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PROJECT\TLP_3010C_R01\OCTAVE\read_xlsx\"/>
    </mc:Choice>
  </mc:AlternateContent>
  <xr:revisionPtr revIDLastSave="0" documentId="12_ncr:500000_{FF7B5D94-145A-4662-8B8F-2FABA3915FD2}" xr6:coauthVersionLast="31" xr6:coauthVersionMax="31" xr10:uidLastSave="{00000000-0000-0000-0000-000000000000}"/>
  <bookViews>
    <workbookView xWindow="120" yWindow="60" windowWidth="27660" windowHeight="12450" xr2:uid="{00000000-000D-0000-FFFF-FFFF00000000}"/>
  </bookViews>
  <sheets>
    <sheet name="54Z54NM85689" sheetId="1" r:id="rId1"/>
    <sheet name="Fóòg+¥Vé%«CÄúñUgç!Ru" sheetId="6" r:id="rId2"/>
    <sheet name="W6758J57" sheetId="3" r:id="rId3"/>
    <sheet name="4657H6B54" sheetId="11" r:id="rId4"/>
    <sheet name="45Z6UB75857B4" sheetId="5" r:id="rId5"/>
    <sheet name="345ZG4Z65V674" sheetId="7" r:id="rId6"/>
    <sheet name="¾ó=îXPnÀÁì¸ë@£«P¼WLk" sheetId="8" r:id="rId7"/>
    <sheet name="~øyDî¢W½IîÊÖB¤ùWØRû²" sheetId="9" r:id="rId8"/>
    <sheet name="3F563V6785J56" sheetId="10" r:id="rId9"/>
  </sheets>
  <externalReferences>
    <externalReference r:id="rId10"/>
  </externalReferences>
  <definedNames>
    <definedName name="_xlnm._FilterDatabase" localSheetId="7" hidden="1">'~øyDî¢W½IîÊÖB¤ùWØRû²'!$B$31:$C$1116</definedName>
    <definedName name="_xlnm._FilterDatabase" localSheetId="6" hidden="1">'¾ó=îXPnÀÁì¸ë@£«P¼WLk'!$B$31:$C$1116</definedName>
    <definedName name="_xlnm._FilterDatabase" localSheetId="8" hidden="1">'3F563V6785J56'!$B$36:$C$1121</definedName>
    <definedName name="BL">'54Z54NM85689'!$B$15</definedName>
    <definedName name="BPC" localSheetId="7">#REF!</definedName>
    <definedName name="BPC" localSheetId="6">#REF!</definedName>
    <definedName name="BPC" localSheetId="5">#REF!</definedName>
    <definedName name="BPC" localSheetId="8">#REF!</definedName>
    <definedName name="BPC" localSheetId="1">#REF!</definedName>
    <definedName name="BPC">#REF!</definedName>
    <definedName name="Ca">'54Z54NM85689'!$G$7</definedName>
    <definedName name="Cds">[1]Sheet1!$A$20</definedName>
    <definedName name="CGD">'54Z54NM85689'!$B$5</definedName>
    <definedName name="CGS" localSheetId="7">'[1]TECHNOLOGY PARAMETER ENTRY'!$B$10</definedName>
    <definedName name="CGS" localSheetId="6">'[1]TECHNOLOGY PARAMETER ENTRY'!$B$10</definedName>
    <definedName name="CGS" localSheetId="5">'[1]TECHNOLOGY PARAMETER ENTRY'!$B$10</definedName>
    <definedName name="CGS" localSheetId="8">'[1]TECHNOLOGY PARAMETER ENTRY'!$B$10</definedName>
    <definedName name="CGS" localSheetId="4">'[1]TECHNOLOGY PARAMETER ENTRY'!$B$10</definedName>
    <definedName name="CGS">'54Z54NM85689'!$B$4</definedName>
    <definedName name="CMET">'54Z54NM85689'!$B$8</definedName>
    <definedName name="COFF" localSheetId="7">'[1]TECHNOLOGY PARAMETER ENTRY'!$B$9</definedName>
    <definedName name="COFF" localSheetId="6">'[1]TECHNOLOGY PARAMETER ENTRY'!$B$9</definedName>
    <definedName name="COFF" localSheetId="5">'[1]TECHNOLOGY PARAMETER ENTRY'!$B$9</definedName>
    <definedName name="COFF" localSheetId="8">'[1]TECHNOLOGY PARAMETER ENTRY'!$B$9</definedName>
    <definedName name="COFF" localSheetId="4">'[1]TECHNOLOGY PARAMETER ENTRY'!$B$9</definedName>
    <definedName name="COFF">'54Z54NM85689'!$G$4</definedName>
    <definedName name="COFFW" localSheetId="7">#REF!</definedName>
    <definedName name="COFFW" localSheetId="6">#REF!</definedName>
    <definedName name="COFFW" localSheetId="5">#REF!</definedName>
    <definedName name="COFFW" localSheetId="8">#REF!</definedName>
    <definedName name="COFFW" localSheetId="1">#REF!</definedName>
    <definedName name="COFFW">#REF!</definedName>
    <definedName name="COFLF">'54Z54NM85689'!$B$9</definedName>
    <definedName name="Cp">'54Z54NM85689'!$G$6</definedName>
    <definedName name="CSD">'54Z54NM85689'!$B$6</definedName>
    <definedName name="Csub">'54Z54NM85689'!$B$7</definedName>
    <definedName name="CSUBSTSTK">'54Z54NM85689'!$G$9</definedName>
    <definedName name="Csubtot">'54Z54NM85689'!$G$8</definedName>
    <definedName name="CTUNE">'[1]SWITCH CHAIN'!$Q$4</definedName>
    <definedName name="dd">W6758J57!$B$9</definedName>
    <definedName name="FA">'[1]SWITCH CHAIN'!$I$4</definedName>
    <definedName name="FB">'[1]SWITCH CHAIN'!$I$5</definedName>
    <definedName name="FC">'[1]SWITCH CHAIN'!$I$6</definedName>
    <definedName name="FIL">'54Z54NM85689'!$B$13</definedName>
    <definedName name="JAYZ25">'54Z54NM85689'!$B$41</definedName>
    <definedName name="JAYZ85">'54Z54NM85689'!$B$42</definedName>
    <definedName name="lg">'54Z54NM85689'!$B$11</definedName>
    <definedName name="LSH">'[1]SWITCH CHAIN'!$N$3</definedName>
    <definedName name="LTUNE">'[1]SWITCH CHAIN'!$Q$5</definedName>
    <definedName name="LXS">'[1]SWITCH CHAIN'!$N$6</definedName>
    <definedName name="MAXVRFTR">'[1]TECHNOLOGY PARAMETER ENTRY'!$B$11</definedName>
    <definedName name="MONEY">'54Z54NM85689'!$B$37</definedName>
    <definedName name="N">'[1]SWITCH CHAIN'!$B$5</definedName>
    <definedName name="NF">'54Z54NM85689'!$B$14</definedName>
    <definedName name="NOJAYZ25">'54Z54NM85689'!$B$43</definedName>
    <definedName name="NOJAYZ85">'54Z54NM85689'!$B$44</definedName>
    <definedName name="OPERATIONVRF">'[1]SWITCH CHAIN'!$N$5</definedName>
    <definedName name="PATHES">'[1]SWITCH CHAIN'!$N$4</definedName>
    <definedName name="RDS" localSheetId="7">'[1]SWITCH CHAIN'!$F$6</definedName>
    <definedName name="RDS" localSheetId="6">'[1]SWITCH CHAIN'!$F$6</definedName>
    <definedName name="RDS" localSheetId="5">'[1]SWITCH CHAIN'!$F$6</definedName>
    <definedName name="RDS" localSheetId="8">'[1]SWITCH CHAIN'!$F$6</definedName>
    <definedName name="RDS" localSheetId="1">'Fóòg+¥Vé%«CÄúñUgç!Ru'!$B$7</definedName>
    <definedName name="RDS">#REF!</definedName>
    <definedName name="RDSGRG">W6758J57!$B$5</definedName>
    <definedName name="RG" localSheetId="1">'Fóòg+¥Vé%«CÄúñUgç!Ru'!$B$5</definedName>
    <definedName name="RG">#REF!</definedName>
    <definedName name="RGA">'[1]SWITCH CHAIN'!$F$4</definedName>
    <definedName name="RGB">'[1]SWITCH CHAIN'!$F$5</definedName>
    <definedName name="RGC" localSheetId="1">'Fóòg+¥Vé%«CÄúñUgç!Ru'!$B$6</definedName>
    <definedName name="RGC">#REF!</definedName>
    <definedName name="RGCC" localSheetId="7">#REF!</definedName>
    <definedName name="RGCC" localSheetId="6">#REF!</definedName>
    <definedName name="RGCC" localSheetId="5">#REF!</definedName>
    <definedName name="RGCC" localSheetId="8">#REF!</definedName>
    <definedName name="RGCC" localSheetId="1">#REF!</definedName>
    <definedName name="RGCC">#REF!</definedName>
    <definedName name="RGCRG">W6758J57!$B$4</definedName>
    <definedName name="RGG">'Fóòg+¥Vé%«CÄúñUgç!Ru'!$B$8</definedName>
    <definedName name="RGRG">W6758J57!$B$3</definedName>
    <definedName name="RON">'[1]TECHNOLOGY PARAMETER ENTRY'!$B$8</definedName>
    <definedName name="Ron_A">'54Z54NM85689'!$B$24</definedName>
    <definedName name="Ron_GL">'54Z54NM85689'!$B$25</definedName>
    <definedName name="Ron_scale3">'54Z54NM85689'!$B$26</definedName>
    <definedName name="RON_TOT">'54Z54NM85689'!$G$5</definedName>
    <definedName name="RONW" localSheetId="7">#REF!</definedName>
    <definedName name="RONW" localSheetId="6">#REF!</definedName>
    <definedName name="RONW" localSheetId="5">#REF!</definedName>
    <definedName name="RONW" localSheetId="8">#REF!</definedName>
    <definedName name="RONW" localSheetId="1">#REF!</definedName>
    <definedName name="RONW">#REF!</definedName>
    <definedName name="SDP">'54Z54NM85689'!$B$12</definedName>
    <definedName name="SDX">'54Z54NM85689'!$B$16</definedName>
    <definedName name="SIZEX">'54Z54NM85689'!$G$13</definedName>
    <definedName name="SIZEY">'54Z54NM85689'!$G$14</definedName>
    <definedName name="STACK">'54Z54NM85689'!$B$17</definedName>
    <definedName name="STK" localSheetId="7">#REF!</definedName>
    <definedName name="STK" localSheetId="6">#REF!</definedName>
    <definedName name="STK" localSheetId="5">#REF!</definedName>
    <definedName name="STK" localSheetId="8">#REF!</definedName>
    <definedName name="STK" localSheetId="1">#REF!</definedName>
    <definedName name="STK">#REF!</definedName>
    <definedName name="TAU_OFF" localSheetId="1">'Fóòg+¥Vé%«CÄúñUgç!Ru'!$B$18</definedName>
    <definedName name="TAU_OFF">#REF!</definedName>
    <definedName name="TAU_ON" localSheetId="1">'Fóòg+¥Vé%«CÄúñUgç!Ru'!$B$25</definedName>
    <definedName name="TAU_ON">#REF!</definedName>
    <definedName name="VDDP">'54Z54NM85689'!$B$32</definedName>
    <definedName name="VMAX" localSheetId="7">#REF!</definedName>
    <definedName name="VMAX" localSheetId="6">#REF!</definedName>
    <definedName name="VMAX" localSheetId="5">#REF!</definedName>
    <definedName name="VMAX" localSheetId="8">#REF!</definedName>
    <definedName name="VMAX" localSheetId="1">#REF!</definedName>
    <definedName name="VMAX">#REF!</definedName>
    <definedName name="VN_Schwelle" localSheetId="1">'Fóòg+¥Vé%«CÄúñUgç!Ru'!$B$19</definedName>
    <definedName name="VN_Schwelle">#REF!</definedName>
    <definedName name="VN_Schwelle1">'Fóòg+¥Vé%«CÄúñUgç!Ru'!$B$48</definedName>
    <definedName name="VNEG">'54Z54NM85689'!$B$33</definedName>
    <definedName name="VP_Schwelle" localSheetId="1">'Fóòg+¥Vé%«CÄúñUgç!Ru'!$B$26</definedName>
    <definedName name="VP_Schwelle">#REF!</definedName>
    <definedName name="VP_Schwelle1">'Fóòg+¥Vé%«CÄúñUgç!Ru'!$B$55</definedName>
    <definedName name="VRF_GRG">W6758J57!$B$7</definedName>
    <definedName name="VRF_OPR" localSheetId="1">'Fóòg+¥Vé%«CÄúñUgç!Ru'!$B$9</definedName>
    <definedName name="VRF_OPR">#REF!</definedName>
    <definedName name="VSUBST">'54Z54NM85689'!$B$34</definedName>
    <definedName name="W">'[1]SWITCH CHAIN'!$B$4</definedName>
    <definedName name="WIDTH" localSheetId="7">#REF!</definedName>
    <definedName name="WIDTH" localSheetId="6">#REF!</definedName>
    <definedName name="WIDTH" localSheetId="5">#REF!</definedName>
    <definedName name="WIDTH" localSheetId="8">#REF!</definedName>
    <definedName name="WIDTH" localSheetId="4">#REF!</definedName>
    <definedName name="WIDTH">'54Z54NM85689'!$G$11</definedName>
    <definedName name="Wmm" localSheetId="7">#REF!</definedName>
    <definedName name="Wmm" localSheetId="6">#REF!</definedName>
    <definedName name="Wmm" localSheetId="5">#REF!</definedName>
    <definedName name="Wmm" localSheetId="8">#REF!</definedName>
    <definedName name="Wmm" localSheetId="4">#REF!</definedName>
    <definedName name="Wmm">'54Z54NM85689'!$G$12</definedName>
  </definedNames>
  <calcPr calcId="162913"/>
</workbook>
</file>

<file path=xl/calcChain.xml><?xml version="1.0" encoding="utf-8"?>
<calcChain xmlns="http://schemas.openxmlformats.org/spreadsheetml/2006/main">
  <c r="D4" i="11" l="1"/>
  <c r="D5" i="11" s="1"/>
  <c r="B5" i="11"/>
  <c r="D6" i="11" l="1"/>
  <c r="X23" i="3"/>
  <c r="X17" i="3"/>
  <c r="X12" i="3"/>
  <c r="X7" i="3"/>
  <c r="U8" i="3"/>
  <c r="C21" i="7"/>
  <c r="C20" i="7"/>
  <c r="Y1121" i="10"/>
  <c r="X1121" i="10"/>
  <c r="AE1121" i="10" s="1"/>
  <c r="W1121" i="10"/>
  <c r="AD1121" i="10" s="1"/>
  <c r="V1121" i="10"/>
  <c r="U1121" i="10"/>
  <c r="T1121" i="10"/>
  <c r="AC1121" i="10" s="1"/>
  <c r="S1121" i="10"/>
  <c r="AB1121" i="10" s="1"/>
  <c r="R1121" i="10"/>
  <c r="Q1121" i="10"/>
  <c r="P1121" i="10"/>
  <c r="AA1121" i="10" s="1"/>
  <c r="O1121" i="10"/>
  <c r="Z1121" i="10" s="1"/>
  <c r="N1121" i="10"/>
  <c r="Y1120" i="10"/>
  <c r="X1120" i="10"/>
  <c r="AE1120" i="10" s="1"/>
  <c r="W1120" i="10"/>
  <c r="AD1120" i="10" s="1"/>
  <c r="V1120" i="10"/>
  <c r="U1120" i="10"/>
  <c r="T1120" i="10"/>
  <c r="AC1120" i="10" s="1"/>
  <c r="S1120" i="10"/>
  <c r="AB1120" i="10" s="1"/>
  <c r="R1120" i="10"/>
  <c r="Q1120" i="10"/>
  <c r="P1120" i="10"/>
  <c r="AA1120" i="10" s="1"/>
  <c r="O1120" i="10"/>
  <c r="Z1120" i="10" s="1"/>
  <c r="N1120" i="10"/>
  <c r="AE1119" i="10"/>
  <c r="AC1119" i="10"/>
  <c r="AA1119" i="10"/>
  <c r="Y1119" i="10"/>
  <c r="X1119" i="10"/>
  <c r="W1119" i="10"/>
  <c r="AD1119" i="10" s="1"/>
  <c r="V1119" i="10"/>
  <c r="U1119" i="10"/>
  <c r="T1119" i="10"/>
  <c r="S1119" i="10"/>
  <c r="AB1119" i="10" s="1"/>
  <c r="R1119" i="10"/>
  <c r="Q1119" i="10"/>
  <c r="P1119" i="10"/>
  <c r="O1119" i="10"/>
  <c r="Z1119" i="10" s="1"/>
  <c r="N1119" i="10"/>
  <c r="AD1118" i="10"/>
  <c r="Z1118" i="10"/>
  <c r="Y1118" i="10"/>
  <c r="X1118" i="10"/>
  <c r="AE1118" i="10" s="1"/>
  <c r="W1118" i="10"/>
  <c r="V1118" i="10"/>
  <c r="U1118" i="10"/>
  <c r="T1118" i="10"/>
  <c r="AC1118" i="10" s="1"/>
  <c r="S1118" i="10"/>
  <c r="AB1118" i="10" s="1"/>
  <c r="R1118" i="10"/>
  <c r="Q1118" i="10"/>
  <c r="P1118" i="10"/>
  <c r="AA1118" i="10" s="1"/>
  <c r="O1118" i="10"/>
  <c r="N1118" i="10"/>
  <c r="AE1117" i="10"/>
  <c r="AC1117" i="10"/>
  <c r="Y1117" i="10"/>
  <c r="X1117" i="10"/>
  <c r="W1117" i="10"/>
  <c r="AD1117" i="10" s="1"/>
  <c r="V1117" i="10"/>
  <c r="U1117" i="10"/>
  <c r="T1117" i="10"/>
  <c r="S1117" i="10"/>
  <c r="AB1117" i="10" s="1"/>
  <c r="R1117" i="10"/>
  <c r="Q1117" i="10"/>
  <c r="P1117" i="10"/>
  <c r="AA1117" i="10" s="1"/>
  <c r="O1117" i="10"/>
  <c r="Z1117" i="10" s="1"/>
  <c r="N1117" i="10"/>
  <c r="Z1116" i="10"/>
  <c r="Y1116" i="10"/>
  <c r="X1116" i="10"/>
  <c r="AE1116" i="10" s="1"/>
  <c r="W1116" i="10"/>
  <c r="AD1116" i="10" s="1"/>
  <c r="V1116" i="10"/>
  <c r="U1116" i="10"/>
  <c r="T1116" i="10"/>
  <c r="AC1116" i="10" s="1"/>
  <c r="S1116" i="10"/>
  <c r="AB1116" i="10" s="1"/>
  <c r="R1116" i="10"/>
  <c r="Q1116" i="10"/>
  <c r="P1116" i="10"/>
  <c r="AA1116" i="10" s="1"/>
  <c r="O1116" i="10"/>
  <c r="N1116" i="10"/>
  <c r="AC1115" i="10"/>
  <c r="AA1115" i="10"/>
  <c r="Y1115" i="10"/>
  <c r="X1115" i="10"/>
  <c r="AE1115" i="10" s="1"/>
  <c r="W1115" i="10"/>
  <c r="AD1115" i="10" s="1"/>
  <c r="V1115" i="10"/>
  <c r="U1115" i="10"/>
  <c r="T1115" i="10"/>
  <c r="S1115" i="10"/>
  <c r="AB1115" i="10" s="1"/>
  <c r="R1115" i="10"/>
  <c r="Q1115" i="10"/>
  <c r="P1115" i="10"/>
  <c r="O1115" i="10"/>
  <c r="Z1115" i="10" s="1"/>
  <c r="N1115" i="10"/>
  <c r="AD1114" i="10"/>
  <c r="Z1114" i="10"/>
  <c r="Y1114" i="10"/>
  <c r="X1114" i="10"/>
  <c r="AE1114" i="10" s="1"/>
  <c r="W1114" i="10"/>
  <c r="V1114" i="10"/>
  <c r="U1114" i="10"/>
  <c r="T1114" i="10"/>
  <c r="AC1114" i="10" s="1"/>
  <c r="S1114" i="10"/>
  <c r="AB1114" i="10" s="1"/>
  <c r="R1114" i="10"/>
  <c r="Q1114" i="10"/>
  <c r="P1114" i="10"/>
  <c r="AA1114" i="10" s="1"/>
  <c r="O1114" i="10"/>
  <c r="N1114" i="10"/>
  <c r="AC1113" i="10"/>
  <c r="Y1113" i="10"/>
  <c r="X1113" i="10"/>
  <c r="AE1113" i="10" s="1"/>
  <c r="W1113" i="10"/>
  <c r="AD1113" i="10" s="1"/>
  <c r="V1113" i="10"/>
  <c r="U1113" i="10"/>
  <c r="T1113" i="10"/>
  <c r="S1113" i="10"/>
  <c r="AB1113" i="10" s="1"/>
  <c r="R1113" i="10"/>
  <c r="Q1113" i="10"/>
  <c r="P1113" i="10"/>
  <c r="AA1113" i="10" s="1"/>
  <c r="O1113" i="10"/>
  <c r="Z1113" i="10" s="1"/>
  <c r="N1113" i="10"/>
  <c r="Z1112" i="10"/>
  <c r="Y1112" i="10"/>
  <c r="X1112" i="10"/>
  <c r="AE1112" i="10" s="1"/>
  <c r="W1112" i="10"/>
  <c r="AD1112" i="10" s="1"/>
  <c r="V1112" i="10"/>
  <c r="U1112" i="10"/>
  <c r="T1112" i="10"/>
  <c r="AC1112" i="10" s="1"/>
  <c r="S1112" i="10"/>
  <c r="AB1112" i="10" s="1"/>
  <c r="R1112" i="10"/>
  <c r="Q1112" i="10"/>
  <c r="P1112" i="10"/>
  <c r="AA1112" i="10" s="1"/>
  <c r="O1112" i="10"/>
  <c r="N1112" i="10"/>
  <c r="AE1111" i="10"/>
  <c r="AC1111" i="10"/>
  <c r="AA1111" i="10"/>
  <c r="Y1111" i="10"/>
  <c r="X1111" i="10"/>
  <c r="W1111" i="10"/>
  <c r="AD1111" i="10" s="1"/>
  <c r="V1111" i="10"/>
  <c r="U1111" i="10"/>
  <c r="T1111" i="10"/>
  <c r="S1111" i="10"/>
  <c r="AB1111" i="10" s="1"/>
  <c r="R1111" i="10"/>
  <c r="Q1111" i="10"/>
  <c r="P1111" i="10"/>
  <c r="O1111" i="10"/>
  <c r="Z1111" i="10" s="1"/>
  <c r="N1111" i="10"/>
  <c r="AD1110" i="10"/>
  <c r="Z1110" i="10"/>
  <c r="Y1110" i="10"/>
  <c r="X1110" i="10"/>
  <c r="AE1110" i="10" s="1"/>
  <c r="W1110" i="10"/>
  <c r="V1110" i="10"/>
  <c r="U1110" i="10"/>
  <c r="T1110" i="10"/>
  <c r="AC1110" i="10" s="1"/>
  <c r="S1110" i="10"/>
  <c r="AB1110" i="10" s="1"/>
  <c r="R1110" i="10"/>
  <c r="Q1110" i="10"/>
  <c r="P1110" i="10"/>
  <c r="AA1110" i="10" s="1"/>
  <c r="O1110" i="10"/>
  <c r="N1110" i="10"/>
  <c r="AE1109" i="10"/>
  <c r="AC1109" i="10"/>
  <c r="Y1109" i="10"/>
  <c r="X1109" i="10"/>
  <c r="W1109" i="10"/>
  <c r="AD1109" i="10" s="1"/>
  <c r="V1109" i="10"/>
  <c r="U1109" i="10"/>
  <c r="T1109" i="10"/>
  <c r="S1109" i="10"/>
  <c r="AB1109" i="10" s="1"/>
  <c r="R1109" i="10"/>
  <c r="Q1109" i="10"/>
  <c r="P1109" i="10"/>
  <c r="AA1109" i="10" s="1"/>
  <c r="O1109" i="10"/>
  <c r="Z1109" i="10" s="1"/>
  <c r="N1109" i="10"/>
  <c r="Z1108" i="10"/>
  <c r="Y1108" i="10"/>
  <c r="X1108" i="10"/>
  <c r="AE1108" i="10" s="1"/>
  <c r="W1108" i="10"/>
  <c r="AD1108" i="10" s="1"/>
  <c r="V1108" i="10"/>
  <c r="U1108" i="10"/>
  <c r="T1108" i="10"/>
  <c r="AC1108" i="10" s="1"/>
  <c r="S1108" i="10"/>
  <c r="AB1108" i="10" s="1"/>
  <c r="R1108" i="10"/>
  <c r="Q1108" i="10"/>
  <c r="P1108" i="10"/>
  <c r="AA1108" i="10" s="1"/>
  <c r="O1108" i="10"/>
  <c r="N1108" i="10"/>
  <c r="AC1107" i="10"/>
  <c r="AA1107" i="10"/>
  <c r="Y1107" i="10"/>
  <c r="X1107" i="10"/>
  <c r="AE1107" i="10" s="1"/>
  <c r="W1107" i="10"/>
  <c r="AD1107" i="10" s="1"/>
  <c r="V1107" i="10"/>
  <c r="U1107" i="10"/>
  <c r="T1107" i="10"/>
  <c r="S1107" i="10"/>
  <c r="AB1107" i="10" s="1"/>
  <c r="R1107" i="10"/>
  <c r="Q1107" i="10"/>
  <c r="P1107" i="10"/>
  <c r="O1107" i="10"/>
  <c r="Z1107" i="10" s="1"/>
  <c r="N1107" i="10"/>
  <c r="AD1106" i="10"/>
  <c r="Z1106" i="10"/>
  <c r="Y1106" i="10"/>
  <c r="X1106" i="10"/>
  <c r="AE1106" i="10" s="1"/>
  <c r="W1106" i="10"/>
  <c r="V1106" i="10"/>
  <c r="U1106" i="10"/>
  <c r="T1106" i="10"/>
  <c r="AC1106" i="10" s="1"/>
  <c r="S1106" i="10"/>
  <c r="AB1106" i="10" s="1"/>
  <c r="R1106" i="10"/>
  <c r="Q1106" i="10"/>
  <c r="P1106" i="10"/>
  <c r="AA1106" i="10" s="1"/>
  <c r="O1106" i="10"/>
  <c r="N1106" i="10"/>
  <c r="AC1105" i="10"/>
  <c r="Y1105" i="10"/>
  <c r="X1105" i="10"/>
  <c r="AE1105" i="10" s="1"/>
  <c r="W1105" i="10"/>
  <c r="AD1105" i="10" s="1"/>
  <c r="V1105" i="10"/>
  <c r="U1105" i="10"/>
  <c r="T1105" i="10"/>
  <c r="S1105" i="10"/>
  <c r="AB1105" i="10" s="1"/>
  <c r="R1105" i="10"/>
  <c r="Q1105" i="10"/>
  <c r="P1105" i="10"/>
  <c r="AA1105" i="10" s="1"/>
  <c r="O1105" i="10"/>
  <c r="Z1105" i="10" s="1"/>
  <c r="N1105" i="10"/>
  <c r="AD1104" i="10"/>
  <c r="Y1104" i="10"/>
  <c r="X1104" i="10"/>
  <c r="AE1104" i="10" s="1"/>
  <c r="W1104" i="10"/>
  <c r="V1104" i="10"/>
  <c r="U1104" i="10"/>
  <c r="T1104" i="10"/>
  <c r="AC1104" i="10" s="1"/>
  <c r="S1104" i="10"/>
  <c r="AB1104" i="10" s="1"/>
  <c r="R1104" i="10"/>
  <c r="Q1104" i="10"/>
  <c r="P1104" i="10"/>
  <c r="AA1104" i="10" s="1"/>
  <c r="O1104" i="10"/>
  <c r="Z1104" i="10" s="1"/>
  <c r="N1104" i="10"/>
  <c r="AE1103" i="10"/>
  <c r="AC1103" i="10"/>
  <c r="AA1103" i="10"/>
  <c r="Y1103" i="10"/>
  <c r="X1103" i="10"/>
  <c r="W1103" i="10"/>
  <c r="AD1103" i="10" s="1"/>
  <c r="V1103" i="10"/>
  <c r="U1103" i="10"/>
  <c r="T1103" i="10"/>
  <c r="S1103" i="10"/>
  <c r="AB1103" i="10" s="1"/>
  <c r="R1103" i="10"/>
  <c r="Q1103" i="10"/>
  <c r="P1103" i="10"/>
  <c r="O1103" i="10"/>
  <c r="Z1103" i="10" s="1"/>
  <c r="N1103" i="10"/>
  <c r="AD1102" i="10"/>
  <c r="Z1102" i="10"/>
  <c r="Y1102" i="10"/>
  <c r="X1102" i="10"/>
  <c r="AE1102" i="10" s="1"/>
  <c r="W1102" i="10"/>
  <c r="V1102" i="10"/>
  <c r="U1102" i="10"/>
  <c r="T1102" i="10"/>
  <c r="AC1102" i="10" s="1"/>
  <c r="S1102" i="10"/>
  <c r="AB1102" i="10" s="1"/>
  <c r="R1102" i="10"/>
  <c r="Q1102" i="10"/>
  <c r="P1102" i="10"/>
  <c r="AA1102" i="10" s="1"/>
  <c r="O1102" i="10"/>
  <c r="N1102" i="10"/>
  <c r="AE1101" i="10"/>
  <c r="AC1101" i="10"/>
  <c r="Y1101" i="10"/>
  <c r="X1101" i="10"/>
  <c r="W1101" i="10"/>
  <c r="AD1101" i="10" s="1"/>
  <c r="V1101" i="10"/>
  <c r="U1101" i="10"/>
  <c r="T1101" i="10"/>
  <c r="S1101" i="10"/>
  <c r="AB1101" i="10" s="1"/>
  <c r="R1101" i="10"/>
  <c r="Q1101" i="10"/>
  <c r="P1101" i="10"/>
  <c r="AA1101" i="10" s="1"/>
  <c r="O1101" i="10"/>
  <c r="Z1101" i="10" s="1"/>
  <c r="N1101" i="10"/>
  <c r="AD1100" i="10"/>
  <c r="Z1100" i="10"/>
  <c r="Y1100" i="10"/>
  <c r="X1100" i="10"/>
  <c r="AE1100" i="10" s="1"/>
  <c r="W1100" i="10"/>
  <c r="V1100" i="10"/>
  <c r="U1100" i="10"/>
  <c r="T1100" i="10"/>
  <c r="AC1100" i="10" s="1"/>
  <c r="S1100" i="10"/>
  <c r="AB1100" i="10" s="1"/>
  <c r="R1100" i="10"/>
  <c r="Q1100" i="10"/>
  <c r="P1100" i="10"/>
  <c r="AA1100" i="10" s="1"/>
  <c r="O1100" i="10"/>
  <c r="N1100" i="10"/>
  <c r="AC1099" i="10"/>
  <c r="AA1099" i="10"/>
  <c r="Y1099" i="10"/>
  <c r="X1099" i="10"/>
  <c r="AE1099" i="10" s="1"/>
  <c r="W1099" i="10"/>
  <c r="AD1099" i="10" s="1"/>
  <c r="V1099" i="10"/>
  <c r="U1099" i="10"/>
  <c r="T1099" i="10"/>
  <c r="S1099" i="10"/>
  <c r="AB1099" i="10" s="1"/>
  <c r="R1099" i="10"/>
  <c r="Q1099" i="10"/>
  <c r="P1099" i="10"/>
  <c r="O1099" i="10"/>
  <c r="Z1099" i="10" s="1"/>
  <c r="N1099" i="10"/>
  <c r="AD1098" i="10"/>
  <c r="Z1098" i="10"/>
  <c r="Y1098" i="10"/>
  <c r="X1098" i="10"/>
  <c r="AE1098" i="10" s="1"/>
  <c r="W1098" i="10"/>
  <c r="V1098" i="10"/>
  <c r="U1098" i="10"/>
  <c r="T1098" i="10"/>
  <c r="AC1098" i="10" s="1"/>
  <c r="S1098" i="10"/>
  <c r="AB1098" i="10" s="1"/>
  <c r="R1098" i="10"/>
  <c r="Q1098" i="10"/>
  <c r="P1098" i="10"/>
  <c r="AA1098" i="10" s="1"/>
  <c r="O1098" i="10"/>
  <c r="N1098" i="10"/>
  <c r="AC1097" i="10"/>
  <c r="Y1097" i="10"/>
  <c r="X1097" i="10"/>
  <c r="AE1097" i="10" s="1"/>
  <c r="W1097" i="10"/>
  <c r="AD1097" i="10" s="1"/>
  <c r="V1097" i="10"/>
  <c r="U1097" i="10"/>
  <c r="T1097" i="10"/>
  <c r="S1097" i="10"/>
  <c r="AB1097" i="10" s="1"/>
  <c r="R1097" i="10"/>
  <c r="Q1097" i="10"/>
  <c r="P1097" i="10"/>
  <c r="AA1097" i="10" s="1"/>
  <c r="O1097" i="10"/>
  <c r="Z1097" i="10" s="1"/>
  <c r="N1097" i="10"/>
  <c r="AD1096" i="10"/>
  <c r="Z1096" i="10"/>
  <c r="Y1096" i="10"/>
  <c r="X1096" i="10"/>
  <c r="AE1096" i="10" s="1"/>
  <c r="W1096" i="10"/>
  <c r="V1096" i="10"/>
  <c r="U1096" i="10"/>
  <c r="T1096" i="10"/>
  <c r="AC1096" i="10" s="1"/>
  <c r="S1096" i="10"/>
  <c r="AB1096" i="10" s="1"/>
  <c r="R1096" i="10"/>
  <c r="Q1096" i="10"/>
  <c r="P1096" i="10"/>
  <c r="AA1096" i="10" s="1"/>
  <c r="O1096" i="10"/>
  <c r="N1096" i="10"/>
  <c r="AE1095" i="10"/>
  <c r="AC1095" i="10"/>
  <c r="AA1095" i="10"/>
  <c r="Y1095" i="10"/>
  <c r="X1095" i="10"/>
  <c r="W1095" i="10"/>
  <c r="AD1095" i="10" s="1"/>
  <c r="V1095" i="10"/>
  <c r="U1095" i="10"/>
  <c r="T1095" i="10"/>
  <c r="S1095" i="10"/>
  <c r="AB1095" i="10" s="1"/>
  <c r="R1095" i="10"/>
  <c r="Q1095" i="10"/>
  <c r="P1095" i="10"/>
  <c r="O1095" i="10"/>
  <c r="Z1095" i="10" s="1"/>
  <c r="N1095" i="10"/>
  <c r="AD1094" i="10"/>
  <c r="Z1094" i="10"/>
  <c r="Y1094" i="10"/>
  <c r="X1094" i="10"/>
  <c r="AE1094" i="10" s="1"/>
  <c r="W1094" i="10"/>
  <c r="V1094" i="10"/>
  <c r="U1094" i="10"/>
  <c r="T1094" i="10"/>
  <c r="AC1094" i="10" s="1"/>
  <c r="S1094" i="10"/>
  <c r="AB1094" i="10" s="1"/>
  <c r="R1094" i="10"/>
  <c r="Q1094" i="10"/>
  <c r="P1094" i="10"/>
  <c r="AA1094" i="10" s="1"/>
  <c r="O1094" i="10"/>
  <c r="N1094" i="10"/>
  <c r="AE1093" i="10"/>
  <c r="AC1093" i="10"/>
  <c r="Y1093" i="10"/>
  <c r="X1093" i="10"/>
  <c r="W1093" i="10"/>
  <c r="AD1093" i="10" s="1"/>
  <c r="V1093" i="10"/>
  <c r="U1093" i="10"/>
  <c r="T1093" i="10"/>
  <c r="S1093" i="10"/>
  <c r="AB1093" i="10" s="1"/>
  <c r="R1093" i="10"/>
  <c r="Q1093" i="10"/>
  <c r="P1093" i="10"/>
  <c r="AA1093" i="10" s="1"/>
  <c r="O1093" i="10"/>
  <c r="Z1093" i="10" s="1"/>
  <c r="N1093" i="10"/>
  <c r="AD1092" i="10"/>
  <c r="Z1092" i="10"/>
  <c r="Y1092" i="10"/>
  <c r="X1092" i="10"/>
  <c r="AE1092" i="10" s="1"/>
  <c r="W1092" i="10"/>
  <c r="V1092" i="10"/>
  <c r="U1092" i="10"/>
  <c r="T1092" i="10"/>
  <c r="AC1092" i="10" s="1"/>
  <c r="S1092" i="10"/>
  <c r="AB1092" i="10" s="1"/>
  <c r="R1092" i="10"/>
  <c r="Q1092" i="10"/>
  <c r="P1092" i="10"/>
  <c r="AA1092" i="10" s="1"/>
  <c r="O1092" i="10"/>
  <c r="N1092" i="10"/>
  <c r="AC1091" i="10"/>
  <c r="AA1091" i="10"/>
  <c r="Y1091" i="10"/>
  <c r="X1091" i="10"/>
  <c r="AE1091" i="10" s="1"/>
  <c r="W1091" i="10"/>
  <c r="AD1091" i="10" s="1"/>
  <c r="V1091" i="10"/>
  <c r="U1091" i="10"/>
  <c r="T1091" i="10"/>
  <c r="S1091" i="10"/>
  <c r="AB1091" i="10" s="1"/>
  <c r="R1091" i="10"/>
  <c r="Q1091" i="10"/>
  <c r="P1091" i="10"/>
  <c r="O1091" i="10"/>
  <c r="Z1091" i="10" s="1"/>
  <c r="N1091" i="10"/>
  <c r="AD1090" i="10"/>
  <c r="Z1090" i="10"/>
  <c r="Y1090" i="10"/>
  <c r="X1090" i="10"/>
  <c r="AE1090" i="10" s="1"/>
  <c r="W1090" i="10"/>
  <c r="V1090" i="10"/>
  <c r="U1090" i="10"/>
  <c r="T1090" i="10"/>
  <c r="AC1090" i="10" s="1"/>
  <c r="S1090" i="10"/>
  <c r="AB1090" i="10" s="1"/>
  <c r="R1090" i="10"/>
  <c r="Q1090" i="10"/>
  <c r="P1090" i="10"/>
  <c r="AA1090" i="10" s="1"/>
  <c r="O1090" i="10"/>
  <c r="N1090" i="10"/>
  <c r="AC1089" i="10"/>
  <c r="Y1089" i="10"/>
  <c r="X1089" i="10"/>
  <c r="AE1089" i="10" s="1"/>
  <c r="W1089" i="10"/>
  <c r="AD1089" i="10" s="1"/>
  <c r="V1089" i="10"/>
  <c r="U1089" i="10"/>
  <c r="T1089" i="10"/>
  <c r="S1089" i="10"/>
  <c r="AB1089" i="10" s="1"/>
  <c r="R1089" i="10"/>
  <c r="Q1089" i="10"/>
  <c r="P1089" i="10"/>
  <c r="AA1089" i="10" s="1"/>
  <c r="O1089" i="10"/>
  <c r="Z1089" i="10" s="1"/>
  <c r="N1089" i="10"/>
  <c r="AD1088" i="10"/>
  <c r="Z1088" i="10"/>
  <c r="Y1088" i="10"/>
  <c r="X1088" i="10"/>
  <c r="AE1088" i="10" s="1"/>
  <c r="W1088" i="10"/>
  <c r="V1088" i="10"/>
  <c r="U1088" i="10"/>
  <c r="T1088" i="10"/>
  <c r="AC1088" i="10" s="1"/>
  <c r="S1088" i="10"/>
  <c r="AB1088" i="10" s="1"/>
  <c r="R1088" i="10"/>
  <c r="Q1088" i="10"/>
  <c r="P1088" i="10"/>
  <c r="AA1088" i="10" s="1"/>
  <c r="O1088" i="10"/>
  <c r="N1088" i="10"/>
  <c r="AE1087" i="10"/>
  <c r="AC1087" i="10"/>
  <c r="AA1087" i="10"/>
  <c r="Y1087" i="10"/>
  <c r="X1087" i="10"/>
  <c r="W1087" i="10"/>
  <c r="AD1087" i="10" s="1"/>
  <c r="V1087" i="10"/>
  <c r="U1087" i="10"/>
  <c r="T1087" i="10"/>
  <c r="S1087" i="10"/>
  <c r="AB1087" i="10" s="1"/>
  <c r="R1087" i="10"/>
  <c r="Q1087" i="10"/>
  <c r="P1087" i="10"/>
  <c r="O1087" i="10"/>
  <c r="Z1087" i="10" s="1"/>
  <c r="N1087" i="10"/>
  <c r="AD1086" i="10"/>
  <c r="Z1086" i="10"/>
  <c r="Y1086" i="10"/>
  <c r="X1086" i="10"/>
  <c r="AE1086" i="10" s="1"/>
  <c r="W1086" i="10"/>
  <c r="V1086" i="10"/>
  <c r="U1086" i="10"/>
  <c r="T1086" i="10"/>
  <c r="AC1086" i="10" s="1"/>
  <c r="S1086" i="10"/>
  <c r="AB1086" i="10" s="1"/>
  <c r="R1086" i="10"/>
  <c r="Q1086" i="10"/>
  <c r="P1086" i="10"/>
  <c r="AA1086" i="10" s="1"/>
  <c r="O1086" i="10"/>
  <c r="N1086" i="10"/>
  <c r="AE1085" i="10"/>
  <c r="AC1085" i="10"/>
  <c r="Y1085" i="10"/>
  <c r="X1085" i="10"/>
  <c r="W1085" i="10"/>
  <c r="AD1085" i="10" s="1"/>
  <c r="V1085" i="10"/>
  <c r="U1085" i="10"/>
  <c r="T1085" i="10"/>
  <c r="S1085" i="10"/>
  <c r="AB1085" i="10" s="1"/>
  <c r="R1085" i="10"/>
  <c r="Q1085" i="10"/>
  <c r="P1085" i="10"/>
  <c r="AA1085" i="10" s="1"/>
  <c r="O1085" i="10"/>
  <c r="Z1085" i="10" s="1"/>
  <c r="N1085" i="10"/>
  <c r="AB1084" i="10"/>
  <c r="Y1084" i="10"/>
  <c r="X1084" i="10"/>
  <c r="AE1084" i="10" s="1"/>
  <c r="W1084" i="10"/>
  <c r="AD1084" i="10" s="1"/>
  <c r="V1084" i="10"/>
  <c r="U1084" i="10"/>
  <c r="T1084" i="10"/>
  <c r="AC1084" i="10" s="1"/>
  <c r="S1084" i="10"/>
  <c r="R1084" i="10"/>
  <c r="Q1084" i="10"/>
  <c r="P1084" i="10"/>
  <c r="AA1084" i="10" s="1"/>
  <c r="O1084" i="10"/>
  <c r="Z1084" i="10" s="1"/>
  <c r="N1084" i="10"/>
  <c r="Y1083" i="10"/>
  <c r="X1083" i="10"/>
  <c r="AE1083" i="10" s="1"/>
  <c r="W1083" i="10"/>
  <c r="AD1083" i="10" s="1"/>
  <c r="V1083" i="10"/>
  <c r="U1083" i="10"/>
  <c r="T1083" i="10"/>
  <c r="AC1083" i="10" s="1"/>
  <c r="S1083" i="10"/>
  <c r="AB1083" i="10" s="1"/>
  <c r="R1083" i="10"/>
  <c r="Q1083" i="10"/>
  <c r="P1083" i="10"/>
  <c r="AA1083" i="10" s="1"/>
  <c r="O1083" i="10"/>
  <c r="Z1083" i="10" s="1"/>
  <c r="N1083" i="10"/>
  <c r="Y1082" i="10"/>
  <c r="X1082" i="10"/>
  <c r="AE1082" i="10" s="1"/>
  <c r="W1082" i="10"/>
  <c r="AD1082" i="10" s="1"/>
  <c r="V1082" i="10"/>
  <c r="U1082" i="10"/>
  <c r="T1082" i="10"/>
  <c r="AC1082" i="10" s="1"/>
  <c r="S1082" i="10"/>
  <c r="AB1082" i="10" s="1"/>
  <c r="R1082" i="10"/>
  <c r="Q1082" i="10"/>
  <c r="P1082" i="10"/>
  <c r="AA1082" i="10" s="1"/>
  <c r="O1082" i="10"/>
  <c r="Z1082" i="10" s="1"/>
  <c r="N1082" i="10"/>
  <c r="Y1081" i="10"/>
  <c r="X1081" i="10"/>
  <c r="AE1081" i="10" s="1"/>
  <c r="W1081" i="10"/>
  <c r="AD1081" i="10" s="1"/>
  <c r="V1081" i="10"/>
  <c r="U1081" i="10"/>
  <c r="T1081" i="10"/>
  <c r="AC1081" i="10" s="1"/>
  <c r="S1081" i="10"/>
  <c r="AB1081" i="10" s="1"/>
  <c r="R1081" i="10"/>
  <c r="Q1081" i="10"/>
  <c r="P1081" i="10"/>
  <c r="AA1081" i="10" s="1"/>
  <c r="O1081" i="10"/>
  <c r="Z1081" i="10" s="1"/>
  <c r="N1081" i="10"/>
  <c r="AE1080" i="10"/>
  <c r="Y1080" i="10"/>
  <c r="X1080" i="10"/>
  <c r="W1080" i="10"/>
  <c r="AD1080" i="10" s="1"/>
  <c r="V1080" i="10"/>
  <c r="U1080" i="10"/>
  <c r="T1080" i="10"/>
  <c r="AC1080" i="10" s="1"/>
  <c r="S1080" i="10"/>
  <c r="AB1080" i="10" s="1"/>
  <c r="R1080" i="10"/>
  <c r="Q1080" i="10"/>
  <c r="P1080" i="10"/>
  <c r="AA1080" i="10" s="1"/>
  <c r="O1080" i="10"/>
  <c r="Z1080" i="10" s="1"/>
  <c r="N1080" i="10"/>
  <c r="Y1079" i="10"/>
  <c r="X1079" i="10"/>
  <c r="AE1079" i="10" s="1"/>
  <c r="W1079" i="10"/>
  <c r="AD1079" i="10" s="1"/>
  <c r="V1079" i="10"/>
  <c r="U1079" i="10"/>
  <c r="T1079" i="10"/>
  <c r="AC1079" i="10" s="1"/>
  <c r="S1079" i="10"/>
  <c r="AB1079" i="10" s="1"/>
  <c r="R1079" i="10"/>
  <c r="Q1079" i="10"/>
  <c r="P1079" i="10"/>
  <c r="AA1079" i="10" s="1"/>
  <c r="O1079" i="10"/>
  <c r="Z1079" i="10" s="1"/>
  <c r="N1079" i="10"/>
  <c r="AE1078" i="10"/>
  <c r="AA1078" i="10"/>
  <c r="Y1078" i="10"/>
  <c r="X1078" i="10"/>
  <c r="W1078" i="10"/>
  <c r="AD1078" i="10" s="1"/>
  <c r="V1078" i="10"/>
  <c r="U1078" i="10"/>
  <c r="T1078" i="10"/>
  <c r="AC1078" i="10" s="1"/>
  <c r="S1078" i="10"/>
  <c r="AB1078" i="10" s="1"/>
  <c r="R1078" i="10"/>
  <c r="Q1078" i="10"/>
  <c r="P1078" i="10"/>
  <c r="O1078" i="10"/>
  <c r="Z1078" i="10" s="1"/>
  <c r="N1078" i="10"/>
  <c r="Y1077" i="10"/>
  <c r="X1077" i="10"/>
  <c r="AE1077" i="10" s="1"/>
  <c r="W1077" i="10"/>
  <c r="AD1077" i="10" s="1"/>
  <c r="V1077" i="10"/>
  <c r="U1077" i="10"/>
  <c r="T1077" i="10"/>
  <c r="AC1077" i="10" s="1"/>
  <c r="S1077" i="10"/>
  <c r="AB1077" i="10" s="1"/>
  <c r="R1077" i="10"/>
  <c r="Q1077" i="10"/>
  <c r="P1077" i="10"/>
  <c r="AA1077" i="10" s="1"/>
  <c r="O1077" i="10"/>
  <c r="Z1077" i="10" s="1"/>
  <c r="N1077" i="10"/>
  <c r="Y1076" i="10"/>
  <c r="X1076" i="10"/>
  <c r="AE1076" i="10" s="1"/>
  <c r="W1076" i="10"/>
  <c r="AD1076" i="10" s="1"/>
  <c r="V1076" i="10"/>
  <c r="U1076" i="10"/>
  <c r="T1076" i="10"/>
  <c r="AC1076" i="10" s="1"/>
  <c r="S1076" i="10"/>
  <c r="AB1076" i="10" s="1"/>
  <c r="R1076" i="10"/>
  <c r="Q1076" i="10"/>
  <c r="P1076" i="10"/>
  <c r="AA1076" i="10" s="1"/>
  <c r="O1076" i="10"/>
  <c r="Z1076" i="10" s="1"/>
  <c r="N1076" i="10"/>
  <c r="Y1075" i="10"/>
  <c r="X1075" i="10"/>
  <c r="AE1075" i="10" s="1"/>
  <c r="W1075" i="10"/>
  <c r="AD1075" i="10" s="1"/>
  <c r="V1075" i="10"/>
  <c r="U1075" i="10"/>
  <c r="T1075" i="10"/>
  <c r="AC1075" i="10" s="1"/>
  <c r="S1075" i="10"/>
  <c r="AB1075" i="10" s="1"/>
  <c r="R1075" i="10"/>
  <c r="Q1075" i="10"/>
  <c r="P1075" i="10"/>
  <c r="AA1075" i="10" s="1"/>
  <c r="O1075" i="10"/>
  <c r="Z1075" i="10" s="1"/>
  <c r="N1075" i="10"/>
  <c r="Y1074" i="10"/>
  <c r="X1074" i="10"/>
  <c r="AE1074" i="10" s="1"/>
  <c r="W1074" i="10"/>
  <c r="AD1074" i="10" s="1"/>
  <c r="V1074" i="10"/>
  <c r="U1074" i="10"/>
  <c r="T1074" i="10"/>
  <c r="AC1074" i="10" s="1"/>
  <c r="S1074" i="10"/>
  <c r="AB1074" i="10" s="1"/>
  <c r="R1074" i="10"/>
  <c r="Q1074" i="10"/>
  <c r="P1074" i="10"/>
  <c r="AA1074" i="10" s="1"/>
  <c r="O1074" i="10"/>
  <c r="Z1074" i="10" s="1"/>
  <c r="N1074" i="10"/>
  <c r="Y1073" i="10"/>
  <c r="X1073" i="10"/>
  <c r="AE1073" i="10" s="1"/>
  <c r="W1073" i="10"/>
  <c r="AD1073" i="10" s="1"/>
  <c r="V1073" i="10"/>
  <c r="U1073" i="10"/>
  <c r="T1073" i="10"/>
  <c r="AC1073" i="10" s="1"/>
  <c r="S1073" i="10"/>
  <c r="AB1073" i="10" s="1"/>
  <c r="R1073" i="10"/>
  <c r="Q1073" i="10"/>
  <c r="P1073" i="10"/>
  <c r="AA1073" i="10" s="1"/>
  <c r="O1073" i="10"/>
  <c r="Z1073" i="10" s="1"/>
  <c r="N1073" i="10"/>
  <c r="AE1072" i="10"/>
  <c r="Y1072" i="10"/>
  <c r="X1072" i="10"/>
  <c r="W1072" i="10"/>
  <c r="AD1072" i="10" s="1"/>
  <c r="V1072" i="10"/>
  <c r="U1072" i="10"/>
  <c r="T1072" i="10"/>
  <c r="AC1072" i="10" s="1"/>
  <c r="S1072" i="10"/>
  <c r="AB1072" i="10" s="1"/>
  <c r="R1072" i="10"/>
  <c r="Q1072" i="10"/>
  <c r="P1072" i="10"/>
  <c r="AA1072" i="10" s="1"/>
  <c r="O1072" i="10"/>
  <c r="Z1072" i="10" s="1"/>
  <c r="N1072" i="10"/>
  <c r="Y1071" i="10"/>
  <c r="X1071" i="10"/>
  <c r="AE1071" i="10" s="1"/>
  <c r="W1071" i="10"/>
  <c r="AD1071" i="10" s="1"/>
  <c r="V1071" i="10"/>
  <c r="U1071" i="10"/>
  <c r="T1071" i="10"/>
  <c r="AC1071" i="10" s="1"/>
  <c r="S1071" i="10"/>
  <c r="AB1071" i="10" s="1"/>
  <c r="R1071" i="10"/>
  <c r="Q1071" i="10"/>
  <c r="P1071" i="10"/>
  <c r="AA1071" i="10" s="1"/>
  <c r="O1071" i="10"/>
  <c r="Z1071" i="10" s="1"/>
  <c r="N1071" i="10"/>
  <c r="AE1070" i="10"/>
  <c r="AA1070" i="10"/>
  <c r="Y1070" i="10"/>
  <c r="X1070" i="10"/>
  <c r="W1070" i="10"/>
  <c r="AD1070" i="10" s="1"/>
  <c r="V1070" i="10"/>
  <c r="U1070" i="10"/>
  <c r="T1070" i="10"/>
  <c r="AC1070" i="10" s="1"/>
  <c r="S1070" i="10"/>
  <c r="AB1070" i="10" s="1"/>
  <c r="R1070" i="10"/>
  <c r="Q1070" i="10"/>
  <c r="P1070" i="10"/>
  <c r="O1070" i="10"/>
  <c r="Z1070" i="10" s="1"/>
  <c r="N1070" i="10"/>
  <c r="Y1069" i="10"/>
  <c r="X1069" i="10"/>
  <c r="AE1069" i="10" s="1"/>
  <c r="W1069" i="10"/>
  <c r="AD1069" i="10" s="1"/>
  <c r="V1069" i="10"/>
  <c r="U1069" i="10"/>
  <c r="T1069" i="10"/>
  <c r="AC1069" i="10" s="1"/>
  <c r="S1069" i="10"/>
  <c r="AB1069" i="10" s="1"/>
  <c r="R1069" i="10"/>
  <c r="Q1069" i="10"/>
  <c r="P1069" i="10"/>
  <c r="AA1069" i="10" s="1"/>
  <c r="O1069" i="10"/>
  <c r="Z1069" i="10" s="1"/>
  <c r="N1069" i="10"/>
  <c r="Y1068" i="10"/>
  <c r="X1068" i="10"/>
  <c r="AE1068" i="10" s="1"/>
  <c r="W1068" i="10"/>
  <c r="AD1068" i="10" s="1"/>
  <c r="V1068" i="10"/>
  <c r="U1068" i="10"/>
  <c r="T1068" i="10"/>
  <c r="AC1068" i="10" s="1"/>
  <c r="S1068" i="10"/>
  <c r="AB1068" i="10" s="1"/>
  <c r="R1068" i="10"/>
  <c r="Q1068" i="10"/>
  <c r="P1068" i="10"/>
  <c r="AA1068" i="10" s="1"/>
  <c r="O1068" i="10"/>
  <c r="Z1068" i="10" s="1"/>
  <c r="N1068" i="10"/>
  <c r="Y1067" i="10"/>
  <c r="X1067" i="10"/>
  <c r="AE1067" i="10" s="1"/>
  <c r="W1067" i="10"/>
  <c r="AD1067" i="10" s="1"/>
  <c r="V1067" i="10"/>
  <c r="U1067" i="10"/>
  <c r="T1067" i="10"/>
  <c r="AC1067" i="10" s="1"/>
  <c r="S1067" i="10"/>
  <c r="AB1067" i="10" s="1"/>
  <c r="R1067" i="10"/>
  <c r="Q1067" i="10"/>
  <c r="P1067" i="10"/>
  <c r="AA1067" i="10" s="1"/>
  <c r="O1067" i="10"/>
  <c r="Z1067" i="10" s="1"/>
  <c r="N1067" i="10"/>
  <c r="Y1066" i="10"/>
  <c r="X1066" i="10"/>
  <c r="AE1066" i="10" s="1"/>
  <c r="W1066" i="10"/>
  <c r="AD1066" i="10" s="1"/>
  <c r="V1066" i="10"/>
  <c r="U1066" i="10"/>
  <c r="T1066" i="10"/>
  <c r="AC1066" i="10" s="1"/>
  <c r="S1066" i="10"/>
  <c r="AB1066" i="10" s="1"/>
  <c r="R1066" i="10"/>
  <c r="Q1066" i="10"/>
  <c r="P1066" i="10"/>
  <c r="AA1066" i="10" s="1"/>
  <c r="O1066" i="10"/>
  <c r="Z1066" i="10" s="1"/>
  <c r="N1066" i="10"/>
  <c r="Y1065" i="10"/>
  <c r="X1065" i="10"/>
  <c r="AE1065" i="10" s="1"/>
  <c r="W1065" i="10"/>
  <c r="AD1065" i="10" s="1"/>
  <c r="V1065" i="10"/>
  <c r="U1065" i="10"/>
  <c r="T1065" i="10"/>
  <c r="AC1065" i="10" s="1"/>
  <c r="S1065" i="10"/>
  <c r="AB1065" i="10" s="1"/>
  <c r="R1065" i="10"/>
  <c r="Q1065" i="10"/>
  <c r="P1065" i="10"/>
  <c r="AA1065" i="10" s="1"/>
  <c r="O1065" i="10"/>
  <c r="Z1065" i="10" s="1"/>
  <c r="N1065" i="10"/>
  <c r="AE1064" i="10"/>
  <c r="Y1064" i="10"/>
  <c r="X1064" i="10"/>
  <c r="W1064" i="10"/>
  <c r="AD1064" i="10" s="1"/>
  <c r="V1064" i="10"/>
  <c r="U1064" i="10"/>
  <c r="T1064" i="10"/>
  <c r="AC1064" i="10" s="1"/>
  <c r="S1064" i="10"/>
  <c r="AB1064" i="10" s="1"/>
  <c r="R1064" i="10"/>
  <c r="Q1064" i="10"/>
  <c r="P1064" i="10"/>
  <c r="AA1064" i="10" s="1"/>
  <c r="O1064" i="10"/>
  <c r="Z1064" i="10" s="1"/>
  <c r="N1064" i="10"/>
  <c r="Y1063" i="10"/>
  <c r="X1063" i="10"/>
  <c r="AE1063" i="10" s="1"/>
  <c r="W1063" i="10"/>
  <c r="AD1063" i="10" s="1"/>
  <c r="V1063" i="10"/>
  <c r="U1063" i="10"/>
  <c r="T1063" i="10"/>
  <c r="AC1063" i="10" s="1"/>
  <c r="S1063" i="10"/>
  <c r="AB1063" i="10" s="1"/>
  <c r="R1063" i="10"/>
  <c r="Q1063" i="10"/>
  <c r="P1063" i="10"/>
  <c r="AA1063" i="10" s="1"/>
  <c r="O1063" i="10"/>
  <c r="Z1063" i="10" s="1"/>
  <c r="N1063" i="10"/>
  <c r="AE1062" i="10"/>
  <c r="AA1062" i="10"/>
  <c r="Y1062" i="10"/>
  <c r="X1062" i="10"/>
  <c r="W1062" i="10"/>
  <c r="AD1062" i="10" s="1"/>
  <c r="V1062" i="10"/>
  <c r="U1062" i="10"/>
  <c r="T1062" i="10"/>
  <c r="AC1062" i="10" s="1"/>
  <c r="S1062" i="10"/>
  <c r="AB1062" i="10" s="1"/>
  <c r="R1062" i="10"/>
  <c r="Q1062" i="10"/>
  <c r="P1062" i="10"/>
  <c r="O1062" i="10"/>
  <c r="Z1062" i="10" s="1"/>
  <c r="N1062" i="10"/>
  <c r="Y1061" i="10"/>
  <c r="X1061" i="10"/>
  <c r="AE1061" i="10" s="1"/>
  <c r="W1061" i="10"/>
  <c r="AD1061" i="10" s="1"/>
  <c r="V1061" i="10"/>
  <c r="U1061" i="10"/>
  <c r="T1061" i="10"/>
  <c r="AC1061" i="10" s="1"/>
  <c r="S1061" i="10"/>
  <c r="AB1061" i="10" s="1"/>
  <c r="R1061" i="10"/>
  <c r="Q1061" i="10"/>
  <c r="P1061" i="10"/>
  <c r="AA1061" i="10" s="1"/>
  <c r="O1061" i="10"/>
  <c r="Z1061" i="10" s="1"/>
  <c r="N1061" i="10"/>
  <c r="Y1060" i="10"/>
  <c r="X1060" i="10"/>
  <c r="AE1060" i="10" s="1"/>
  <c r="W1060" i="10"/>
  <c r="AD1060" i="10" s="1"/>
  <c r="V1060" i="10"/>
  <c r="U1060" i="10"/>
  <c r="T1060" i="10"/>
  <c r="AC1060" i="10" s="1"/>
  <c r="S1060" i="10"/>
  <c r="AB1060" i="10" s="1"/>
  <c r="R1060" i="10"/>
  <c r="Q1060" i="10"/>
  <c r="P1060" i="10"/>
  <c r="AA1060" i="10" s="1"/>
  <c r="O1060" i="10"/>
  <c r="Z1060" i="10" s="1"/>
  <c r="N1060" i="10"/>
  <c r="Y1059" i="10"/>
  <c r="X1059" i="10"/>
  <c r="AE1059" i="10" s="1"/>
  <c r="W1059" i="10"/>
  <c r="AD1059" i="10" s="1"/>
  <c r="V1059" i="10"/>
  <c r="U1059" i="10"/>
  <c r="T1059" i="10"/>
  <c r="AC1059" i="10" s="1"/>
  <c r="S1059" i="10"/>
  <c r="AB1059" i="10" s="1"/>
  <c r="R1059" i="10"/>
  <c r="Q1059" i="10"/>
  <c r="P1059" i="10"/>
  <c r="AA1059" i="10" s="1"/>
  <c r="O1059" i="10"/>
  <c r="Z1059" i="10" s="1"/>
  <c r="N1059" i="10"/>
  <c r="Y1058" i="10"/>
  <c r="X1058" i="10"/>
  <c r="AE1058" i="10" s="1"/>
  <c r="W1058" i="10"/>
  <c r="AD1058" i="10" s="1"/>
  <c r="V1058" i="10"/>
  <c r="U1058" i="10"/>
  <c r="T1058" i="10"/>
  <c r="AC1058" i="10" s="1"/>
  <c r="S1058" i="10"/>
  <c r="AB1058" i="10" s="1"/>
  <c r="R1058" i="10"/>
  <c r="Q1058" i="10"/>
  <c r="P1058" i="10"/>
  <c r="AA1058" i="10" s="1"/>
  <c r="O1058" i="10"/>
  <c r="Z1058" i="10" s="1"/>
  <c r="N1058" i="10"/>
  <c r="Y1057" i="10"/>
  <c r="X1057" i="10"/>
  <c r="AE1057" i="10" s="1"/>
  <c r="W1057" i="10"/>
  <c r="AD1057" i="10" s="1"/>
  <c r="V1057" i="10"/>
  <c r="U1057" i="10"/>
  <c r="T1057" i="10"/>
  <c r="AC1057" i="10" s="1"/>
  <c r="S1057" i="10"/>
  <c r="AB1057" i="10" s="1"/>
  <c r="R1057" i="10"/>
  <c r="Q1057" i="10"/>
  <c r="P1057" i="10"/>
  <c r="AA1057" i="10" s="1"/>
  <c r="O1057" i="10"/>
  <c r="Z1057" i="10" s="1"/>
  <c r="N1057" i="10"/>
  <c r="AE1056" i="10"/>
  <c r="Y1056" i="10"/>
  <c r="X1056" i="10"/>
  <c r="W1056" i="10"/>
  <c r="AD1056" i="10" s="1"/>
  <c r="V1056" i="10"/>
  <c r="U1056" i="10"/>
  <c r="T1056" i="10"/>
  <c r="AC1056" i="10" s="1"/>
  <c r="S1056" i="10"/>
  <c r="AB1056" i="10" s="1"/>
  <c r="R1056" i="10"/>
  <c r="Q1056" i="10"/>
  <c r="P1056" i="10"/>
  <c r="AA1056" i="10" s="1"/>
  <c r="O1056" i="10"/>
  <c r="Z1056" i="10" s="1"/>
  <c r="N1056" i="10"/>
  <c r="AD1055" i="10"/>
  <c r="Y1055" i="10"/>
  <c r="X1055" i="10"/>
  <c r="AE1055" i="10" s="1"/>
  <c r="W1055" i="10"/>
  <c r="V1055" i="10"/>
  <c r="U1055" i="10"/>
  <c r="T1055" i="10"/>
  <c r="AC1055" i="10" s="1"/>
  <c r="S1055" i="10"/>
  <c r="AB1055" i="10" s="1"/>
  <c r="R1055" i="10"/>
  <c r="Q1055" i="10"/>
  <c r="P1055" i="10"/>
  <c r="AA1055" i="10" s="1"/>
  <c r="O1055" i="10"/>
  <c r="Z1055" i="10" s="1"/>
  <c r="N1055" i="10"/>
  <c r="AE1054" i="10"/>
  <c r="AA1054" i="10"/>
  <c r="Y1054" i="10"/>
  <c r="X1054" i="10"/>
  <c r="W1054" i="10"/>
  <c r="AD1054" i="10" s="1"/>
  <c r="V1054" i="10"/>
  <c r="U1054" i="10"/>
  <c r="T1054" i="10"/>
  <c r="AC1054" i="10" s="1"/>
  <c r="S1054" i="10"/>
  <c r="AB1054" i="10" s="1"/>
  <c r="R1054" i="10"/>
  <c r="Q1054" i="10"/>
  <c r="P1054" i="10"/>
  <c r="O1054" i="10"/>
  <c r="Z1054" i="10" s="1"/>
  <c r="N1054" i="10"/>
  <c r="Z1053" i="10"/>
  <c r="Y1053" i="10"/>
  <c r="X1053" i="10"/>
  <c r="AE1053" i="10" s="1"/>
  <c r="W1053" i="10"/>
  <c r="AD1053" i="10" s="1"/>
  <c r="V1053" i="10"/>
  <c r="U1053" i="10"/>
  <c r="T1053" i="10"/>
  <c r="AC1053" i="10" s="1"/>
  <c r="S1053" i="10"/>
  <c r="AB1053" i="10" s="1"/>
  <c r="R1053" i="10"/>
  <c r="Q1053" i="10"/>
  <c r="P1053" i="10"/>
  <c r="AA1053" i="10" s="1"/>
  <c r="O1053" i="10"/>
  <c r="N1053" i="10"/>
  <c r="Y1052" i="10"/>
  <c r="X1052" i="10"/>
  <c r="AE1052" i="10" s="1"/>
  <c r="W1052" i="10"/>
  <c r="AD1052" i="10" s="1"/>
  <c r="V1052" i="10"/>
  <c r="U1052" i="10"/>
  <c r="T1052" i="10"/>
  <c r="AC1052" i="10" s="1"/>
  <c r="S1052" i="10"/>
  <c r="AB1052" i="10" s="1"/>
  <c r="R1052" i="10"/>
  <c r="Q1052" i="10"/>
  <c r="P1052" i="10"/>
  <c r="AA1052" i="10" s="1"/>
  <c r="O1052" i="10"/>
  <c r="Z1052" i="10" s="1"/>
  <c r="N1052" i="10"/>
  <c r="Y1051" i="10"/>
  <c r="X1051" i="10"/>
  <c r="AE1051" i="10" s="1"/>
  <c r="W1051" i="10"/>
  <c r="AD1051" i="10" s="1"/>
  <c r="V1051" i="10"/>
  <c r="U1051" i="10"/>
  <c r="T1051" i="10"/>
  <c r="AC1051" i="10" s="1"/>
  <c r="S1051" i="10"/>
  <c r="AB1051" i="10" s="1"/>
  <c r="R1051" i="10"/>
  <c r="Q1051" i="10"/>
  <c r="P1051" i="10"/>
  <c r="AA1051" i="10" s="1"/>
  <c r="O1051" i="10"/>
  <c r="Z1051" i="10" s="1"/>
  <c r="N1051" i="10"/>
  <c r="Y1050" i="10"/>
  <c r="X1050" i="10"/>
  <c r="AE1050" i="10" s="1"/>
  <c r="W1050" i="10"/>
  <c r="AD1050" i="10" s="1"/>
  <c r="V1050" i="10"/>
  <c r="U1050" i="10"/>
  <c r="T1050" i="10"/>
  <c r="AC1050" i="10" s="1"/>
  <c r="S1050" i="10"/>
  <c r="AB1050" i="10" s="1"/>
  <c r="R1050" i="10"/>
  <c r="Q1050" i="10"/>
  <c r="P1050" i="10"/>
  <c r="AA1050" i="10" s="1"/>
  <c r="O1050" i="10"/>
  <c r="Z1050" i="10" s="1"/>
  <c r="N1050" i="10"/>
  <c r="Y1049" i="10"/>
  <c r="X1049" i="10"/>
  <c r="AE1049" i="10" s="1"/>
  <c r="W1049" i="10"/>
  <c r="AD1049" i="10" s="1"/>
  <c r="V1049" i="10"/>
  <c r="U1049" i="10"/>
  <c r="T1049" i="10"/>
  <c r="AC1049" i="10" s="1"/>
  <c r="S1049" i="10"/>
  <c r="AB1049" i="10" s="1"/>
  <c r="R1049" i="10"/>
  <c r="Q1049" i="10"/>
  <c r="P1049" i="10"/>
  <c r="AA1049" i="10" s="1"/>
  <c r="O1049" i="10"/>
  <c r="Z1049" i="10" s="1"/>
  <c r="N1049" i="10"/>
  <c r="AA1048" i="10"/>
  <c r="Y1048" i="10"/>
  <c r="X1048" i="10"/>
  <c r="AE1048" i="10" s="1"/>
  <c r="W1048" i="10"/>
  <c r="AD1048" i="10" s="1"/>
  <c r="V1048" i="10"/>
  <c r="U1048" i="10"/>
  <c r="T1048" i="10"/>
  <c r="AC1048" i="10" s="1"/>
  <c r="S1048" i="10"/>
  <c r="AB1048" i="10" s="1"/>
  <c r="R1048" i="10"/>
  <c r="Q1048" i="10"/>
  <c r="P1048" i="10"/>
  <c r="O1048" i="10"/>
  <c r="Z1048" i="10" s="1"/>
  <c r="N1048" i="10"/>
  <c r="AD1047" i="10"/>
  <c r="AB1047" i="10"/>
  <c r="Y1047" i="10"/>
  <c r="X1047" i="10"/>
  <c r="AE1047" i="10" s="1"/>
  <c r="W1047" i="10"/>
  <c r="V1047" i="10"/>
  <c r="U1047" i="10"/>
  <c r="T1047" i="10"/>
  <c r="AC1047" i="10" s="1"/>
  <c r="S1047" i="10"/>
  <c r="R1047" i="10"/>
  <c r="Q1047" i="10"/>
  <c r="P1047" i="10"/>
  <c r="AA1047" i="10" s="1"/>
  <c r="O1047" i="10"/>
  <c r="Z1047" i="10" s="1"/>
  <c r="N1047" i="10"/>
  <c r="AE1046" i="10"/>
  <c r="AD1046" i="10"/>
  <c r="AC1046" i="10"/>
  <c r="Y1046" i="10"/>
  <c r="X1046" i="10"/>
  <c r="W1046" i="10"/>
  <c r="V1046" i="10"/>
  <c r="U1046" i="10"/>
  <c r="T1046" i="10"/>
  <c r="S1046" i="10"/>
  <c r="AB1046" i="10" s="1"/>
  <c r="R1046" i="10"/>
  <c r="Q1046" i="10"/>
  <c r="P1046" i="10"/>
  <c r="AA1046" i="10" s="1"/>
  <c r="O1046" i="10"/>
  <c r="Z1046" i="10" s="1"/>
  <c r="N1046" i="10"/>
  <c r="AE1045" i="10"/>
  <c r="AD1045" i="10"/>
  <c r="AA1045" i="10"/>
  <c r="Y1045" i="10"/>
  <c r="X1045" i="10"/>
  <c r="W1045" i="10"/>
  <c r="V1045" i="10"/>
  <c r="U1045" i="10"/>
  <c r="T1045" i="10"/>
  <c r="AC1045" i="10" s="1"/>
  <c r="S1045" i="10"/>
  <c r="AB1045" i="10" s="1"/>
  <c r="R1045" i="10"/>
  <c r="Q1045" i="10"/>
  <c r="P1045" i="10"/>
  <c r="O1045" i="10"/>
  <c r="Z1045" i="10" s="1"/>
  <c r="N1045" i="10"/>
  <c r="AE1044" i="10"/>
  <c r="AA1044" i="10"/>
  <c r="Y1044" i="10"/>
  <c r="X1044" i="10"/>
  <c r="W1044" i="10"/>
  <c r="AD1044" i="10" s="1"/>
  <c r="V1044" i="10"/>
  <c r="U1044" i="10"/>
  <c r="T1044" i="10"/>
  <c r="AC1044" i="10" s="1"/>
  <c r="S1044" i="10"/>
  <c r="AB1044" i="10" s="1"/>
  <c r="R1044" i="10"/>
  <c r="Q1044" i="10"/>
  <c r="P1044" i="10"/>
  <c r="O1044" i="10"/>
  <c r="Z1044" i="10" s="1"/>
  <c r="N1044" i="10"/>
  <c r="AD1043" i="10"/>
  <c r="Z1043" i="10"/>
  <c r="Y1043" i="10"/>
  <c r="X1043" i="10"/>
  <c r="AE1043" i="10" s="1"/>
  <c r="W1043" i="10"/>
  <c r="V1043" i="10"/>
  <c r="U1043" i="10"/>
  <c r="T1043" i="10"/>
  <c r="AC1043" i="10" s="1"/>
  <c r="S1043" i="10"/>
  <c r="AB1043" i="10" s="1"/>
  <c r="R1043" i="10"/>
  <c r="Q1043" i="10"/>
  <c r="P1043" i="10"/>
  <c r="AA1043" i="10" s="1"/>
  <c r="O1043" i="10"/>
  <c r="N1043" i="10"/>
  <c r="AE1042" i="10"/>
  <c r="AA1042" i="10"/>
  <c r="Z1042" i="10"/>
  <c r="Y1042" i="10"/>
  <c r="X1042" i="10"/>
  <c r="W1042" i="10"/>
  <c r="AD1042" i="10" s="1"/>
  <c r="V1042" i="10"/>
  <c r="U1042" i="10"/>
  <c r="T1042" i="10"/>
  <c r="AC1042" i="10" s="1"/>
  <c r="S1042" i="10"/>
  <c r="AB1042" i="10" s="1"/>
  <c r="R1042" i="10"/>
  <c r="Q1042" i="10"/>
  <c r="P1042" i="10"/>
  <c r="O1042" i="10"/>
  <c r="N1042" i="10"/>
  <c r="AE1041" i="10"/>
  <c r="AA1041" i="10"/>
  <c r="Z1041" i="10"/>
  <c r="Y1041" i="10"/>
  <c r="X1041" i="10"/>
  <c r="W1041" i="10"/>
  <c r="AD1041" i="10" s="1"/>
  <c r="V1041" i="10"/>
  <c r="U1041" i="10"/>
  <c r="T1041" i="10"/>
  <c r="AC1041" i="10" s="1"/>
  <c r="S1041" i="10"/>
  <c r="AB1041" i="10" s="1"/>
  <c r="R1041" i="10"/>
  <c r="Q1041" i="10"/>
  <c r="P1041" i="10"/>
  <c r="O1041" i="10"/>
  <c r="N1041" i="10"/>
  <c r="Y1040" i="10"/>
  <c r="X1040" i="10"/>
  <c r="AE1040" i="10" s="1"/>
  <c r="W1040" i="10"/>
  <c r="AD1040" i="10" s="1"/>
  <c r="V1040" i="10"/>
  <c r="U1040" i="10"/>
  <c r="T1040" i="10"/>
  <c r="AC1040" i="10" s="1"/>
  <c r="S1040" i="10"/>
  <c r="AB1040" i="10" s="1"/>
  <c r="R1040" i="10"/>
  <c r="Q1040" i="10"/>
  <c r="P1040" i="10"/>
  <c r="AA1040" i="10" s="1"/>
  <c r="O1040" i="10"/>
  <c r="Z1040" i="10" s="1"/>
  <c r="N1040" i="10"/>
  <c r="Y1039" i="10"/>
  <c r="X1039" i="10"/>
  <c r="AE1039" i="10" s="1"/>
  <c r="W1039" i="10"/>
  <c r="AD1039" i="10" s="1"/>
  <c r="V1039" i="10"/>
  <c r="U1039" i="10"/>
  <c r="T1039" i="10"/>
  <c r="AC1039" i="10" s="1"/>
  <c r="S1039" i="10"/>
  <c r="AB1039" i="10" s="1"/>
  <c r="R1039" i="10"/>
  <c r="Q1039" i="10"/>
  <c r="P1039" i="10"/>
  <c r="AA1039" i="10" s="1"/>
  <c r="O1039" i="10"/>
  <c r="Z1039" i="10" s="1"/>
  <c r="N1039" i="10"/>
  <c r="Y1038" i="10"/>
  <c r="X1038" i="10"/>
  <c r="AE1038" i="10" s="1"/>
  <c r="W1038" i="10"/>
  <c r="AD1038" i="10" s="1"/>
  <c r="V1038" i="10"/>
  <c r="U1038" i="10"/>
  <c r="T1038" i="10"/>
  <c r="AC1038" i="10" s="1"/>
  <c r="S1038" i="10"/>
  <c r="AB1038" i="10" s="1"/>
  <c r="R1038" i="10"/>
  <c r="Q1038" i="10"/>
  <c r="P1038" i="10"/>
  <c r="AA1038" i="10" s="1"/>
  <c r="O1038" i="10"/>
  <c r="Z1038" i="10" s="1"/>
  <c r="N1038" i="10"/>
  <c r="Y1037" i="10"/>
  <c r="X1037" i="10"/>
  <c r="AE1037" i="10" s="1"/>
  <c r="W1037" i="10"/>
  <c r="AD1037" i="10" s="1"/>
  <c r="V1037" i="10"/>
  <c r="U1037" i="10"/>
  <c r="T1037" i="10"/>
  <c r="AC1037" i="10" s="1"/>
  <c r="S1037" i="10"/>
  <c r="AB1037" i="10" s="1"/>
  <c r="R1037" i="10"/>
  <c r="Q1037" i="10"/>
  <c r="P1037" i="10"/>
  <c r="AA1037" i="10" s="1"/>
  <c r="O1037" i="10"/>
  <c r="Z1037" i="10" s="1"/>
  <c r="N1037" i="10"/>
  <c r="AE1036" i="10"/>
  <c r="AA1036" i="10"/>
  <c r="Y1036" i="10"/>
  <c r="X1036" i="10"/>
  <c r="W1036" i="10"/>
  <c r="AD1036" i="10" s="1"/>
  <c r="V1036" i="10"/>
  <c r="U1036" i="10"/>
  <c r="T1036" i="10"/>
  <c r="AC1036" i="10" s="1"/>
  <c r="S1036" i="10"/>
  <c r="AB1036" i="10" s="1"/>
  <c r="R1036" i="10"/>
  <c r="Q1036" i="10"/>
  <c r="P1036" i="10"/>
  <c r="O1036" i="10"/>
  <c r="Z1036" i="10" s="1"/>
  <c r="N1036" i="10"/>
  <c r="AD1035" i="10"/>
  <c r="Z1035" i="10"/>
  <c r="Y1035" i="10"/>
  <c r="X1035" i="10"/>
  <c r="AE1035" i="10" s="1"/>
  <c r="W1035" i="10"/>
  <c r="V1035" i="10"/>
  <c r="U1035" i="10"/>
  <c r="T1035" i="10"/>
  <c r="AC1035" i="10" s="1"/>
  <c r="S1035" i="10"/>
  <c r="AB1035" i="10" s="1"/>
  <c r="R1035" i="10"/>
  <c r="Q1035" i="10"/>
  <c r="P1035" i="10"/>
  <c r="AA1035" i="10" s="1"/>
  <c r="O1035" i="10"/>
  <c r="N1035" i="10"/>
  <c r="AE1034" i="10"/>
  <c r="AD1034" i="10"/>
  <c r="AA1034" i="10"/>
  <c r="Y1034" i="10"/>
  <c r="X1034" i="10"/>
  <c r="W1034" i="10"/>
  <c r="V1034" i="10"/>
  <c r="U1034" i="10"/>
  <c r="T1034" i="10"/>
  <c r="AC1034" i="10" s="1"/>
  <c r="S1034" i="10"/>
  <c r="AB1034" i="10" s="1"/>
  <c r="R1034" i="10"/>
  <c r="Q1034" i="10"/>
  <c r="P1034" i="10"/>
  <c r="O1034" i="10"/>
  <c r="Z1034" i="10" s="1"/>
  <c r="N1034" i="10"/>
  <c r="AE1033" i="10"/>
  <c r="AA1033" i="10"/>
  <c r="Y1033" i="10"/>
  <c r="X1033" i="10"/>
  <c r="W1033" i="10"/>
  <c r="AD1033" i="10" s="1"/>
  <c r="V1033" i="10"/>
  <c r="U1033" i="10"/>
  <c r="T1033" i="10"/>
  <c r="AC1033" i="10" s="1"/>
  <c r="S1033" i="10"/>
  <c r="AB1033" i="10" s="1"/>
  <c r="R1033" i="10"/>
  <c r="Q1033" i="10"/>
  <c r="P1033" i="10"/>
  <c r="O1033" i="10"/>
  <c r="Z1033" i="10" s="1"/>
  <c r="N1033" i="10"/>
  <c r="AE1032" i="10"/>
  <c r="Y1032" i="10"/>
  <c r="X1032" i="10"/>
  <c r="W1032" i="10"/>
  <c r="AD1032" i="10" s="1"/>
  <c r="V1032" i="10"/>
  <c r="U1032" i="10"/>
  <c r="T1032" i="10"/>
  <c r="AC1032" i="10" s="1"/>
  <c r="S1032" i="10"/>
  <c r="AB1032" i="10" s="1"/>
  <c r="R1032" i="10"/>
  <c r="Q1032" i="10"/>
  <c r="P1032" i="10"/>
  <c r="AA1032" i="10" s="1"/>
  <c r="O1032" i="10"/>
  <c r="Z1032" i="10" s="1"/>
  <c r="N1032" i="10"/>
  <c r="AD1031" i="10"/>
  <c r="Z1031" i="10"/>
  <c r="Y1031" i="10"/>
  <c r="X1031" i="10"/>
  <c r="AE1031" i="10" s="1"/>
  <c r="W1031" i="10"/>
  <c r="V1031" i="10"/>
  <c r="U1031" i="10"/>
  <c r="T1031" i="10"/>
  <c r="AC1031" i="10" s="1"/>
  <c r="S1031" i="10"/>
  <c r="AB1031" i="10" s="1"/>
  <c r="R1031" i="10"/>
  <c r="Q1031" i="10"/>
  <c r="P1031" i="10"/>
  <c r="AA1031" i="10" s="1"/>
  <c r="O1031" i="10"/>
  <c r="N1031" i="10"/>
  <c r="AD1030" i="10"/>
  <c r="AA1030" i="10"/>
  <c r="Y1030" i="10"/>
  <c r="X1030" i="10"/>
  <c r="AE1030" i="10" s="1"/>
  <c r="W1030" i="10"/>
  <c r="V1030" i="10"/>
  <c r="U1030" i="10"/>
  <c r="T1030" i="10"/>
  <c r="AC1030" i="10" s="1"/>
  <c r="S1030" i="10"/>
  <c r="AB1030" i="10" s="1"/>
  <c r="R1030" i="10"/>
  <c r="Q1030" i="10"/>
  <c r="P1030" i="10"/>
  <c r="O1030" i="10"/>
  <c r="Z1030" i="10" s="1"/>
  <c r="N1030" i="10"/>
  <c r="AE1029" i="10"/>
  <c r="AA1029" i="10"/>
  <c r="Y1029" i="10"/>
  <c r="X1029" i="10"/>
  <c r="W1029" i="10"/>
  <c r="AD1029" i="10" s="1"/>
  <c r="V1029" i="10"/>
  <c r="U1029" i="10"/>
  <c r="T1029" i="10"/>
  <c r="AC1029" i="10" s="1"/>
  <c r="S1029" i="10"/>
  <c r="AB1029" i="10" s="1"/>
  <c r="R1029" i="10"/>
  <c r="Q1029" i="10"/>
  <c r="P1029" i="10"/>
  <c r="O1029" i="10"/>
  <c r="Z1029" i="10" s="1"/>
  <c r="N1029" i="10"/>
  <c r="AE1028" i="10"/>
  <c r="AA1028" i="10"/>
  <c r="Y1028" i="10"/>
  <c r="X1028" i="10"/>
  <c r="W1028" i="10"/>
  <c r="AD1028" i="10" s="1"/>
  <c r="V1028" i="10"/>
  <c r="U1028" i="10"/>
  <c r="T1028" i="10"/>
  <c r="AC1028" i="10" s="1"/>
  <c r="S1028" i="10"/>
  <c r="AB1028" i="10" s="1"/>
  <c r="R1028" i="10"/>
  <c r="Q1028" i="10"/>
  <c r="P1028" i="10"/>
  <c r="O1028" i="10"/>
  <c r="Z1028" i="10" s="1"/>
  <c r="N1028" i="10"/>
  <c r="AD1027" i="10"/>
  <c r="Z1027" i="10"/>
  <c r="Y1027" i="10"/>
  <c r="X1027" i="10"/>
  <c r="AE1027" i="10" s="1"/>
  <c r="W1027" i="10"/>
  <c r="V1027" i="10"/>
  <c r="U1027" i="10"/>
  <c r="T1027" i="10"/>
  <c r="AC1027" i="10" s="1"/>
  <c r="S1027" i="10"/>
  <c r="AB1027" i="10" s="1"/>
  <c r="R1027" i="10"/>
  <c r="Q1027" i="10"/>
  <c r="P1027" i="10"/>
  <c r="AA1027" i="10" s="1"/>
  <c r="O1027" i="10"/>
  <c r="N1027" i="10"/>
  <c r="AE1026" i="10"/>
  <c r="AA1026" i="10"/>
  <c r="Y1026" i="10"/>
  <c r="X1026" i="10"/>
  <c r="W1026" i="10"/>
  <c r="AD1026" i="10" s="1"/>
  <c r="V1026" i="10"/>
  <c r="U1026" i="10"/>
  <c r="T1026" i="10"/>
  <c r="AC1026" i="10" s="1"/>
  <c r="S1026" i="10"/>
  <c r="AB1026" i="10" s="1"/>
  <c r="R1026" i="10"/>
  <c r="Q1026" i="10"/>
  <c r="P1026" i="10"/>
  <c r="O1026" i="10"/>
  <c r="Z1026" i="10" s="1"/>
  <c r="N1026" i="10"/>
  <c r="AE1025" i="10"/>
  <c r="AA1025" i="10"/>
  <c r="Y1025" i="10"/>
  <c r="X1025" i="10"/>
  <c r="W1025" i="10"/>
  <c r="AD1025" i="10" s="1"/>
  <c r="V1025" i="10"/>
  <c r="U1025" i="10"/>
  <c r="T1025" i="10"/>
  <c r="AC1025" i="10" s="1"/>
  <c r="S1025" i="10"/>
  <c r="AB1025" i="10" s="1"/>
  <c r="R1025" i="10"/>
  <c r="Q1025" i="10"/>
  <c r="P1025" i="10"/>
  <c r="O1025" i="10"/>
  <c r="Z1025" i="10" s="1"/>
  <c r="N1025" i="10"/>
  <c r="AE1024" i="10"/>
  <c r="Y1024" i="10"/>
  <c r="X1024" i="10"/>
  <c r="W1024" i="10"/>
  <c r="AD1024" i="10" s="1"/>
  <c r="V1024" i="10"/>
  <c r="U1024" i="10"/>
  <c r="T1024" i="10"/>
  <c r="AC1024" i="10" s="1"/>
  <c r="S1024" i="10"/>
  <c r="AB1024" i="10" s="1"/>
  <c r="R1024" i="10"/>
  <c r="Q1024" i="10"/>
  <c r="P1024" i="10"/>
  <c r="AA1024" i="10" s="1"/>
  <c r="O1024" i="10"/>
  <c r="Z1024" i="10" s="1"/>
  <c r="N1024" i="10"/>
  <c r="AD1023" i="10"/>
  <c r="Z1023" i="10"/>
  <c r="Y1023" i="10"/>
  <c r="X1023" i="10"/>
  <c r="AE1023" i="10" s="1"/>
  <c r="W1023" i="10"/>
  <c r="V1023" i="10"/>
  <c r="U1023" i="10"/>
  <c r="T1023" i="10"/>
  <c r="AC1023" i="10" s="1"/>
  <c r="S1023" i="10"/>
  <c r="AB1023" i="10" s="1"/>
  <c r="R1023" i="10"/>
  <c r="Q1023" i="10"/>
  <c r="P1023" i="10"/>
  <c r="AA1023" i="10" s="1"/>
  <c r="O1023" i="10"/>
  <c r="N1023" i="10"/>
  <c r="Y1022" i="10"/>
  <c r="X1022" i="10"/>
  <c r="AE1022" i="10" s="1"/>
  <c r="W1022" i="10"/>
  <c r="AD1022" i="10" s="1"/>
  <c r="V1022" i="10"/>
  <c r="U1022" i="10"/>
  <c r="T1022" i="10"/>
  <c r="AC1022" i="10" s="1"/>
  <c r="S1022" i="10"/>
  <c r="AB1022" i="10" s="1"/>
  <c r="R1022" i="10"/>
  <c r="Q1022" i="10"/>
  <c r="P1022" i="10"/>
  <c r="AA1022" i="10" s="1"/>
  <c r="O1022" i="10"/>
  <c r="Z1022" i="10" s="1"/>
  <c r="N1022" i="10"/>
  <c r="Y1021" i="10"/>
  <c r="X1021" i="10"/>
  <c r="AE1021" i="10" s="1"/>
  <c r="W1021" i="10"/>
  <c r="AD1021" i="10" s="1"/>
  <c r="V1021" i="10"/>
  <c r="U1021" i="10"/>
  <c r="T1021" i="10"/>
  <c r="AC1021" i="10" s="1"/>
  <c r="S1021" i="10"/>
  <c r="AB1021" i="10" s="1"/>
  <c r="R1021" i="10"/>
  <c r="Q1021" i="10"/>
  <c r="P1021" i="10"/>
  <c r="AA1021" i="10" s="1"/>
  <c r="O1021" i="10"/>
  <c r="Z1021" i="10" s="1"/>
  <c r="N1021" i="10"/>
  <c r="Y1020" i="10"/>
  <c r="X1020" i="10"/>
  <c r="AE1020" i="10" s="1"/>
  <c r="W1020" i="10"/>
  <c r="AD1020" i="10" s="1"/>
  <c r="V1020" i="10"/>
  <c r="U1020" i="10"/>
  <c r="T1020" i="10"/>
  <c r="AC1020" i="10" s="1"/>
  <c r="S1020" i="10"/>
  <c r="AB1020" i="10" s="1"/>
  <c r="R1020" i="10"/>
  <c r="Q1020" i="10"/>
  <c r="P1020" i="10"/>
  <c r="AA1020" i="10" s="1"/>
  <c r="O1020" i="10"/>
  <c r="Z1020" i="10" s="1"/>
  <c r="N1020" i="10"/>
  <c r="Y1019" i="10"/>
  <c r="X1019" i="10"/>
  <c r="AE1019" i="10" s="1"/>
  <c r="W1019" i="10"/>
  <c r="AD1019" i="10" s="1"/>
  <c r="V1019" i="10"/>
  <c r="U1019" i="10"/>
  <c r="T1019" i="10"/>
  <c r="AC1019" i="10" s="1"/>
  <c r="S1019" i="10"/>
  <c r="AB1019" i="10" s="1"/>
  <c r="R1019" i="10"/>
  <c r="Q1019" i="10"/>
  <c r="P1019" i="10"/>
  <c r="AA1019" i="10" s="1"/>
  <c r="O1019" i="10"/>
  <c r="Z1019" i="10" s="1"/>
  <c r="N1019" i="10"/>
  <c r="Y1018" i="10"/>
  <c r="X1018" i="10"/>
  <c r="AE1018" i="10" s="1"/>
  <c r="W1018" i="10"/>
  <c r="AD1018" i="10" s="1"/>
  <c r="V1018" i="10"/>
  <c r="U1018" i="10"/>
  <c r="T1018" i="10"/>
  <c r="AC1018" i="10" s="1"/>
  <c r="S1018" i="10"/>
  <c r="AB1018" i="10" s="1"/>
  <c r="R1018" i="10"/>
  <c r="Q1018" i="10"/>
  <c r="P1018" i="10"/>
  <c r="AA1018" i="10" s="1"/>
  <c r="O1018" i="10"/>
  <c r="Z1018" i="10" s="1"/>
  <c r="N1018" i="10"/>
  <c r="AD1017" i="10"/>
  <c r="Y1017" i="10"/>
  <c r="X1017" i="10"/>
  <c r="AE1017" i="10" s="1"/>
  <c r="W1017" i="10"/>
  <c r="V1017" i="10"/>
  <c r="U1017" i="10"/>
  <c r="T1017" i="10"/>
  <c r="AC1017" i="10" s="1"/>
  <c r="S1017" i="10"/>
  <c r="AB1017" i="10" s="1"/>
  <c r="R1017" i="10"/>
  <c r="Q1017" i="10"/>
  <c r="P1017" i="10"/>
  <c r="AA1017" i="10" s="1"/>
  <c r="O1017" i="10"/>
  <c r="Z1017" i="10" s="1"/>
  <c r="N1017" i="10"/>
  <c r="AE1016" i="10"/>
  <c r="AC1016" i="10"/>
  <c r="AA1016" i="10"/>
  <c r="Y1016" i="10"/>
  <c r="X1016" i="10"/>
  <c r="W1016" i="10"/>
  <c r="AD1016" i="10" s="1"/>
  <c r="V1016" i="10"/>
  <c r="U1016" i="10"/>
  <c r="T1016" i="10"/>
  <c r="S1016" i="10"/>
  <c r="AB1016" i="10" s="1"/>
  <c r="R1016" i="10"/>
  <c r="Q1016" i="10"/>
  <c r="P1016" i="10"/>
  <c r="O1016" i="10"/>
  <c r="Z1016" i="10" s="1"/>
  <c r="N1016" i="10"/>
  <c r="AD1015" i="10"/>
  <c r="Z1015" i="10"/>
  <c r="Y1015" i="10"/>
  <c r="X1015" i="10"/>
  <c r="AE1015" i="10" s="1"/>
  <c r="W1015" i="10"/>
  <c r="V1015" i="10"/>
  <c r="U1015" i="10"/>
  <c r="T1015" i="10"/>
  <c r="AC1015" i="10" s="1"/>
  <c r="S1015" i="10"/>
  <c r="AB1015" i="10" s="1"/>
  <c r="R1015" i="10"/>
  <c r="Q1015" i="10"/>
  <c r="P1015" i="10"/>
  <c r="AA1015" i="10" s="1"/>
  <c r="O1015" i="10"/>
  <c r="N1015" i="10"/>
  <c r="AC1014" i="10"/>
  <c r="Y1014" i="10"/>
  <c r="X1014" i="10"/>
  <c r="AE1014" i="10" s="1"/>
  <c r="W1014" i="10"/>
  <c r="AD1014" i="10" s="1"/>
  <c r="V1014" i="10"/>
  <c r="U1014" i="10"/>
  <c r="T1014" i="10"/>
  <c r="S1014" i="10"/>
  <c r="AB1014" i="10" s="1"/>
  <c r="R1014" i="10"/>
  <c r="Q1014" i="10"/>
  <c r="P1014" i="10"/>
  <c r="AA1014" i="10" s="1"/>
  <c r="O1014" i="10"/>
  <c r="Z1014" i="10" s="1"/>
  <c r="N1014" i="10"/>
  <c r="AD1013" i="10"/>
  <c r="Z1013" i="10"/>
  <c r="Y1013" i="10"/>
  <c r="X1013" i="10"/>
  <c r="AE1013" i="10" s="1"/>
  <c r="W1013" i="10"/>
  <c r="V1013" i="10"/>
  <c r="U1013" i="10"/>
  <c r="T1013" i="10"/>
  <c r="AC1013" i="10" s="1"/>
  <c r="S1013" i="10"/>
  <c r="AB1013" i="10" s="1"/>
  <c r="R1013" i="10"/>
  <c r="Q1013" i="10"/>
  <c r="P1013" i="10"/>
  <c r="AA1013" i="10" s="1"/>
  <c r="O1013" i="10"/>
  <c r="N1013" i="10"/>
  <c r="AC1012" i="10"/>
  <c r="AA1012" i="10"/>
  <c r="Y1012" i="10"/>
  <c r="X1012" i="10"/>
  <c r="AE1012" i="10" s="1"/>
  <c r="W1012" i="10"/>
  <c r="AD1012" i="10" s="1"/>
  <c r="V1012" i="10"/>
  <c r="U1012" i="10"/>
  <c r="T1012" i="10"/>
  <c r="S1012" i="10"/>
  <c r="AB1012" i="10" s="1"/>
  <c r="R1012" i="10"/>
  <c r="Q1012" i="10"/>
  <c r="P1012" i="10"/>
  <c r="O1012" i="10"/>
  <c r="Z1012" i="10" s="1"/>
  <c r="N1012" i="10"/>
  <c r="AD1011" i="10"/>
  <c r="Z1011" i="10"/>
  <c r="Y1011" i="10"/>
  <c r="X1011" i="10"/>
  <c r="AE1011" i="10" s="1"/>
  <c r="W1011" i="10"/>
  <c r="V1011" i="10"/>
  <c r="U1011" i="10"/>
  <c r="T1011" i="10"/>
  <c r="AC1011" i="10" s="1"/>
  <c r="S1011" i="10"/>
  <c r="AB1011" i="10" s="1"/>
  <c r="R1011" i="10"/>
  <c r="Q1011" i="10"/>
  <c r="P1011" i="10"/>
  <c r="AA1011" i="10" s="1"/>
  <c r="O1011" i="10"/>
  <c r="N1011" i="10"/>
  <c r="AE1010" i="10"/>
  <c r="Y1010" i="10"/>
  <c r="X1010" i="10"/>
  <c r="W1010" i="10"/>
  <c r="AD1010" i="10" s="1"/>
  <c r="V1010" i="10"/>
  <c r="U1010" i="10"/>
  <c r="T1010" i="10"/>
  <c r="AC1010" i="10" s="1"/>
  <c r="S1010" i="10"/>
  <c r="AB1010" i="10" s="1"/>
  <c r="R1010" i="10"/>
  <c r="Q1010" i="10"/>
  <c r="P1010" i="10"/>
  <c r="AA1010" i="10" s="1"/>
  <c r="O1010" i="10"/>
  <c r="Z1010" i="10" s="1"/>
  <c r="N1010" i="10"/>
  <c r="AD1009" i="10"/>
  <c r="Z1009" i="10"/>
  <c r="Y1009" i="10"/>
  <c r="X1009" i="10"/>
  <c r="AE1009" i="10" s="1"/>
  <c r="W1009" i="10"/>
  <c r="V1009" i="10"/>
  <c r="U1009" i="10"/>
  <c r="T1009" i="10"/>
  <c r="AC1009" i="10" s="1"/>
  <c r="S1009" i="10"/>
  <c r="AB1009" i="10" s="1"/>
  <c r="R1009" i="10"/>
  <c r="Q1009" i="10"/>
  <c r="P1009" i="10"/>
  <c r="AA1009" i="10" s="1"/>
  <c r="O1009" i="10"/>
  <c r="N1009" i="10"/>
  <c r="AE1008" i="10"/>
  <c r="AC1008" i="10"/>
  <c r="AA1008" i="10"/>
  <c r="Y1008" i="10"/>
  <c r="X1008" i="10"/>
  <c r="W1008" i="10"/>
  <c r="AD1008" i="10" s="1"/>
  <c r="V1008" i="10"/>
  <c r="U1008" i="10"/>
  <c r="T1008" i="10"/>
  <c r="S1008" i="10"/>
  <c r="AB1008" i="10" s="1"/>
  <c r="R1008" i="10"/>
  <c r="Q1008" i="10"/>
  <c r="P1008" i="10"/>
  <c r="O1008" i="10"/>
  <c r="Z1008" i="10" s="1"/>
  <c r="N1008" i="10"/>
  <c r="AD1007" i="10"/>
  <c r="Z1007" i="10"/>
  <c r="Y1007" i="10"/>
  <c r="X1007" i="10"/>
  <c r="AE1007" i="10" s="1"/>
  <c r="W1007" i="10"/>
  <c r="V1007" i="10"/>
  <c r="U1007" i="10"/>
  <c r="T1007" i="10"/>
  <c r="AC1007" i="10" s="1"/>
  <c r="S1007" i="10"/>
  <c r="AB1007" i="10" s="1"/>
  <c r="R1007" i="10"/>
  <c r="Q1007" i="10"/>
  <c r="P1007" i="10"/>
  <c r="AA1007" i="10" s="1"/>
  <c r="O1007" i="10"/>
  <c r="N1007" i="10"/>
  <c r="AC1006" i="10"/>
  <c r="Y1006" i="10"/>
  <c r="X1006" i="10"/>
  <c r="AE1006" i="10" s="1"/>
  <c r="W1006" i="10"/>
  <c r="AD1006" i="10" s="1"/>
  <c r="V1006" i="10"/>
  <c r="U1006" i="10"/>
  <c r="T1006" i="10"/>
  <c r="S1006" i="10"/>
  <c r="AB1006" i="10" s="1"/>
  <c r="R1006" i="10"/>
  <c r="Q1006" i="10"/>
  <c r="P1006" i="10"/>
  <c r="AA1006" i="10" s="1"/>
  <c r="O1006" i="10"/>
  <c r="Z1006" i="10" s="1"/>
  <c r="N1006" i="10"/>
  <c r="AD1005" i="10"/>
  <c r="Z1005" i="10"/>
  <c r="Y1005" i="10"/>
  <c r="X1005" i="10"/>
  <c r="AE1005" i="10" s="1"/>
  <c r="W1005" i="10"/>
  <c r="V1005" i="10"/>
  <c r="U1005" i="10"/>
  <c r="T1005" i="10"/>
  <c r="AC1005" i="10" s="1"/>
  <c r="S1005" i="10"/>
  <c r="AB1005" i="10" s="1"/>
  <c r="R1005" i="10"/>
  <c r="Q1005" i="10"/>
  <c r="P1005" i="10"/>
  <c r="AA1005" i="10" s="1"/>
  <c r="O1005" i="10"/>
  <c r="N1005" i="10"/>
  <c r="AC1004" i="10"/>
  <c r="AA1004" i="10"/>
  <c r="Y1004" i="10"/>
  <c r="X1004" i="10"/>
  <c r="AE1004" i="10" s="1"/>
  <c r="W1004" i="10"/>
  <c r="AD1004" i="10" s="1"/>
  <c r="V1004" i="10"/>
  <c r="U1004" i="10"/>
  <c r="T1004" i="10"/>
  <c r="S1004" i="10"/>
  <c r="AB1004" i="10" s="1"/>
  <c r="R1004" i="10"/>
  <c r="Q1004" i="10"/>
  <c r="P1004" i="10"/>
  <c r="O1004" i="10"/>
  <c r="Z1004" i="10" s="1"/>
  <c r="N1004" i="10"/>
  <c r="AD1003" i="10"/>
  <c r="Z1003" i="10"/>
  <c r="Y1003" i="10"/>
  <c r="X1003" i="10"/>
  <c r="AE1003" i="10" s="1"/>
  <c r="W1003" i="10"/>
  <c r="V1003" i="10"/>
  <c r="U1003" i="10"/>
  <c r="T1003" i="10"/>
  <c r="AC1003" i="10" s="1"/>
  <c r="S1003" i="10"/>
  <c r="AB1003" i="10" s="1"/>
  <c r="R1003" i="10"/>
  <c r="Q1003" i="10"/>
  <c r="P1003" i="10"/>
  <c r="AA1003" i="10" s="1"/>
  <c r="O1003" i="10"/>
  <c r="N1003" i="10"/>
  <c r="AE1002" i="10"/>
  <c r="Y1002" i="10"/>
  <c r="X1002" i="10"/>
  <c r="W1002" i="10"/>
  <c r="AD1002" i="10" s="1"/>
  <c r="V1002" i="10"/>
  <c r="U1002" i="10"/>
  <c r="T1002" i="10"/>
  <c r="AC1002" i="10" s="1"/>
  <c r="S1002" i="10"/>
  <c r="AB1002" i="10" s="1"/>
  <c r="R1002" i="10"/>
  <c r="Q1002" i="10"/>
  <c r="P1002" i="10"/>
  <c r="AA1002" i="10" s="1"/>
  <c r="O1002" i="10"/>
  <c r="Z1002" i="10" s="1"/>
  <c r="N1002" i="10"/>
  <c r="AD1001" i="10"/>
  <c r="Z1001" i="10"/>
  <c r="Y1001" i="10"/>
  <c r="X1001" i="10"/>
  <c r="AE1001" i="10" s="1"/>
  <c r="W1001" i="10"/>
  <c r="V1001" i="10"/>
  <c r="U1001" i="10"/>
  <c r="T1001" i="10"/>
  <c r="AC1001" i="10" s="1"/>
  <c r="S1001" i="10"/>
  <c r="AB1001" i="10" s="1"/>
  <c r="R1001" i="10"/>
  <c r="Q1001" i="10"/>
  <c r="P1001" i="10"/>
  <c r="AA1001" i="10" s="1"/>
  <c r="O1001" i="10"/>
  <c r="N1001" i="10"/>
  <c r="AE1000" i="10"/>
  <c r="AC1000" i="10"/>
  <c r="AA1000" i="10"/>
  <c r="Y1000" i="10"/>
  <c r="X1000" i="10"/>
  <c r="W1000" i="10"/>
  <c r="AD1000" i="10" s="1"/>
  <c r="V1000" i="10"/>
  <c r="U1000" i="10"/>
  <c r="T1000" i="10"/>
  <c r="S1000" i="10"/>
  <c r="AB1000" i="10" s="1"/>
  <c r="R1000" i="10"/>
  <c r="Q1000" i="10"/>
  <c r="P1000" i="10"/>
  <c r="O1000" i="10"/>
  <c r="Z1000" i="10" s="1"/>
  <c r="N1000" i="10"/>
  <c r="AD999" i="10"/>
  <c r="Z999" i="10"/>
  <c r="Y999" i="10"/>
  <c r="X999" i="10"/>
  <c r="AE999" i="10" s="1"/>
  <c r="W999" i="10"/>
  <c r="V999" i="10"/>
  <c r="U999" i="10"/>
  <c r="T999" i="10"/>
  <c r="AC999" i="10" s="1"/>
  <c r="S999" i="10"/>
  <c r="AB999" i="10" s="1"/>
  <c r="R999" i="10"/>
  <c r="Q999" i="10"/>
  <c r="P999" i="10"/>
  <c r="AA999" i="10" s="1"/>
  <c r="O999" i="10"/>
  <c r="N999" i="10"/>
  <c r="AC998" i="10"/>
  <c r="Y998" i="10"/>
  <c r="X998" i="10"/>
  <c r="AE998" i="10" s="1"/>
  <c r="W998" i="10"/>
  <c r="AD998" i="10" s="1"/>
  <c r="V998" i="10"/>
  <c r="U998" i="10"/>
  <c r="T998" i="10"/>
  <c r="S998" i="10"/>
  <c r="AB998" i="10" s="1"/>
  <c r="R998" i="10"/>
  <c r="Q998" i="10"/>
  <c r="P998" i="10"/>
  <c r="AA998" i="10" s="1"/>
  <c r="O998" i="10"/>
  <c r="Z998" i="10" s="1"/>
  <c r="N998" i="10"/>
  <c r="AD997" i="10"/>
  <c r="Z997" i="10"/>
  <c r="Y997" i="10"/>
  <c r="X997" i="10"/>
  <c r="AE997" i="10" s="1"/>
  <c r="W997" i="10"/>
  <c r="V997" i="10"/>
  <c r="U997" i="10"/>
  <c r="T997" i="10"/>
  <c r="AC997" i="10" s="1"/>
  <c r="S997" i="10"/>
  <c r="AB997" i="10" s="1"/>
  <c r="R997" i="10"/>
  <c r="Q997" i="10"/>
  <c r="P997" i="10"/>
  <c r="AA997" i="10" s="1"/>
  <c r="O997" i="10"/>
  <c r="N997" i="10"/>
  <c r="AC996" i="10"/>
  <c r="AA996" i="10"/>
  <c r="Y996" i="10"/>
  <c r="X996" i="10"/>
  <c r="AE996" i="10" s="1"/>
  <c r="W996" i="10"/>
  <c r="AD996" i="10" s="1"/>
  <c r="V996" i="10"/>
  <c r="U996" i="10"/>
  <c r="T996" i="10"/>
  <c r="S996" i="10"/>
  <c r="AB996" i="10" s="1"/>
  <c r="R996" i="10"/>
  <c r="Q996" i="10"/>
  <c r="P996" i="10"/>
  <c r="O996" i="10"/>
  <c r="Z996" i="10" s="1"/>
  <c r="N996" i="10"/>
  <c r="AD995" i="10"/>
  <c r="Z995" i="10"/>
  <c r="Y995" i="10"/>
  <c r="X995" i="10"/>
  <c r="AE995" i="10" s="1"/>
  <c r="W995" i="10"/>
  <c r="V995" i="10"/>
  <c r="U995" i="10"/>
  <c r="T995" i="10"/>
  <c r="AC995" i="10" s="1"/>
  <c r="S995" i="10"/>
  <c r="AB995" i="10" s="1"/>
  <c r="R995" i="10"/>
  <c r="Q995" i="10"/>
  <c r="P995" i="10"/>
  <c r="AA995" i="10" s="1"/>
  <c r="O995" i="10"/>
  <c r="N995" i="10"/>
  <c r="AE994" i="10"/>
  <c r="Y994" i="10"/>
  <c r="X994" i="10"/>
  <c r="W994" i="10"/>
  <c r="AD994" i="10" s="1"/>
  <c r="V994" i="10"/>
  <c r="U994" i="10"/>
  <c r="T994" i="10"/>
  <c r="AC994" i="10" s="1"/>
  <c r="S994" i="10"/>
  <c r="AB994" i="10" s="1"/>
  <c r="R994" i="10"/>
  <c r="Q994" i="10"/>
  <c r="P994" i="10"/>
  <c r="AA994" i="10" s="1"/>
  <c r="O994" i="10"/>
  <c r="Z994" i="10" s="1"/>
  <c r="N994" i="10"/>
  <c r="AD993" i="10"/>
  <c r="Z993" i="10"/>
  <c r="Y993" i="10"/>
  <c r="X993" i="10"/>
  <c r="AE993" i="10" s="1"/>
  <c r="W993" i="10"/>
  <c r="V993" i="10"/>
  <c r="U993" i="10"/>
  <c r="T993" i="10"/>
  <c r="AC993" i="10" s="1"/>
  <c r="S993" i="10"/>
  <c r="AB993" i="10" s="1"/>
  <c r="R993" i="10"/>
  <c r="Q993" i="10"/>
  <c r="P993" i="10"/>
  <c r="AA993" i="10" s="1"/>
  <c r="O993" i="10"/>
  <c r="N993" i="10"/>
  <c r="AE992" i="10"/>
  <c r="AC992" i="10"/>
  <c r="AA992" i="10"/>
  <c r="Y992" i="10"/>
  <c r="X992" i="10"/>
  <c r="W992" i="10"/>
  <c r="AD992" i="10" s="1"/>
  <c r="V992" i="10"/>
  <c r="U992" i="10"/>
  <c r="T992" i="10"/>
  <c r="S992" i="10"/>
  <c r="AB992" i="10" s="1"/>
  <c r="R992" i="10"/>
  <c r="Q992" i="10"/>
  <c r="P992" i="10"/>
  <c r="O992" i="10"/>
  <c r="Z992" i="10" s="1"/>
  <c r="N992" i="10"/>
  <c r="AD991" i="10"/>
  <c r="Z991" i="10"/>
  <c r="Y991" i="10"/>
  <c r="X991" i="10"/>
  <c r="AE991" i="10" s="1"/>
  <c r="W991" i="10"/>
  <c r="V991" i="10"/>
  <c r="U991" i="10"/>
  <c r="T991" i="10"/>
  <c r="AC991" i="10" s="1"/>
  <c r="S991" i="10"/>
  <c r="AB991" i="10" s="1"/>
  <c r="R991" i="10"/>
  <c r="Q991" i="10"/>
  <c r="P991" i="10"/>
  <c r="AA991" i="10" s="1"/>
  <c r="O991" i="10"/>
  <c r="N991" i="10"/>
  <c r="AC990" i="10"/>
  <c r="Y990" i="10"/>
  <c r="X990" i="10"/>
  <c r="AE990" i="10" s="1"/>
  <c r="W990" i="10"/>
  <c r="AD990" i="10" s="1"/>
  <c r="V990" i="10"/>
  <c r="U990" i="10"/>
  <c r="T990" i="10"/>
  <c r="S990" i="10"/>
  <c r="AB990" i="10" s="1"/>
  <c r="R990" i="10"/>
  <c r="Q990" i="10"/>
  <c r="P990" i="10"/>
  <c r="AA990" i="10" s="1"/>
  <c r="O990" i="10"/>
  <c r="Z990" i="10" s="1"/>
  <c r="N990" i="10"/>
  <c r="Z989" i="10"/>
  <c r="Y989" i="10"/>
  <c r="X989" i="10"/>
  <c r="AE989" i="10" s="1"/>
  <c r="W989" i="10"/>
  <c r="AD989" i="10" s="1"/>
  <c r="V989" i="10"/>
  <c r="U989" i="10"/>
  <c r="T989" i="10"/>
  <c r="AC989" i="10" s="1"/>
  <c r="S989" i="10"/>
  <c r="AB989" i="10" s="1"/>
  <c r="R989" i="10"/>
  <c r="Q989" i="10"/>
  <c r="P989" i="10"/>
  <c r="AA989" i="10" s="1"/>
  <c r="O989" i="10"/>
  <c r="N989" i="10"/>
  <c r="AC988" i="10"/>
  <c r="AA988" i="10"/>
  <c r="Y988" i="10"/>
  <c r="X988" i="10"/>
  <c r="AE988" i="10" s="1"/>
  <c r="W988" i="10"/>
  <c r="AD988" i="10" s="1"/>
  <c r="V988" i="10"/>
  <c r="U988" i="10"/>
  <c r="T988" i="10"/>
  <c r="S988" i="10"/>
  <c r="AB988" i="10" s="1"/>
  <c r="R988" i="10"/>
  <c r="Q988" i="10"/>
  <c r="P988" i="10"/>
  <c r="O988" i="10"/>
  <c r="Z988" i="10" s="1"/>
  <c r="N988" i="10"/>
  <c r="Y987" i="10"/>
  <c r="X987" i="10"/>
  <c r="AE987" i="10" s="1"/>
  <c r="W987" i="10"/>
  <c r="AD987" i="10" s="1"/>
  <c r="V987" i="10"/>
  <c r="U987" i="10"/>
  <c r="T987" i="10"/>
  <c r="AC987" i="10" s="1"/>
  <c r="S987" i="10"/>
  <c r="AB987" i="10" s="1"/>
  <c r="R987" i="10"/>
  <c r="Q987" i="10"/>
  <c r="P987" i="10"/>
  <c r="AA987" i="10" s="1"/>
  <c r="O987" i="10"/>
  <c r="Z987" i="10" s="1"/>
  <c r="N987" i="10"/>
  <c r="AD986" i="10"/>
  <c r="Z986" i="10"/>
  <c r="Y986" i="10"/>
  <c r="X986" i="10"/>
  <c r="AE986" i="10" s="1"/>
  <c r="W986" i="10"/>
  <c r="V986" i="10"/>
  <c r="U986" i="10"/>
  <c r="T986" i="10"/>
  <c r="AC986" i="10" s="1"/>
  <c r="S986" i="10"/>
  <c r="AB986" i="10" s="1"/>
  <c r="R986" i="10"/>
  <c r="Q986" i="10"/>
  <c r="P986" i="10"/>
  <c r="AA986" i="10" s="1"/>
  <c r="O986" i="10"/>
  <c r="N986" i="10"/>
  <c r="AE985" i="10"/>
  <c r="AC985" i="10"/>
  <c r="AA985" i="10"/>
  <c r="Y985" i="10"/>
  <c r="X985" i="10"/>
  <c r="W985" i="10"/>
  <c r="AD985" i="10" s="1"/>
  <c r="V985" i="10"/>
  <c r="U985" i="10"/>
  <c r="T985" i="10"/>
  <c r="S985" i="10"/>
  <c r="AB985" i="10" s="1"/>
  <c r="R985" i="10"/>
  <c r="Q985" i="10"/>
  <c r="P985" i="10"/>
  <c r="O985" i="10"/>
  <c r="Z985" i="10" s="1"/>
  <c r="N985" i="10"/>
  <c r="AD984" i="10"/>
  <c r="Z984" i="10"/>
  <c r="Y984" i="10"/>
  <c r="X984" i="10"/>
  <c r="AE984" i="10" s="1"/>
  <c r="W984" i="10"/>
  <c r="V984" i="10"/>
  <c r="U984" i="10"/>
  <c r="T984" i="10"/>
  <c r="AC984" i="10" s="1"/>
  <c r="S984" i="10"/>
  <c r="AB984" i="10" s="1"/>
  <c r="R984" i="10"/>
  <c r="Q984" i="10"/>
  <c r="P984" i="10"/>
  <c r="AA984" i="10" s="1"/>
  <c r="O984" i="10"/>
  <c r="N984" i="10"/>
  <c r="AC983" i="10"/>
  <c r="Y983" i="10"/>
  <c r="X983" i="10"/>
  <c r="AE983" i="10" s="1"/>
  <c r="W983" i="10"/>
  <c r="AD983" i="10" s="1"/>
  <c r="V983" i="10"/>
  <c r="U983" i="10"/>
  <c r="T983" i="10"/>
  <c r="S983" i="10"/>
  <c r="AB983" i="10" s="1"/>
  <c r="R983" i="10"/>
  <c r="Q983" i="10"/>
  <c r="P983" i="10"/>
  <c r="AA983" i="10" s="1"/>
  <c r="O983" i="10"/>
  <c r="Z983" i="10" s="1"/>
  <c r="N983" i="10"/>
  <c r="Z982" i="10"/>
  <c r="Y982" i="10"/>
  <c r="X982" i="10"/>
  <c r="AE982" i="10" s="1"/>
  <c r="W982" i="10"/>
  <c r="AD982" i="10" s="1"/>
  <c r="V982" i="10"/>
  <c r="U982" i="10"/>
  <c r="T982" i="10"/>
  <c r="AC982" i="10" s="1"/>
  <c r="S982" i="10"/>
  <c r="AB982" i="10" s="1"/>
  <c r="R982" i="10"/>
  <c r="Q982" i="10"/>
  <c r="P982" i="10"/>
  <c r="AA982" i="10" s="1"/>
  <c r="O982" i="10"/>
  <c r="N982" i="10"/>
  <c r="AC981" i="10"/>
  <c r="AA981" i="10"/>
  <c r="Y981" i="10"/>
  <c r="X981" i="10"/>
  <c r="AE981" i="10" s="1"/>
  <c r="W981" i="10"/>
  <c r="AD981" i="10" s="1"/>
  <c r="V981" i="10"/>
  <c r="U981" i="10"/>
  <c r="T981" i="10"/>
  <c r="S981" i="10"/>
  <c r="AB981" i="10" s="1"/>
  <c r="R981" i="10"/>
  <c r="Q981" i="10"/>
  <c r="P981" i="10"/>
  <c r="O981" i="10"/>
  <c r="Z981" i="10" s="1"/>
  <c r="N981" i="10"/>
  <c r="AD980" i="10"/>
  <c r="Z980" i="10"/>
  <c r="Y980" i="10"/>
  <c r="X980" i="10"/>
  <c r="AE980" i="10" s="1"/>
  <c r="W980" i="10"/>
  <c r="V980" i="10"/>
  <c r="U980" i="10"/>
  <c r="T980" i="10"/>
  <c r="AC980" i="10" s="1"/>
  <c r="S980" i="10"/>
  <c r="AB980" i="10" s="1"/>
  <c r="R980" i="10"/>
  <c r="Q980" i="10"/>
  <c r="P980" i="10"/>
  <c r="AA980" i="10" s="1"/>
  <c r="O980" i="10"/>
  <c r="N980" i="10"/>
  <c r="AE979" i="10"/>
  <c r="Y979" i="10"/>
  <c r="X979" i="10"/>
  <c r="W979" i="10"/>
  <c r="AD979" i="10" s="1"/>
  <c r="V979" i="10"/>
  <c r="U979" i="10"/>
  <c r="T979" i="10"/>
  <c r="AC979" i="10" s="1"/>
  <c r="S979" i="10"/>
  <c r="AB979" i="10" s="1"/>
  <c r="R979" i="10"/>
  <c r="Q979" i="10"/>
  <c r="P979" i="10"/>
  <c r="AA979" i="10" s="1"/>
  <c r="O979" i="10"/>
  <c r="Z979" i="10" s="1"/>
  <c r="N979" i="10"/>
  <c r="AD978" i="10"/>
  <c r="Z978" i="10"/>
  <c r="Y978" i="10"/>
  <c r="X978" i="10"/>
  <c r="AE978" i="10" s="1"/>
  <c r="W978" i="10"/>
  <c r="V978" i="10"/>
  <c r="U978" i="10"/>
  <c r="T978" i="10"/>
  <c r="AC978" i="10" s="1"/>
  <c r="S978" i="10"/>
  <c r="AB978" i="10" s="1"/>
  <c r="R978" i="10"/>
  <c r="Q978" i="10"/>
  <c r="P978" i="10"/>
  <c r="AA978" i="10" s="1"/>
  <c r="O978" i="10"/>
  <c r="N978" i="10"/>
  <c r="AE977" i="10"/>
  <c r="AC977" i="10"/>
  <c r="AA977" i="10"/>
  <c r="Y977" i="10"/>
  <c r="X977" i="10"/>
  <c r="W977" i="10"/>
  <c r="AD977" i="10" s="1"/>
  <c r="V977" i="10"/>
  <c r="U977" i="10"/>
  <c r="T977" i="10"/>
  <c r="S977" i="10"/>
  <c r="AB977" i="10" s="1"/>
  <c r="R977" i="10"/>
  <c r="Q977" i="10"/>
  <c r="P977" i="10"/>
  <c r="O977" i="10"/>
  <c r="Z977" i="10" s="1"/>
  <c r="N977" i="10"/>
  <c r="AD976" i="10"/>
  <c r="Z976" i="10"/>
  <c r="Y976" i="10"/>
  <c r="X976" i="10"/>
  <c r="AE976" i="10" s="1"/>
  <c r="W976" i="10"/>
  <c r="V976" i="10"/>
  <c r="U976" i="10"/>
  <c r="T976" i="10"/>
  <c r="AC976" i="10" s="1"/>
  <c r="S976" i="10"/>
  <c r="AB976" i="10" s="1"/>
  <c r="R976" i="10"/>
  <c r="Q976" i="10"/>
  <c r="P976" i="10"/>
  <c r="AA976" i="10" s="1"/>
  <c r="O976" i="10"/>
  <c r="N976" i="10"/>
  <c r="AC975" i="10"/>
  <c r="Y975" i="10"/>
  <c r="X975" i="10"/>
  <c r="AE975" i="10" s="1"/>
  <c r="W975" i="10"/>
  <c r="AD975" i="10" s="1"/>
  <c r="V975" i="10"/>
  <c r="U975" i="10"/>
  <c r="T975" i="10"/>
  <c r="S975" i="10"/>
  <c r="AB975" i="10" s="1"/>
  <c r="R975" i="10"/>
  <c r="Q975" i="10"/>
  <c r="P975" i="10"/>
  <c r="AA975" i="10" s="1"/>
  <c r="O975" i="10"/>
  <c r="Z975" i="10" s="1"/>
  <c r="N975" i="10"/>
  <c r="Z974" i="10"/>
  <c r="Y974" i="10"/>
  <c r="X974" i="10"/>
  <c r="AE974" i="10" s="1"/>
  <c r="W974" i="10"/>
  <c r="AD974" i="10" s="1"/>
  <c r="V974" i="10"/>
  <c r="U974" i="10"/>
  <c r="T974" i="10"/>
  <c r="AC974" i="10" s="1"/>
  <c r="S974" i="10"/>
  <c r="AB974" i="10" s="1"/>
  <c r="R974" i="10"/>
  <c r="Q974" i="10"/>
  <c r="P974" i="10"/>
  <c r="AA974" i="10" s="1"/>
  <c r="O974" i="10"/>
  <c r="N974" i="10"/>
  <c r="AC973" i="10"/>
  <c r="AA973" i="10"/>
  <c r="Y973" i="10"/>
  <c r="X973" i="10"/>
  <c r="AE973" i="10" s="1"/>
  <c r="W973" i="10"/>
  <c r="AD973" i="10" s="1"/>
  <c r="V973" i="10"/>
  <c r="U973" i="10"/>
  <c r="T973" i="10"/>
  <c r="S973" i="10"/>
  <c r="AB973" i="10" s="1"/>
  <c r="R973" i="10"/>
  <c r="Q973" i="10"/>
  <c r="P973" i="10"/>
  <c r="O973" i="10"/>
  <c r="Z973" i="10" s="1"/>
  <c r="N973" i="10"/>
  <c r="AD972" i="10"/>
  <c r="Z972" i="10"/>
  <c r="Y972" i="10"/>
  <c r="X972" i="10"/>
  <c r="AE972" i="10" s="1"/>
  <c r="W972" i="10"/>
  <c r="V972" i="10"/>
  <c r="U972" i="10"/>
  <c r="T972" i="10"/>
  <c r="AC972" i="10" s="1"/>
  <c r="S972" i="10"/>
  <c r="AB972" i="10" s="1"/>
  <c r="R972" i="10"/>
  <c r="Q972" i="10"/>
  <c r="P972" i="10"/>
  <c r="AA972" i="10" s="1"/>
  <c r="O972" i="10"/>
  <c r="N972" i="10"/>
  <c r="AE971" i="10"/>
  <c r="Y971" i="10"/>
  <c r="X971" i="10"/>
  <c r="W971" i="10"/>
  <c r="AD971" i="10" s="1"/>
  <c r="V971" i="10"/>
  <c r="U971" i="10"/>
  <c r="T971" i="10"/>
  <c r="AC971" i="10" s="1"/>
  <c r="S971" i="10"/>
  <c r="AB971" i="10" s="1"/>
  <c r="R971" i="10"/>
  <c r="Q971" i="10"/>
  <c r="P971" i="10"/>
  <c r="AA971" i="10" s="1"/>
  <c r="O971" i="10"/>
  <c r="Z971" i="10" s="1"/>
  <c r="N971" i="10"/>
  <c r="AD970" i="10"/>
  <c r="Z970" i="10"/>
  <c r="Y970" i="10"/>
  <c r="X970" i="10"/>
  <c r="AE970" i="10" s="1"/>
  <c r="W970" i="10"/>
  <c r="V970" i="10"/>
  <c r="U970" i="10"/>
  <c r="T970" i="10"/>
  <c r="AC970" i="10" s="1"/>
  <c r="S970" i="10"/>
  <c r="AB970" i="10" s="1"/>
  <c r="R970" i="10"/>
  <c r="Q970" i="10"/>
  <c r="P970" i="10"/>
  <c r="AA970" i="10" s="1"/>
  <c r="O970" i="10"/>
  <c r="N970" i="10"/>
  <c r="AE969" i="10"/>
  <c r="AC969" i="10"/>
  <c r="AA969" i="10"/>
  <c r="Y969" i="10"/>
  <c r="X969" i="10"/>
  <c r="W969" i="10"/>
  <c r="AD969" i="10" s="1"/>
  <c r="V969" i="10"/>
  <c r="U969" i="10"/>
  <c r="T969" i="10"/>
  <c r="S969" i="10"/>
  <c r="AB969" i="10" s="1"/>
  <c r="R969" i="10"/>
  <c r="Q969" i="10"/>
  <c r="P969" i="10"/>
  <c r="O969" i="10"/>
  <c r="Z969" i="10" s="1"/>
  <c r="N969" i="10"/>
  <c r="AD968" i="10"/>
  <c r="Z968" i="10"/>
  <c r="Y968" i="10"/>
  <c r="X968" i="10"/>
  <c r="AE968" i="10" s="1"/>
  <c r="W968" i="10"/>
  <c r="V968" i="10"/>
  <c r="U968" i="10"/>
  <c r="T968" i="10"/>
  <c r="AC968" i="10" s="1"/>
  <c r="S968" i="10"/>
  <c r="AB968" i="10" s="1"/>
  <c r="R968" i="10"/>
  <c r="Q968" i="10"/>
  <c r="P968" i="10"/>
  <c r="AA968" i="10" s="1"/>
  <c r="O968" i="10"/>
  <c r="N968" i="10"/>
  <c r="AC967" i="10"/>
  <c r="Y967" i="10"/>
  <c r="X967" i="10"/>
  <c r="AE967" i="10" s="1"/>
  <c r="W967" i="10"/>
  <c r="AD967" i="10" s="1"/>
  <c r="V967" i="10"/>
  <c r="U967" i="10"/>
  <c r="T967" i="10"/>
  <c r="S967" i="10"/>
  <c r="AB967" i="10" s="1"/>
  <c r="R967" i="10"/>
  <c r="Q967" i="10"/>
  <c r="P967" i="10"/>
  <c r="AA967" i="10" s="1"/>
  <c r="O967" i="10"/>
  <c r="Z967" i="10" s="1"/>
  <c r="N967" i="10"/>
  <c r="Z966" i="10"/>
  <c r="Y966" i="10"/>
  <c r="X966" i="10"/>
  <c r="AE966" i="10" s="1"/>
  <c r="W966" i="10"/>
  <c r="AD966" i="10" s="1"/>
  <c r="V966" i="10"/>
  <c r="U966" i="10"/>
  <c r="T966" i="10"/>
  <c r="AC966" i="10" s="1"/>
  <c r="S966" i="10"/>
  <c r="AB966" i="10" s="1"/>
  <c r="R966" i="10"/>
  <c r="Q966" i="10"/>
  <c r="P966" i="10"/>
  <c r="AA966" i="10" s="1"/>
  <c r="O966" i="10"/>
  <c r="N966" i="10"/>
  <c r="AC965" i="10"/>
  <c r="AA965" i="10"/>
  <c r="Y965" i="10"/>
  <c r="X965" i="10"/>
  <c r="AE965" i="10" s="1"/>
  <c r="W965" i="10"/>
  <c r="AD965" i="10" s="1"/>
  <c r="V965" i="10"/>
  <c r="U965" i="10"/>
  <c r="T965" i="10"/>
  <c r="S965" i="10"/>
  <c r="AB965" i="10" s="1"/>
  <c r="R965" i="10"/>
  <c r="Q965" i="10"/>
  <c r="P965" i="10"/>
  <c r="O965" i="10"/>
  <c r="Z965" i="10" s="1"/>
  <c r="N965" i="10"/>
  <c r="AD964" i="10"/>
  <c r="Z964" i="10"/>
  <c r="Y964" i="10"/>
  <c r="X964" i="10"/>
  <c r="AE964" i="10" s="1"/>
  <c r="W964" i="10"/>
  <c r="V964" i="10"/>
  <c r="U964" i="10"/>
  <c r="T964" i="10"/>
  <c r="AC964" i="10" s="1"/>
  <c r="S964" i="10"/>
  <c r="AB964" i="10" s="1"/>
  <c r="R964" i="10"/>
  <c r="Q964" i="10"/>
  <c r="P964" i="10"/>
  <c r="AA964" i="10" s="1"/>
  <c r="O964" i="10"/>
  <c r="N964" i="10"/>
  <c r="AE963" i="10"/>
  <c r="Y963" i="10"/>
  <c r="X963" i="10"/>
  <c r="W963" i="10"/>
  <c r="AD963" i="10" s="1"/>
  <c r="V963" i="10"/>
  <c r="U963" i="10"/>
  <c r="T963" i="10"/>
  <c r="AC963" i="10" s="1"/>
  <c r="S963" i="10"/>
  <c r="AB963" i="10" s="1"/>
  <c r="R963" i="10"/>
  <c r="Q963" i="10"/>
  <c r="P963" i="10"/>
  <c r="AA963" i="10" s="1"/>
  <c r="O963" i="10"/>
  <c r="Z963" i="10" s="1"/>
  <c r="N963" i="10"/>
  <c r="AD962" i="10"/>
  <c r="Z962" i="10"/>
  <c r="Y962" i="10"/>
  <c r="X962" i="10"/>
  <c r="AE962" i="10" s="1"/>
  <c r="W962" i="10"/>
  <c r="V962" i="10"/>
  <c r="U962" i="10"/>
  <c r="T962" i="10"/>
  <c r="AC962" i="10" s="1"/>
  <c r="S962" i="10"/>
  <c r="AB962" i="10" s="1"/>
  <c r="R962" i="10"/>
  <c r="Q962" i="10"/>
  <c r="P962" i="10"/>
  <c r="AA962" i="10" s="1"/>
  <c r="O962" i="10"/>
  <c r="N962" i="10"/>
  <c r="AC961" i="10"/>
  <c r="AA961" i="10"/>
  <c r="Y961" i="10"/>
  <c r="X961" i="10"/>
  <c r="AE961" i="10" s="1"/>
  <c r="W961" i="10"/>
  <c r="AD961" i="10" s="1"/>
  <c r="V961" i="10"/>
  <c r="U961" i="10"/>
  <c r="T961" i="10"/>
  <c r="S961" i="10"/>
  <c r="AB961" i="10" s="1"/>
  <c r="R961" i="10"/>
  <c r="Q961" i="10"/>
  <c r="P961" i="10"/>
  <c r="O961" i="10"/>
  <c r="Z961" i="10" s="1"/>
  <c r="N961" i="10"/>
  <c r="AD960" i="10"/>
  <c r="Z960" i="10"/>
  <c r="Y960" i="10"/>
  <c r="X960" i="10"/>
  <c r="AE960" i="10" s="1"/>
  <c r="W960" i="10"/>
  <c r="V960" i="10"/>
  <c r="U960" i="10"/>
  <c r="T960" i="10"/>
  <c r="AC960" i="10" s="1"/>
  <c r="S960" i="10"/>
  <c r="AB960" i="10" s="1"/>
  <c r="R960" i="10"/>
  <c r="Q960" i="10"/>
  <c r="P960" i="10"/>
  <c r="AA960" i="10" s="1"/>
  <c r="O960" i="10"/>
  <c r="N960" i="10"/>
  <c r="AC959" i="10"/>
  <c r="Y959" i="10"/>
  <c r="X959" i="10"/>
  <c r="AE959" i="10" s="1"/>
  <c r="W959" i="10"/>
  <c r="AD959" i="10" s="1"/>
  <c r="V959" i="10"/>
  <c r="U959" i="10"/>
  <c r="T959" i="10"/>
  <c r="S959" i="10"/>
  <c r="AB959" i="10" s="1"/>
  <c r="R959" i="10"/>
  <c r="Q959" i="10"/>
  <c r="P959" i="10"/>
  <c r="AA959" i="10" s="1"/>
  <c r="O959" i="10"/>
  <c r="Z959" i="10" s="1"/>
  <c r="N959" i="10"/>
  <c r="Z958" i="10"/>
  <c r="Y958" i="10"/>
  <c r="X958" i="10"/>
  <c r="AE958" i="10" s="1"/>
  <c r="W958" i="10"/>
  <c r="AD958" i="10" s="1"/>
  <c r="V958" i="10"/>
  <c r="U958" i="10"/>
  <c r="T958" i="10"/>
  <c r="AC958" i="10" s="1"/>
  <c r="S958" i="10"/>
  <c r="AB958" i="10" s="1"/>
  <c r="R958" i="10"/>
  <c r="Q958" i="10"/>
  <c r="P958" i="10"/>
  <c r="AA958" i="10" s="1"/>
  <c r="O958" i="10"/>
  <c r="N958" i="10"/>
  <c r="AC957" i="10"/>
  <c r="AA957" i="10"/>
  <c r="Y957" i="10"/>
  <c r="X957" i="10"/>
  <c r="AE957" i="10" s="1"/>
  <c r="W957" i="10"/>
  <c r="AD957" i="10" s="1"/>
  <c r="V957" i="10"/>
  <c r="U957" i="10"/>
  <c r="T957" i="10"/>
  <c r="S957" i="10"/>
  <c r="AB957" i="10" s="1"/>
  <c r="R957" i="10"/>
  <c r="Q957" i="10"/>
  <c r="P957" i="10"/>
  <c r="O957" i="10"/>
  <c r="Z957" i="10" s="1"/>
  <c r="N957" i="10"/>
  <c r="AD956" i="10"/>
  <c r="Z956" i="10"/>
  <c r="Y956" i="10"/>
  <c r="X956" i="10"/>
  <c r="AE956" i="10" s="1"/>
  <c r="W956" i="10"/>
  <c r="V956" i="10"/>
  <c r="U956" i="10"/>
  <c r="T956" i="10"/>
  <c r="AC956" i="10" s="1"/>
  <c r="S956" i="10"/>
  <c r="AB956" i="10" s="1"/>
  <c r="R956" i="10"/>
  <c r="Q956" i="10"/>
  <c r="P956" i="10"/>
  <c r="AA956" i="10" s="1"/>
  <c r="O956" i="10"/>
  <c r="N956" i="10"/>
  <c r="AE955" i="10"/>
  <c r="Y955" i="10"/>
  <c r="X955" i="10"/>
  <c r="W955" i="10"/>
  <c r="AD955" i="10" s="1"/>
  <c r="V955" i="10"/>
  <c r="U955" i="10"/>
  <c r="T955" i="10"/>
  <c r="AC955" i="10" s="1"/>
  <c r="S955" i="10"/>
  <c r="AB955" i="10" s="1"/>
  <c r="R955" i="10"/>
  <c r="Q955" i="10"/>
  <c r="P955" i="10"/>
  <c r="AA955" i="10" s="1"/>
  <c r="O955" i="10"/>
  <c r="Z955" i="10" s="1"/>
  <c r="N955" i="10"/>
  <c r="AD954" i="10"/>
  <c r="Z954" i="10"/>
  <c r="Y954" i="10"/>
  <c r="X954" i="10"/>
  <c r="AE954" i="10" s="1"/>
  <c r="W954" i="10"/>
  <c r="V954" i="10"/>
  <c r="U954" i="10"/>
  <c r="T954" i="10"/>
  <c r="AC954" i="10" s="1"/>
  <c r="S954" i="10"/>
  <c r="AB954" i="10" s="1"/>
  <c r="R954" i="10"/>
  <c r="Q954" i="10"/>
  <c r="P954" i="10"/>
  <c r="AA954" i="10" s="1"/>
  <c r="O954" i="10"/>
  <c r="N954" i="10"/>
  <c r="AC953" i="10"/>
  <c r="AA953" i="10"/>
  <c r="Y953" i="10"/>
  <c r="X953" i="10"/>
  <c r="AE953" i="10" s="1"/>
  <c r="W953" i="10"/>
  <c r="AD953" i="10" s="1"/>
  <c r="V953" i="10"/>
  <c r="U953" i="10"/>
  <c r="T953" i="10"/>
  <c r="S953" i="10"/>
  <c r="AB953" i="10" s="1"/>
  <c r="R953" i="10"/>
  <c r="Q953" i="10"/>
  <c r="P953" i="10"/>
  <c r="O953" i="10"/>
  <c r="Z953" i="10" s="1"/>
  <c r="N953" i="10"/>
  <c r="AD952" i="10"/>
  <c r="Z952" i="10"/>
  <c r="Y952" i="10"/>
  <c r="X952" i="10"/>
  <c r="AE952" i="10" s="1"/>
  <c r="W952" i="10"/>
  <c r="V952" i="10"/>
  <c r="U952" i="10"/>
  <c r="T952" i="10"/>
  <c r="AC952" i="10" s="1"/>
  <c r="S952" i="10"/>
  <c r="AB952" i="10" s="1"/>
  <c r="R952" i="10"/>
  <c r="Q952" i="10"/>
  <c r="P952" i="10"/>
  <c r="AA952" i="10" s="1"/>
  <c r="O952" i="10"/>
  <c r="N952" i="10"/>
  <c r="AC951" i="10"/>
  <c r="Y951" i="10"/>
  <c r="X951" i="10"/>
  <c r="AE951" i="10" s="1"/>
  <c r="W951" i="10"/>
  <c r="AD951" i="10" s="1"/>
  <c r="V951" i="10"/>
  <c r="U951" i="10"/>
  <c r="T951" i="10"/>
  <c r="S951" i="10"/>
  <c r="AB951" i="10" s="1"/>
  <c r="R951" i="10"/>
  <c r="Q951" i="10"/>
  <c r="P951" i="10"/>
  <c r="AA951" i="10" s="1"/>
  <c r="O951" i="10"/>
  <c r="Z951" i="10" s="1"/>
  <c r="N951" i="10"/>
  <c r="AD950" i="10"/>
  <c r="Y950" i="10"/>
  <c r="X950" i="10"/>
  <c r="AE950" i="10" s="1"/>
  <c r="W950" i="10"/>
  <c r="V950" i="10"/>
  <c r="U950" i="10"/>
  <c r="T950" i="10"/>
  <c r="AC950" i="10" s="1"/>
  <c r="S950" i="10"/>
  <c r="AB950" i="10" s="1"/>
  <c r="R950" i="10"/>
  <c r="Q950" i="10"/>
  <c r="P950" i="10"/>
  <c r="AA950" i="10" s="1"/>
  <c r="O950" i="10"/>
  <c r="Z950" i="10" s="1"/>
  <c r="N950" i="10"/>
  <c r="AC949" i="10"/>
  <c r="AA949" i="10"/>
  <c r="Y949" i="10"/>
  <c r="X949" i="10"/>
  <c r="AE949" i="10" s="1"/>
  <c r="W949" i="10"/>
  <c r="AD949" i="10" s="1"/>
  <c r="V949" i="10"/>
  <c r="U949" i="10"/>
  <c r="T949" i="10"/>
  <c r="S949" i="10"/>
  <c r="AB949" i="10" s="1"/>
  <c r="R949" i="10"/>
  <c r="Q949" i="10"/>
  <c r="P949" i="10"/>
  <c r="O949" i="10"/>
  <c r="Z949" i="10" s="1"/>
  <c r="N949" i="10"/>
  <c r="AD948" i="10"/>
  <c r="Z948" i="10"/>
  <c r="Y948" i="10"/>
  <c r="X948" i="10"/>
  <c r="AE948" i="10" s="1"/>
  <c r="W948" i="10"/>
  <c r="V948" i="10"/>
  <c r="U948" i="10"/>
  <c r="T948" i="10"/>
  <c r="AC948" i="10" s="1"/>
  <c r="S948" i="10"/>
  <c r="AB948" i="10" s="1"/>
  <c r="R948" i="10"/>
  <c r="Q948" i="10"/>
  <c r="P948" i="10"/>
  <c r="AA948" i="10" s="1"/>
  <c r="O948" i="10"/>
  <c r="N948" i="10"/>
  <c r="AE947" i="10"/>
  <c r="Y947" i="10"/>
  <c r="X947" i="10"/>
  <c r="W947" i="10"/>
  <c r="AD947" i="10" s="1"/>
  <c r="V947" i="10"/>
  <c r="U947" i="10"/>
  <c r="T947" i="10"/>
  <c r="AC947" i="10" s="1"/>
  <c r="S947" i="10"/>
  <c r="AB947" i="10" s="1"/>
  <c r="R947" i="10"/>
  <c r="Q947" i="10"/>
  <c r="P947" i="10"/>
  <c r="AA947" i="10" s="1"/>
  <c r="O947" i="10"/>
  <c r="Z947" i="10" s="1"/>
  <c r="N947" i="10"/>
  <c r="AD946" i="10"/>
  <c r="Z946" i="10"/>
  <c r="Y946" i="10"/>
  <c r="X946" i="10"/>
  <c r="AE946" i="10" s="1"/>
  <c r="W946" i="10"/>
  <c r="V946" i="10"/>
  <c r="U946" i="10"/>
  <c r="T946" i="10"/>
  <c r="AC946" i="10" s="1"/>
  <c r="S946" i="10"/>
  <c r="AB946" i="10" s="1"/>
  <c r="R946" i="10"/>
  <c r="Q946" i="10"/>
  <c r="P946" i="10"/>
  <c r="AA946" i="10" s="1"/>
  <c r="O946" i="10"/>
  <c r="N946" i="10"/>
  <c r="AC945" i="10"/>
  <c r="AA945" i="10"/>
  <c r="Y945" i="10"/>
  <c r="X945" i="10"/>
  <c r="AE945" i="10" s="1"/>
  <c r="W945" i="10"/>
  <c r="AD945" i="10" s="1"/>
  <c r="V945" i="10"/>
  <c r="U945" i="10"/>
  <c r="T945" i="10"/>
  <c r="S945" i="10"/>
  <c r="AB945" i="10" s="1"/>
  <c r="R945" i="10"/>
  <c r="Q945" i="10"/>
  <c r="P945" i="10"/>
  <c r="O945" i="10"/>
  <c r="Z945" i="10" s="1"/>
  <c r="N945" i="10"/>
  <c r="AD944" i="10"/>
  <c r="Z944" i="10"/>
  <c r="Y944" i="10"/>
  <c r="X944" i="10"/>
  <c r="AE944" i="10" s="1"/>
  <c r="W944" i="10"/>
  <c r="V944" i="10"/>
  <c r="U944" i="10"/>
  <c r="T944" i="10"/>
  <c r="AC944" i="10" s="1"/>
  <c r="S944" i="10"/>
  <c r="AB944" i="10" s="1"/>
  <c r="R944" i="10"/>
  <c r="Q944" i="10"/>
  <c r="P944" i="10"/>
  <c r="AA944" i="10" s="1"/>
  <c r="O944" i="10"/>
  <c r="N944" i="10"/>
  <c r="AC943" i="10"/>
  <c r="Y943" i="10"/>
  <c r="X943" i="10"/>
  <c r="AE943" i="10" s="1"/>
  <c r="W943" i="10"/>
  <c r="AD943" i="10" s="1"/>
  <c r="V943" i="10"/>
  <c r="U943" i="10"/>
  <c r="T943" i="10"/>
  <c r="S943" i="10"/>
  <c r="AB943" i="10" s="1"/>
  <c r="R943" i="10"/>
  <c r="Q943" i="10"/>
  <c r="P943" i="10"/>
  <c r="AA943" i="10" s="1"/>
  <c r="O943" i="10"/>
  <c r="Z943" i="10" s="1"/>
  <c r="N943" i="10"/>
  <c r="Z942" i="10"/>
  <c r="Y942" i="10"/>
  <c r="X942" i="10"/>
  <c r="AE942" i="10" s="1"/>
  <c r="W942" i="10"/>
  <c r="AD942" i="10" s="1"/>
  <c r="V942" i="10"/>
  <c r="U942" i="10"/>
  <c r="T942" i="10"/>
  <c r="AC942" i="10" s="1"/>
  <c r="S942" i="10"/>
  <c r="AB942" i="10" s="1"/>
  <c r="R942" i="10"/>
  <c r="Q942" i="10"/>
  <c r="P942" i="10"/>
  <c r="AA942" i="10" s="1"/>
  <c r="O942" i="10"/>
  <c r="N942" i="10"/>
  <c r="AC940" i="10"/>
  <c r="AA940" i="10"/>
  <c r="Y940" i="10"/>
  <c r="X940" i="10"/>
  <c r="AE940" i="10" s="1"/>
  <c r="W940" i="10"/>
  <c r="AD940" i="10" s="1"/>
  <c r="V940" i="10"/>
  <c r="U940" i="10"/>
  <c r="T940" i="10"/>
  <c r="S940" i="10"/>
  <c r="AB940" i="10" s="1"/>
  <c r="R940" i="10"/>
  <c r="Q940" i="10"/>
  <c r="P940" i="10"/>
  <c r="O940" i="10"/>
  <c r="Z940" i="10" s="1"/>
  <c r="N940" i="10"/>
  <c r="AD939" i="10"/>
  <c r="Z939" i="10"/>
  <c r="Y939" i="10"/>
  <c r="X939" i="10"/>
  <c r="AE939" i="10" s="1"/>
  <c r="W939" i="10"/>
  <c r="V939" i="10"/>
  <c r="U939" i="10"/>
  <c r="T939" i="10"/>
  <c r="AC939" i="10" s="1"/>
  <c r="S939" i="10"/>
  <c r="AB939" i="10" s="1"/>
  <c r="R939" i="10"/>
  <c r="Q939" i="10"/>
  <c r="P939" i="10"/>
  <c r="AA939" i="10" s="1"/>
  <c r="O939" i="10"/>
  <c r="N939" i="10"/>
  <c r="AE938" i="10"/>
  <c r="Y938" i="10"/>
  <c r="X938" i="10"/>
  <c r="W938" i="10"/>
  <c r="AD938" i="10" s="1"/>
  <c r="V938" i="10"/>
  <c r="U938" i="10"/>
  <c r="T938" i="10"/>
  <c r="AC938" i="10" s="1"/>
  <c r="S938" i="10"/>
  <c r="AB938" i="10" s="1"/>
  <c r="R938" i="10"/>
  <c r="Q938" i="10"/>
  <c r="P938" i="10"/>
  <c r="AA938" i="10" s="1"/>
  <c r="O938" i="10"/>
  <c r="Z938" i="10" s="1"/>
  <c r="N938" i="10"/>
  <c r="AD937" i="10"/>
  <c r="Z937" i="10"/>
  <c r="Y937" i="10"/>
  <c r="X937" i="10"/>
  <c r="AE937" i="10" s="1"/>
  <c r="W937" i="10"/>
  <c r="V937" i="10"/>
  <c r="U937" i="10"/>
  <c r="T937" i="10"/>
  <c r="AC937" i="10" s="1"/>
  <c r="S937" i="10"/>
  <c r="AB937" i="10" s="1"/>
  <c r="R937" i="10"/>
  <c r="Q937" i="10"/>
  <c r="P937" i="10"/>
  <c r="AA937" i="10" s="1"/>
  <c r="O937" i="10"/>
  <c r="N937" i="10"/>
  <c r="AE936" i="10"/>
  <c r="AC936" i="10"/>
  <c r="AA936" i="10"/>
  <c r="Y936" i="10"/>
  <c r="X936" i="10"/>
  <c r="W936" i="10"/>
  <c r="AD936" i="10" s="1"/>
  <c r="V936" i="10"/>
  <c r="U936" i="10"/>
  <c r="T936" i="10"/>
  <c r="S936" i="10"/>
  <c r="AB936" i="10" s="1"/>
  <c r="R936" i="10"/>
  <c r="Q936" i="10"/>
  <c r="P936" i="10"/>
  <c r="O936" i="10"/>
  <c r="Z936" i="10" s="1"/>
  <c r="N936" i="10"/>
  <c r="AD935" i="10"/>
  <c r="Z935" i="10"/>
  <c r="Y935" i="10"/>
  <c r="X935" i="10"/>
  <c r="AE935" i="10" s="1"/>
  <c r="W935" i="10"/>
  <c r="V935" i="10"/>
  <c r="U935" i="10"/>
  <c r="T935" i="10"/>
  <c r="AC935" i="10" s="1"/>
  <c r="S935" i="10"/>
  <c r="AB935" i="10" s="1"/>
  <c r="R935" i="10"/>
  <c r="Q935" i="10"/>
  <c r="P935" i="10"/>
  <c r="AA935" i="10" s="1"/>
  <c r="O935" i="10"/>
  <c r="N935" i="10"/>
  <c r="AC934" i="10"/>
  <c r="Y934" i="10"/>
  <c r="X934" i="10"/>
  <c r="AE934" i="10" s="1"/>
  <c r="W934" i="10"/>
  <c r="AD934" i="10" s="1"/>
  <c r="V934" i="10"/>
  <c r="U934" i="10"/>
  <c r="T934" i="10"/>
  <c r="S934" i="10"/>
  <c r="AB934" i="10" s="1"/>
  <c r="R934" i="10"/>
  <c r="Q934" i="10"/>
  <c r="P934" i="10"/>
  <c r="AA934" i="10" s="1"/>
  <c r="O934" i="10"/>
  <c r="Z934" i="10" s="1"/>
  <c r="N934" i="10"/>
  <c r="AD933" i="10"/>
  <c r="Y933" i="10"/>
  <c r="X933" i="10"/>
  <c r="AE933" i="10" s="1"/>
  <c r="W933" i="10"/>
  <c r="V933" i="10"/>
  <c r="U933" i="10"/>
  <c r="T933" i="10"/>
  <c r="AC933" i="10" s="1"/>
  <c r="S933" i="10"/>
  <c r="AB933" i="10" s="1"/>
  <c r="R933" i="10"/>
  <c r="Q933" i="10"/>
  <c r="P933" i="10"/>
  <c r="AA933" i="10" s="1"/>
  <c r="O933" i="10"/>
  <c r="Z933" i="10" s="1"/>
  <c r="N933" i="10"/>
  <c r="AC932" i="10"/>
  <c r="AA932" i="10"/>
  <c r="Y932" i="10"/>
  <c r="X932" i="10"/>
  <c r="AE932" i="10" s="1"/>
  <c r="W932" i="10"/>
  <c r="AD932" i="10" s="1"/>
  <c r="V932" i="10"/>
  <c r="U932" i="10"/>
  <c r="T932" i="10"/>
  <c r="S932" i="10"/>
  <c r="AB932" i="10" s="1"/>
  <c r="R932" i="10"/>
  <c r="Q932" i="10"/>
  <c r="P932" i="10"/>
  <c r="O932" i="10"/>
  <c r="Z932" i="10" s="1"/>
  <c r="N932" i="10"/>
  <c r="AD931" i="10"/>
  <c r="Z931" i="10"/>
  <c r="Y931" i="10"/>
  <c r="X931" i="10"/>
  <c r="AE931" i="10" s="1"/>
  <c r="W931" i="10"/>
  <c r="V931" i="10"/>
  <c r="U931" i="10"/>
  <c r="T931" i="10"/>
  <c r="AC931" i="10" s="1"/>
  <c r="S931" i="10"/>
  <c r="AB931" i="10" s="1"/>
  <c r="R931" i="10"/>
  <c r="Q931" i="10"/>
  <c r="P931" i="10"/>
  <c r="AA931" i="10" s="1"/>
  <c r="O931" i="10"/>
  <c r="N931" i="10"/>
  <c r="AE930" i="10"/>
  <c r="AC930" i="10"/>
  <c r="Y930" i="10"/>
  <c r="X930" i="10"/>
  <c r="W930" i="10"/>
  <c r="AD930" i="10" s="1"/>
  <c r="V930" i="10"/>
  <c r="U930" i="10"/>
  <c r="T930" i="10"/>
  <c r="S930" i="10"/>
  <c r="AB930" i="10" s="1"/>
  <c r="R930" i="10"/>
  <c r="Q930" i="10"/>
  <c r="P930" i="10"/>
  <c r="AA930" i="10" s="1"/>
  <c r="O930" i="10"/>
  <c r="Z930" i="10" s="1"/>
  <c r="N930" i="10"/>
  <c r="AD929" i="10"/>
  <c r="Z929" i="10"/>
  <c r="Y929" i="10"/>
  <c r="X929" i="10"/>
  <c r="AE929" i="10" s="1"/>
  <c r="W929" i="10"/>
  <c r="V929" i="10"/>
  <c r="U929" i="10"/>
  <c r="T929" i="10"/>
  <c r="AC929" i="10" s="1"/>
  <c r="S929" i="10"/>
  <c r="AB929" i="10" s="1"/>
  <c r="R929" i="10"/>
  <c r="Q929" i="10"/>
  <c r="P929" i="10"/>
  <c r="AA929" i="10" s="1"/>
  <c r="O929" i="10"/>
  <c r="N929" i="10"/>
  <c r="AC928" i="10"/>
  <c r="AA928" i="10"/>
  <c r="Y928" i="10"/>
  <c r="X928" i="10"/>
  <c r="AE928" i="10" s="1"/>
  <c r="W928" i="10"/>
  <c r="AD928" i="10" s="1"/>
  <c r="V928" i="10"/>
  <c r="U928" i="10"/>
  <c r="T928" i="10"/>
  <c r="S928" i="10"/>
  <c r="AB928" i="10" s="1"/>
  <c r="R928" i="10"/>
  <c r="Q928" i="10"/>
  <c r="P928" i="10"/>
  <c r="O928" i="10"/>
  <c r="Z928" i="10" s="1"/>
  <c r="N928" i="10"/>
  <c r="AD927" i="10"/>
  <c r="Z927" i="10"/>
  <c r="Y927" i="10"/>
  <c r="X927" i="10"/>
  <c r="AE927" i="10" s="1"/>
  <c r="W927" i="10"/>
  <c r="V927" i="10"/>
  <c r="U927" i="10"/>
  <c r="T927" i="10"/>
  <c r="AC927" i="10" s="1"/>
  <c r="S927" i="10"/>
  <c r="AB927" i="10" s="1"/>
  <c r="R927" i="10"/>
  <c r="Q927" i="10"/>
  <c r="P927" i="10"/>
  <c r="AA927" i="10" s="1"/>
  <c r="O927" i="10"/>
  <c r="N927" i="10"/>
  <c r="AC926" i="10"/>
  <c r="Y926" i="10"/>
  <c r="X926" i="10"/>
  <c r="AE926" i="10" s="1"/>
  <c r="W926" i="10"/>
  <c r="AD926" i="10" s="1"/>
  <c r="V926" i="10"/>
  <c r="U926" i="10"/>
  <c r="T926" i="10"/>
  <c r="S926" i="10"/>
  <c r="AB926" i="10" s="1"/>
  <c r="R926" i="10"/>
  <c r="Q926" i="10"/>
  <c r="P926" i="10"/>
  <c r="AA926" i="10" s="1"/>
  <c r="O926" i="10"/>
  <c r="Z926" i="10" s="1"/>
  <c r="N926" i="10"/>
  <c r="AD925" i="10"/>
  <c r="Y925" i="10"/>
  <c r="X925" i="10"/>
  <c r="AE925" i="10" s="1"/>
  <c r="W925" i="10"/>
  <c r="V925" i="10"/>
  <c r="U925" i="10"/>
  <c r="T925" i="10"/>
  <c r="AC925" i="10" s="1"/>
  <c r="S925" i="10"/>
  <c r="AB925" i="10" s="1"/>
  <c r="R925" i="10"/>
  <c r="Q925" i="10"/>
  <c r="P925" i="10"/>
  <c r="AA925" i="10" s="1"/>
  <c r="O925" i="10"/>
  <c r="Z925" i="10" s="1"/>
  <c r="N925" i="10"/>
  <c r="AC924" i="10"/>
  <c r="AA924" i="10"/>
  <c r="Y924" i="10"/>
  <c r="X924" i="10"/>
  <c r="AE924" i="10" s="1"/>
  <c r="W924" i="10"/>
  <c r="AD924" i="10" s="1"/>
  <c r="V924" i="10"/>
  <c r="U924" i="10"/>
  <c r="T924" i="10"/>
  <c r="S924" i="10"/>
  <c r="AB924" i="10" s="1"/>
  <c r="R924" i="10"/>
  <c r="Q924" i="10"/>
  <c r="P924" i="10"/>
  <c r="O924" i="10"/>
  <c r="Z924" i="10" s="1"/>
  <c r="N924" i="10"/>
  <c r="AD923" i="10"/>
  <c r="Z923" i="10"/>
  <c r="Y923" i="10"/>
  <c r="X923" i="10"/>
  <c r="AE923" i="10" s="1"/>
  <c r="W923" i="10"/>
  <c r="V923" i="10"/>
  <c r="U923" i="10"/>
  <c r="T923" i="10"/>
  <c r="AC923" i="10" s="1"/>
  <c r="S923" i="10"/>
  <c r="AB923" i="10" s="1"/>
  <c r="R923" i="10"/>
  <c r="Q923" i="10"/>
  <c r="P923" i="10"/>
  <c r="AA923" i="10" s="1"/>
  <c r="O923" i="10"/>
  <c r="N923" i="10"/>
  <c r="AE922" i="10"/>
  <c r="AC922" i="10"/>
  <c r="Y922" i="10"/>
  <c r="X922" i="10"/>
  <c r="W922" i="10"/>
  <c r="AD922" i="10" s="1"/>
  <c r="V922" i="10"/>
  <c r="U922" i="10"/>
  <c r="T922" i="10"/>
  <c r="S922" i="10"/>
  <c r="AB922" i="10" s="1"/>
  <c r="R922" i="10"/>
  <c r="Q922" i="10"/>
  <c r="P922" i="10"/>
  <c r="AA922" i="10" s="1"/>
  <c r="O922" i="10"/>
  <c r="Z922" i="10" s="1"/>
  <c r="N922" i="10"/>
  <c r="AD921" i="10"/>
  <c r="Z921" i="10"/>
  <c r="Y921" i="10"/>
  <c r="X921" i="10"/>
  <c r="AE921" i="10" s="1"/>
  <c r="W921" i="10"/>
  <c r="V921" i="10"/>
  <c r="U921" i="10"/>
  <c r="T921" i="10"/>
  <c r="AC921" i="10" s="1"/>
  <c r="S921" i="10"/>
  <c r="AB921" i="10" s="1"/>
  <c r="R921" i="10"/>
  <c r="Q921" i="10"/>
  <c r="P921" i="10"/>
  <c r="AA921" i="10" s="1"/>
  <c r="O921" i="10"/>
  <c r="N921" i="10"/>
  <c r="AC920" i="10"/>
  <c r="AA920" i="10"/>
  <c r="Y920" i="10"/>
  <c r="X920" i="10"/>
  <c r="AE920" i="10" s="1"/>
  <c r="W920" i="10"/>
  <c r="AD920" i="10" s="1"/>
  <c r="V920" i="10"/>
  <c r="U920" i="10"/>
  <c r="T920" i="10"/>
  <c r="S920" i="10"/>
  <c r="AB920" i="10" s="1"/>
  <c r="R920" i="10"/>
  <c r="Q920" i="10"/>
  <c r="P920" i="10"/>
  <c r="O920" i="10"/>
  <c r="Z920" i="10" s="1"/>
  <c r="N920" i="10"/>
  <c r="AD919" i="10"/>
  <c r="Z919" i="10"/>
  <c r="Y919" i="10"/>
  <c r="X919" i="10"/>
  <c r="AE919" i="10" s="1"/>
  <c r="W919" i="10"/>
  <c r="V919" i="10"/>
  <c r="U919" i="10"/>
  <c r="T919" i="10"/>
  <c r="AC919" i="10" s="1"/>
  <c r="S919" i="10"/>
  <c r="AB919" i="10" s="1"/>
  <c r="R919" i="10"/>
  <c r="Q919" i="10"/>
  <c r="P919" i="10"/>
  <c r="AA919" i="10" s="1"/>
  <c r="O919" i="10"/>
  <c r="N919" i="10"/>
  <c r="AE918" i="10"/>
  <c r="AC918" i="10"/>
  <c r="Y918" i="10"/>
  <c r="X918" i="10"/>
  <c r="W918" i="10"/>
  <c r="AD918" i="10" s="1"/>
  <c r="V918" i="10"/>
  <c r="U918" i="10"/>
  <c r="T918" i="10"/>
  <c r="S918" i="10"/>
  <c r="AB918" i="10" s="1"/>
  <c r="R918" i="10"/>
  <c r="Q918" i="10"/>
  <c r="P918" i="10"/>
  <c r="AA918" i="10" s="1"/>
  <c r="O918" i="10"/>
  <c r="Z918" i="10" s="1"/>
  <c r="N918" i="10"/>
  <c r="Z917" i="10"/>
  <c r="Y917" i="10"/>
  <c r="X917" i="10"/>
  <c r="AE917" i="10" s="1"/>
  <c r="W917" i="10"/>
  <c r="AD917" i="10" s="1"/>
  <c r="V917" i="10"/>
  <c r="U917" i="10"/>
  <c r="T917" i="10"/>
  <c r="AC917" i="10" s="1"/>
  <c r="S917" i="10"/>
  <c r="AB917" i="10" s="1"/>
  <c r="R917" i="10"/>
  <c r="Q917" i="10"/>
  <c r="P917" i="10"/>
  <c r="AA917" i="10" s="1"/>
  <c r="O917" i="10"/>
  <c r="N917" i="10"/>
  <c r="Y916" i="10"/>
  <c r="X916" i="10"/>
  <c r="AE916" i="10" s="1"/>
  <c r="W916" i="10"/>
  <c r="AD916" i="10" s="1"/>
  <c r="V916" i="10"/>
  <c r="U916" i="10"/>
  <c r="T916" i="10"/>
  <c r="AC916" i="10" s="1"/>
  <c r="S916" i="10"/>
  <c r="AB916" i="10" s="1"/>
  <c r="R916" i="10"/>
  <c r="Q916" i="10"/>
  <c r="P916" i="10"/>
  <c r="AA916" i="10" s="1"/>
  <c r="O916" i="10"/>
  <c r="Z916" i="10" s="1"/>
  <c r="N916" i="10"/>
  <c r="AD915" i="10"/>
  <c r="Z915" i="10"/>
  <c r="Y915" i="10"/>
  <c r="X915" i="10"/>
  <c r="AE915" i="10" s="1"/>
  <c r="W915" i="10"/>
  <c r="V915" i="10"/>
  <c r="U915" i="10"/>
  <c r="T915" i="10"/>
  <c r="AC915" i="10" s="1"/>
  <c r="S915" i="10"/>
  <c r="AB915" i="10" s="1"/>
  <c r="R915" i="10"/>
  <c r="Q915" i="10"/>
  <c r="P915" i="10"/>
  <c r="AA915" i="10" s="1"/>
  <c r="O915" i="10"/>
  <c r="N915" i="10"/>
  <c r="AA914" i="10"/>
  <c r="Y914" i="10"/>
  <c r="X914" i="10"/>
  <c r="AE914" i="10" s="1"/>
  <c r="W914" i="10"/>
  <c r="AD914" i="10" s="1"/>
  <c r="V914" i="10"/>
  <c r="U914" i="10"/>
  <c r="T914" i="10"/>
  <c r="AC914" i="10" s="1"/>
  <c r="S914" i="10"/>
  <c r="AB914" i="10" s="1"/>
  <c r="R914" i="10"/>
  <c r="Q914" i="10"/>
  <c r="P914" i="10"/>
  <c r="O914" i="10"/>
  <c r="Z914" i="10" s="1"/>
  <c r="N914" i="10"/>
  <c r="Y913" i="10"/>
  <c r="X913" i="10"/>
  <c r="AE913" i="10" s="1"/>
  <c r="W913" i="10"/>
  <c r="AD913" i="10" s="1"/>
  <c r="V913" i="10"/>
  <c r="U913" i="10"/>
  <c r="T913" i="10"/>
  <c r="AC913" i="10" s="1"/>
  <c r="S913" i="10"/>
  <c r="AB913" i="10" s="1"/>
  <c r="R913" i="10"/>
  <c r="Q913" i="10"/>
  <c r="P913" i="10"/>
  <c r="AA913" i="10" s="1"/>
  <c r="O913" i="10"/>
  <c r="Z913" i="10" s="1"/>
  <c r="N913" i="10"/>
  <c r="Y912" i="10"/>
  <c r="X912" i="10"/>
  <c r="AE912" i="10" s="1"/>
  <c r="W912" i="10"/>
  <c r="AD912" i="10" s="1"/>
  <c r="V912" i="10"/>
  <c r="U912" i="10"/>
  <c r="T912" i="10"/>
  <c r="AC912" i="10" s="1"/>
  <c r="S912" i="10"/>
  <c r="AB912" i="10" s="1"/>
  <c r="R912" i="10"/>
  <c r="Q912" i="10"/>
  <c r="P912" i="10"/>
  <c r="AA912" i="10" s="1"/>
  <c r="O912" i="10"/>
  <c r="Z912" i="10" s="1"/>
  <c r="N912" i="10"/>
  <c r="AD911" i="10"/>
  <c r="Z911" i="10"/>
  <c r="Y911" i="10"/>
  <c r="X911" i="10"/>
  <c r="AE911" i="10" s="1"/>
  <c r="W911" i="10"/>
  <c r="V911" i="10"/>
  <c r="U911" i="10"/>
  <c r="T911" i="10"/>
  <c r="AC911" i="10" s="1"/>
  <c r="S911" i="10"/>
  <c r="AB911" i="10" s="1"/>
  <c r="R911" i="10"/>
  <c r="Q911" i="10"/>
  <c r="P911" i="10"/>
  <c r="AA911" i="10" s="1"/>
  <c r="O911" i="10"/>
  <c r="N911" i="10"/>
  <c r="AE910" i="10"/>
  <c r="AD910" i="10"/>
  <c r="Z910" i="10"/>
  <c r="Y910" i="10"/>
  <c r="X910" i="10"/>
  <c r="W910" i="10"/>
  <c r="V910" i="10"/>
  <c r="U910" i="10"/>
  <c r="T910" i="10"/>
  <c r="AC910" i="10" s="1"/>
  <c r="S910" i="10"/>
  <c r="AB910" i="10" s="1"/>
  <c r="R910" i="10"/>
  <c r="Q910" i="10"/>
  <c r="P910" i="10"/>
  <c r="AA910" i="10" s="1"/>
  <c r="O910" i="10"/>
  <c r="N910" i="10"/>
  <c r="Y909" i="10"/>
  <c r="X909" i="10"/>
  <c r="AE909" i="10" s="1"/>
  <c r="W909" i="10"/>
  <c r="AD909" i="10" s="1"/>
  <c r="V909" i="10"/>
  <c r="U909" i="10"/>
  <c r="T909" i="10"/>
  <c r="AC909" i="10" s="1"/>
  <c r="S909" i="10"/>
  <c r="AB909" i="10" s="1"/>
  <c r="R909" i="10"/>
  <c r="Q909" i="10"/>
  <c r="P909" i="10"/>
  <c r="AA909" i="10" s="1"/>
  <c r="O909" i="10"/>
  <c r="Z909" i="10" s="1"/>
  <c r="N909" i="10"/>
  <c r="Z908" i="10"/>
  <c r="Y908" i="10"/>
  <c r="X908" i="10"/>
  <c r="AE908" i="10" s="1"/>
  <c r="W908" i="10"/>
  <c r="AD908" i="10" s="1"/>
  <c r="V908" i="10"/>
  <c r="U908" i="10"/>
  <c r="T908" i="10"/>
  <c r="AC908" i="10" s="1"/>
  <c r="S908" i="10"/>
  <c r="AB908" i="10" s="1"/>
  <c r="R908" i="10"/>
  <c r="Q908" i="10"/>
  <c r="P908" i="10"/>
  <c r="AA908" i="10" s="1"/>
  <c r="O908" i="10"/>
  <c r="N908" i="10"/>
  <c r="AE907" i="10"/>
  <c r="AC907" i="10"/>
  <c r="Y907" i="10"/>
  <c r="X907" i="10"/>
  <c r="W907" i="10"/>
  <c r="AD907" i="10" s="1"/>
  <c r="V907" i="10"/>
  <c r="U907" i="10"/>
  <c r="T907" i="10"/>
  <c r="S907" i="10"/>
  <c r="AB907" i="10" s="1"/>
  <c r="R907" i="10"/>
  <c r="Q907" i="10"/>
  <c r="P907" i="10"/>
  <c r="AA907" i="10" s="1"/>
  <c r="O907" i="10"/>
  <c r="Z907" i="10" s="1"/>
  <c r="N907" i="10"/>
  <c r="AE906" i="10"/>
  <c r="AA906" i="10"/>
  <c r="Z906" i="10"/>
  <c r="Y906" i="10"/>
  <c r="X906" i="10"/>
  <c r="W906" i="10"/>
  <c r="AD906" i="10" s="1"/>
  <c r="V906" i="10"/>
  <c r="U906" i="10"/>
  <c r="T906" i="10"/>
  <c r="AC906" i="10" s="1"/>
  <c r="S906" i="10"/>
  <c r="AB906" i="10" s="1"/>
  <c r="R906" i="10"/>
  <c r="Q906" i="10"/>
  <c r="P906" i="10"/>
  <c r="O906" i="10"/>
  <c r="N906" i="10"/>
  <c r="AE905" i="10"/>
  <c r="Y905" i="10"/>
  <c r="X905" i="10"/>
  <c r="W905" i="10"/>
  <c r="AD905" i="10" s="1"/>
  <c r="V905" i="10"/>
  <c r="U905" i="10"/>
  <c r="T905" i="10"/>
  <c r="AC905" i="10" s="1"/>
  <c r="S905" i="10"/>
  <c r="AB905" i="10" s="1"/>
  <c r="R905" i="10"/>
  <c r="Q905" i="10"/>
  <c r="P905" i="10"/>
  <c r="AA905" i="10" s="1"/>
  <c r="O905" i="10"/>
  <c r="Z905" i="10" s="1"/>
  <c r="N905" i="10"/>
  <c r="AD904" i="10"/>
  <c r="Z904" i="10"/>
  <c r="Y904" i="10"/>
  <c r="X904" i="10"/>
  <c r="AE904" i="10" s="1"/>
  <c r="W904" i="10"/>
  <c r="V904" i="10"/>
  <c r="U904" i="10"/>
  <c r="T904" i="10"/>
  <c r="AC904" i="10" s="1"/>
  <c r="S904" i="10"/>
  <c r="AB904" i="10" s="1"/>
  <c r="R904" i="10"/>
  <c r="Q904" i="10"/>
  <c r="P904" i="10"/>
  <c r="AA904" i="10" s="1"/>
  <c r="O904" i="10"/>
  <c r="N904" i="10"/>
  <c r="AC903" i="10"/>
  <c r="Y903" i="10"/>
  <c r="X903" i="10"/>
  <c r="AE903" i="10" s="1"/>
  <c r="W903" i="10"/>
  <c r="AD903" i="10" s="1"/>
  <c r="V903" i="10"/>
  <c r="U903" i="10"/>
  <c r="T903" i="10"/>
  <c r="S903" i="10"/>
  <c r="AB903" i="10" s="1"/>
  <c r="R903" i="10"/>
  <c r="Q903" i="10"/>
  <c r="P903" i="10"/>
  <c r="AA903" i="10" s="1"/>
  <c r="O903" i="10"/>
  <c r="Z903" i="10" s="1"/>
  <c r="N903" i="10"/>
  <c r="Z902" i="10"/>
  <c r="Y902" i="10"/>
  <c r="X902" i="10"/>
  <c r="AE902" i="10" s="1"/>
  <c r="W902" i="10"/>
  <c r="AD902" i="10" s="1"/>
  <c r="V902" i="10"/>
  <c r="U902" i="10"/>
  <c r="T902" i="10"/>
  <c r="AC902" i="10" s="1"/>
  <c r="S902" i="10"/>
  <c r="AB902" i="10" s="1"/>
  <c r="R902" i="10"/>
  <c r="Q902" i="10"/>
  <c r="P902" i="10"/>
  <c r="AA902" i="10" s="1"/>
  <c r="O902" i="10"/>
  <c r="N902" i="10"/>
  <c r="Y901" i="10"/>
  <c r="X901" i="10"/>
  <c r="AE901" i="10" s="1"/>
  <c r="W901" i="10"/>
  <c r="AD901" i="10" s="1"/>
  <c r="V901" i="10"/>
  <c r="U901" i="10"/>
  <c r="T901" i="10"/>
  <c r="AC901" i="10" s="1"/>
  <c r="S901" i="10"/>
  <c r="AB901" i="10" s="1"/>
  <c r="R901" i="10"/>
  <c r="Q901" i="10"/>
  <c r="P901" i="10"/>
  <c r="AA901" i="10" s="1"/>
  <c r="O901" i="10"/>
  <c r="Z901" i="10" s="1"/>
  <c r="N901" i="10"/>
  <c r="AD900" i="10"/>
  <c r="AB900" i="10"/>
  <c r="Y900" i="10"/>
  <c r="X900" i="10"/>
  <c r="AE900" i="10" s="1"/>
  <c r="W900" i="10"/>
  <c r="V900" i="10"/>
  <c r="U900" i="10"/>
  <c r="T900" i="10"/>
  <c r="AC900" i="10" s="1"/>
  <c r="S900" i="10"/>
  <c r="R900" i="10"/>
  <c r="Q900" i="10"/>
  <c r="P900" i="10"/>
  <c r="AA900" i="10" s="1"/>
  <c r="O900" i="10"/>
  <c r="Z900" i="10" s="1"/>
  <c r="N900" i="10"/>
  <c r="AE899" i="10"/>
  <c r="Y899" i="10"/>
  <c r="X899" i="10"/>
  <c r="W899" i="10"/>
  <c r="AD899" i="10" s="1"/>
  <c r="V899" i="10"/>
  <c r="U899" i="10"/>
  <c r="T899" i="10"/>
  <c r="AC899" i="10" s="1"/>
  <c r="S899" i="10"/>
  <c r="AB899" i="10" s="1"/>
  <c r="R899" i="10"/>
  <c r="Q899" i="10"/>
  <c r="P899" i="10"/>
  <c r="AA899" i="10" s="1"/>
  <c r="O899" i="10"/>
  <c r="Z899" i="10" s="1"/>
  <c r="N899" i="10"/>
  <c r="AD898" i="10"/>
  <c r="Y898" i="10"/>
  <c r="X898" i="10"/>
  <c r="AE898" i="10" s="1"/>
  <c r="W898" i="10"/>
  <c r="V898" i="10"/>
  <c r="U898" i="10"/>
  <c r="T898" i="10"/>
  <c r="AC898" i="10" s="1"/>
  <c r="S898" i="10"/>
  <c r="AB898" i="10" s="1"/>
  <c r="R898" i="10"/>
  <c r="Q898" i="10"/>
  <c r="P898" i="10"/>
  <c r="AA898" i="10" s="1"/>
  <c r="O898" i="10"/>
  <c r="Z898" i="10" s="1"/>
  <c r="N898" i="10"/>
  <c r="AE897" i="10"/>
  <c r="AA897" i="10"/>
  <c r="Y897" i="10"/>
  <c r="X897" i="10"/>
  <c r="W897" i="10"/>
  <c r="AD897" i="10" s="1"/>
  <c r="V897" i="10"/>
  <c r="U897" i="10"/>
  <c r="T897" i="10"/>
  <c r="AC897" i="10" s="1"/>
  <c r="S897" i="10"/>
  <c r="AB897" i="10" s="1"/>
  <c r="R897" i="10"/>
  <c r="Q897" i="10"/>
  <c r="P897" i="10"/>
  <c r="O897" i="10"/>
  <c r="Z897" i="10" s="1"/>
  <c r="N897" i="10"/>
  <c r="AD896" i="10"/>
  <c r="Z896" i="10"/>
  <c r="Y896" i="10"/>
  <c r="X896" i="10"/>
  <c r="AE896" i="10" s="1"/>
  <c r="W896" i="10"/>
  <c r="V896" i="10"/>
  <c r="U896" i="10"/>
  <c r="T896" i="10"/>
  <c r="AC896" i="10" s="1"/>
  <c r="S896" i="10"/>
  <c r="AB896" i="10" s="1"/>
  <c r="R896" i="10"/>
  <c r="Q896" i="10"/>
  <c r="P896" i="10"/>
  <c r="AA896" i="10" s="1"/>
  <c r="O896" i="10"/>
  <c r="N896" i="10"/>
  <c r="AE895" i="10"/>
  <c r="AD895" i="10"/>
  <c r="AA895" i="10"/>
  <c r="Y895" i="10"/>
  <c r="X895" i="10"/>
  <c r="W895" i="10"/>
  <c r="V895" i="10"/>
  <c r="U895" i="10"/>
  <c r="T895" i="10"/>
  <c r="AC895" i="10" s="1"/>
  <c r="S895" i="10"/>
  <c r="AB895" i="10" s="1"/>
  <c r="R895" i="10"/>
  <c r="Q895" i="10"/>
  <c r="P895" i="10"/>
  <c r="O895" i="10"/>
  <c r="Z895" i="10" s="1"/>
  <c r="N895" i="10"/>
  <c r="AE894" i="10"/>
  <c r="AA894" i="10"/>
  <c r="Y894" i="10"/>
  <c r="X894" i="10"/>
  <c r="W894" i="10"/>
  <c r="AD894" i="10" s="1"/>
  <c r="V894" i="10"/>
  <c r="U894" i="10"/>
  <c r="T894" i="10"/>
  <c r="AC894" i="10" s="1"/>
  <c r="S894" i="10"/>
  <c r="AB894" i="10" s="1"/>
  <c r="R894" i="10"/>
  <c r="Q894" i="10"/>
  <c r="P894" i="10"/>
  <c r="O894" i="10"/>
  <c r="Z894" i="10" s="1"/>
  <c r="N894" i="10"/>
  <c r="AE893" i="10"/>
  <c r="Y893" i="10"/>
  <c r="X893" i="10"/>
  <c r="W893" i="10"/>
  <c r="AD893" i="10" s="1"/>
  <c r="V893" i="10"/>
  <c r="U893" i="10"/>
  <c r="T893" i="10"/>
  <c r="AC893" i="10" s="1"/>
  <c r="S893" i="10"/>
  <c r="AB893" i="10" s="1"/>
  <c r="R893" i="10"/>
  <c r="Q893" i="10"/>
  <c r="P893" i="10"/>
  <c r="AA893" i="10" s="1"/>
  <c r="O893" i="10"/>
  <c r="Z893" i="10" s="1"/>
  <c r="N893" i="10"/>
  <c r="AD892" i="10"/>
  <c r="Z892" i="10"/>
  <c r="Y892" i="10"/>
  <c r="X892" i="10"/>
  <c r="AE892" i="10" s="1"/>
  <c r="W892" i="10"/>
  <c r="V892" i="10"/>
  <c r="U892" i="10"/>
  <c r="T892" i="10"/>
  <c r="AC892" i="10" s="1"/>
  <c r="S892" i="10"/>
  <c r="AB892" i="10" s="1"/>
  <c r="R892" i="10"/>
  <c r="Q892" i="10"/>
  <c r="P892" i="10"/>
  <c r="AA892" i="10" s="1"/>
  <c r="O892" i="10"/>
  <c r="N892" i="10"/>
  <c r="AA891" i="10"/>
  <c r="Y891" i="10"/>
  <c r="X891" i="10"/>
  <c r="AE891" i="10" s="1"/>
  <c r="W891" i="10"/>
  <c r="AD891" i="10" s="1"/>
  <c r="V891" i="10"/>
  <c r="U891" i="10"/>
  <c r="T891" i="10"/>
  <c r="AC891" i="10" s="1"/>
  <c r="S891" i="10"/>
  <c r="AB891" i="10" s="1"/>
  <c r="R891" i="10"/>
  <c r="Q891" i="10"/>
  <c r="P891" i="10"/>
  <c r="O891" i="10"/>
  <c r="Z891" i="10" s="1"/>
  <c r="N891" i="10"/>
  <c r="AE890" i="10"/>
  <c r="AA890" i="10"/>
  <c r="Y890" i="10"/>
  <c r="X890" i="10"/>
  <c r="W890" i="10"/>
  <c r="AD890" i="10" s="1"/>
  <c r="V890" i="10"/>
  <c r="U890" i="10"/>
  <c r="T890" i="10"/>
  <c r="AC890" i="10" s="1"/>
  <c r="S890" i="10"/>
  <c r="AB890" i="10" s="1"/>
  <c r="R890" i="10"/>
  <c r="Q890" i="10"/>
  <c r="P890" i="10"/>
  <c r="O890" i="10"/>
  <c r="Z890" i="10" s="1"/>
  <c r="N890" i="10"/>
  <c r="AE889" i="10"/>
  <c r="AA889" i="10"/>
  <c r="Y889" i="10"/>
  <c r="X889" i="10"/>
  <c r="W889" i="10"/>
  <c r="AD889" i="10" s="1"/>
  <c r="V889" i="10"/>
  <c r="U889" i="10"/>
  <c r="T889" i="10"/>
  <c r="AC889" i="10" s="1"/>
  <c r="S889" i="10"/>
  <c r="AB889" i="10" s="1"/>
  <c r="R889" i="10"/>
  <c r="Q889" i="10"/>
  <c r="P889" i="10"/>
  <c r="O889" i="10"/>
  <c r="Z889" i="10" s="1"/>
  <c r="N889" i="10"/>
  <c r="AD888" i="10"/>
  <c r="Z888" i="10"/>
  <c r="Y888" i="10"/>
  <c r="X888" i="10"/>
  <c r="AE888" i="10" s="1"/>
  <c r="W888" i="10"/>
  <c r="V888" i="10"/>
  <c r="U888" i="10"/>
  <c r="T888" i="10"/>
  <c r="AC888" i="10" s="1"/>
  <c r="S888" i="10"/>
  <c r="AB888" i="10" s="1"/>
  <c r="R888" i="10"/>
  <c r="Q888" i="10"/>
  <c r="P888" i="10"/>
  <c r="AA888" i="10" s="1"/>
  <c r="O888" i="10"/>
  <c r="N888" i="10"/>
  <c r="AE887" i="10"/>
  <c r="AD887" i="10"/>
  <c r="AA887" i="10"/>
  <c r="Z887" i="10"/>
  <c r="Y887" i="10"/>
  <c r="X887" i="10"/>
  <c r="W887" i="10"/>
  <c r="V887" i="10"/>
  <c r="U887" i="10"/>
  <c r="T887" i="10"/>
  <c r="AC887" i="10" s="1"/>
  <c r="S887" i="10"/>
  <c r="AB887" i="10" s="1"/>
  <c r="R887" i="10"/>
  <c r="Q887" i="10"/>
  <c r="P887" i="10"/>
  <c r="O887" i="10"/>
  <c r="N887" i="10"/>
  <c r="AE886" i="10"/>
  <c r="AA886" i="10"/>
  <c r="Z886" i="10"/>
  <c r="Y886" i="10"/>
  <c r="X886" i="10"/>
  <c r="W886" i="10"/>
  <c r="AD886" i="10" s="1"/>
  <c r="V886" i="10"/>
  <c r="U886" i="10"/>
  <c r="T886" i="10"/>
  <c r="AC886" i="10" s="1"/>
  <c r="S886" i="10"/>
  <c r="AB886" i="10" s="1"/>
  <c r="R886" i="10"/>
  <c r="Q886" i="10"/>
  <c r="P886" i="10"/>
  <c r="O886" i="10"/>
  <c r="N886" i="10"/>
  <c r="AE885" i="10"/>
  <c r="Y885" i="10"/>
  <c r="X885" i="10"/>
  <c r="W885" i="10"/>
  <c r="AD885" i="10" s="1"/>
  <c r="V885" i="10"/>
  <c r="U885" i="10"/>
  <c r="T885" i="10"/>
  <c r="AC885" i="10" s="1"/>
  <c r="S885" i="10"/>
  <c r="AB885" i="10" s="1"/>
  <c r="R885" i="10"/>
  <c r="Q885" i="10"/>
  <c r="P885" i="10"/>
  <c r="AA885" i="10" s="1"/>
  <c r="O885" i="10"/>
  <c r="Z885" i="10" s="1"/>
  <c r="N885" i="10"/>
  <c r="Z884" i="10"/>
  <c r="Y884" i="10"/>
  <c r="X884" i="10"/>
  <c r="AE884" i="10" s="1"/>
  <c r="W884" i="10"/>
  <c r="AD884" i="10" s="1"/>
  <c r="V884" i="10"/>
  <c r="U884" i="10"/>
  <c r="T884" i="10"/>
  <c r="AC884" i="10" s="1"/>
  <c r="S884" i="10"/>
  <c r="AB884" i="10" s="1"/>
  <c r="R884" i="10"/>
  <c r="Q884" i="10"/>
  <c r="P884" i="10"/>
  <c r="AA884" i="10" s="1"/>
  <c r="O884" i="10"/>
  <c r="N884" i="10"/>
  <c r="AA883" i="10"/>
  <c r="Y883" i="10"/>
  <c r="X883" i="10"/>
  <c r="AE883" i="10" s="1"/>
  <c r="W883" i="10"/>
  <c r="AD883" i="10" s="1"/>
  <c r="V883" i="10"/>
  <c r="U883" i="10"/>
  <c r="T883" i="10"/>
  <c r="AC883" i="10" s="1"/>
  <c r="S883" i="10"/>
  <c r="AB883" i="10" s="1"/>
  <c r="R883" i="10"/>
  <c r="Q883" i="10"/>
  <c r="P883" i="10"/>
  <c r="O883" i="10"/>
  <c r="Z883" i="10" s="1"/>
  <c r="N883" i="10"/>
  <c r="AA882" i="10"/>
  <c r="Y882" i="10"/>
  <c r="X882" i="10"/>
  <c r="AE882" i="10" s="1"/>
  <c r="W882" i="10"/>
  <c r="AD882" i="10" s="1"/>
  <c r="V882" i="10"/>
  <c r="U882" i="10"/>
  <c r="T882" i="10"/>
  <c r="AC882" i="10" s="1"/>
  <c r="S882" i="10"/>
  <c r="AB882" i="10" s="1"/>
  <c r="R882" i="10"/>
  <c r="Q882" i="10"/>
  <c r="P882" i="10"/>
  <c r="O882" i="10"/>
  <c r="Z882" i="10" s="1"/>
  <c r="N882" i="10"/>
  <c r="AE881" i="10"/>
  <c r="AA881" i="10"/>
  <c r="Y881" i="10"/>
  <c r="X881" i="10"/>
  <c r="W881" i="10"/>
  <c r="AD881" i="10" s="1"/>
  <c r="V881" i="10"/>
  <c r="U881" i="10"/>
  <c r="T881" i="10"/>
  <c r="AC881" i="10" s="1"/>
  <c r="S881" i="10"/>
  <c r="AB881" i="10" s="1"/>
  <c r="R881" i="10"/>
  <c r="Q881" i="10"/>
  <c r="P881" i="10"/>
  <c r="O881" i="10"/>
  <c r="Z881" i="10" s="1"/>
  <c r="N881" i="10"/>
  <c r="AD880" i="10"/>
  <c r="Z880" i="10"/>
  <c r="Y880" i="10"/>
  <c r="X880" i="10"/>
  <c r="AE880" i="10" s="1"/>
  <c r="W880" i="10"/>
  <c r="V880" i="10"/>
  <c r="U880" i="10"/>
  <c r="T880" i="10"/>
  <c r="AC880" i="10" s="1"/>
  <c r="S880" i="10"/>
  <c r="AB880" i="10" s="1"/>
  <c r="R880" i="10"/>
  <c r="Q880" i="10"/>
  <c r="P880" i="10"/>
  <c r="AA880" i="10" s="1"/>
  <c r="O880" i="10"/>
  <c r="N880" i="10"/>
  <c r="AE879" i="10"/>
  <c r="AD879" i="10"/>
  <c r="AA879" i="10"/>
  <c r="Y879" i="10"/>
  <c r="X879" i="10"/>
  <c r="W879" i="10"/>
  <c r="V879" i="10"/>
  <c r="U879" i="10"/>
  <c r="T879" i="10"/>
  <c r="AC879" i="10" s="1"/>
  <c r="S879" i="10"/>
  <c r="AB879" i="10" s="1"/>
  <c r="R879" i="10"/>
  <c r="Q879" i="10"/>
  <c r="P879" i="10"/>
  <c r="O879" i="10"/>
  <c r="Z879" i="10" s="1"/>
  <c r="N879" i="10"/>
  <c r="AE878" i="10"/>
  <c r="AA878" i="10"/>
  <c r="Y878" i="10"/>
  <c r="X878" i="10"/>
  <c r="W878" i="10"/>
  <c r="AD878" i="10" s="1"/>
  <c r="V878" i="10"/>
  <c r="U878" i="10"/>
  <c r="T878" i="10"/>
  <c r="AC878" i="10" s="1"/>
  <c r="S878" i="10"/>
  <c r="AB878" i="10" s="1"/>
  <c r="R878" i="10"/>
  <c r="Q878" i="10"/>
  <c r="P878" i="10"/>
  <c r="O878" i="10"/>
  <c r="Z878" i="10" s="1"/>
  <c r="N878" i="10"/>
  <c r="AE877" i="10"/>
  <c r="Y877" i="10"/>
  <c r="X877" i="10"/>
  <c r="W877" i="10"/>
  <c r="AD877" i="10" s="1"/>
  <c r="V877" i="10"/>
  <c r="U877" i="10"/>
  <c r="T877" i="10"/>
  <c r="AC877" i="10" s="1"/>
  <c r="S877" i="10"/>
  <c r="AB877" i="10" s="1"/>
  <c r="R877" i="10"/>
  <c r="Q877" i="10"/>
  <c r="P877" i="10"/>
  <c r="AA877" i="10" s="1"/>
  <c r="O877" i="10"/>
  <c r="Z877" i="10" s="1"/>
  <c r="N877" i="10"/>
  <c r="AD876" i="10"/>
  <c r="Z876" i="10"/>
  <c r="Y876" i="10"/>
  <c r="X876" i="10"/>
  <c r="AE876" i="10" s="1"/>
  <c r="W876" i="10"/>
  <c r="V876" i="10"/>
  <c r="U876" i="10"/>
  <c r="T876" i="10"/>
  <c r="AC876" i="10" s="1"/>
  <c r="S876" i="10"/>
  <c r="AB876" i="10" s="1"/>
  <c r="R876" i="10"/>
  <c r="Q876" i="10"/>
  <c r="P876" i="10"/>
  <c r="AA876" i="10" s="1"/>
  <c r="O876" i="10"/>
  <c r="N876" i="10"/>
  <c r="AA875" i="10"/>
  <c r="Y875" i="10"/>
  <c r="X875" i="10"/>
  <c r="AE875" i="10" s="1"/>
  <c r="W875" i="10"/>
  <c r="AD875" i="10" s="1"/>
  <c r="V875" i="10"/>
  <c r="U875" i="10"/>
  <c r="T875" i="10"/>
  <c r="AC875" i="10" s="1"/>
  <c r="S875" i="10"/>
  <c r="AB875" i="10" s="1"/>
  <c r="R875" i="10"/>
  <c r="Q875" i="10"/>
  <c r="P875" i="10"/>
  <c r="O875" i="10"/>
  <c r="Z875" i="10" s="1"/>
  <c r="N875" i="10"/>
  <c r="AE874" i="10"/>
  <c r="AA874" i="10"/>
  <c r="Y874" i="10"/>
  <c r="X874" i="10"/>
  <c r="W874" i="10"/>
  <c r="AD874" i="10" s="1"/>
  <c r="V874" i="10"/>
  <c r="U874" i="10"/>
  <c r="T874" i="10"/>
  <c r="AC874" i="10" s="1"/>
  <c r="S874" i="10"/>
  <c r="AB874" i="10" s="1"/>
  <c r="R874" i="10"/>
  <c r="Q874" i="10"/>
  <c r="P874" i="10"/>
  <c r="O874" i="10"/>
  <c r="Z874" i="10" s="1"/>
  <c r="N874" i="10"/>
  <c r="AE873" i="10"/>
  <c r="AA873" i="10"/>
  <c r="Y873" i="10"/>
  <c r="X873" i="10"/>
  <c r="W873" i="10"/>
  <c r="AD873" i="10" s="1"/>
  <c r="V873" i="10"/>
  <c r="U873" i="10"/>
  <c r="T873" i="10"/>
  <c r="AC873" i="10" s="1"/>
  <c r="S873" i="10"/>
  <c r="AB873" i="10" s="1"/>
  <c r="R873" i="10"/>
  <c r="Q873" i="10"/>
  <c r="P873" i="10"/>
  <c r="O873" i="10"/>
  <c r="Z873" i="10" s="1"/>
  <c r="N873" i="10"/>
  <c r="AD872" i="10"/>
  <c r="Z872" i="10"/>
  <c r="Y872" i="10"/>
  <c r="X872" i="10"/>
  <c r="AE872" i="10" s="1"/>
  <c r="W872" i="10"/>
  <c r="V872" i="10"/>
  <c r="U872" i="10"/>
  <c r="T872" i="10"/>
  <c r="AC872" i="10" s="1"/>
  <c r="S872" i="10"/>
  <c r="AB872" i="10" s="1"/>
  <c r="R872" i="10"/>
  <c r="Q872" i="10"/>
  <c r="P872" i="10"/>
  <c r="AA872" i="10" s="1"/>
  <c r="O872" i="10"/>
  <c r="N872" i="10"/>
  <c r="AE871" i="10"/>
  <c r="AD871" i="10"/>
  <c r="AA871" i="10"/>
  <c r="Z871" i="10"/>
  <c r="Y871" i="10"/>
  <c r="X871" i="10"/>
  <c r="W871" i="10"/>
  <c r="V871" i="10"/>
  <c r="U871" i="10"/>
  <c r="T871" i="10"/>
  <c r="AC871" i="10" s="1"/>
  <c r="S871" i="10"/>
  <c r="AB871" i="10" s="1"/>
  <c r="R871" i="10"/>
  <c r="Q871" i="10"/>
  <c r="P871" i="10"/>
  <c r="O871" i="10"/>
  <c r="N871" i="10"/>
  <c r="AE870" i="10"/>
  <c r="AA870" i="10"/>
  <c r="Z870" i="10"/>
  <c r="Y870" i="10"/>
  <c r="X870" i="10"/>
  <c r="W870" i="10"/>
  <c r="AD870" i="10" s="1"/>
  <c r="V870" i="10"/>
  <c r="U870" i="10"/>
  <c r="T870" i="10"/>
  <c r="AC870" i="10" s="1"/>
  <c r="S870" i="10"/>
  <c r="AB870" i="10" s="1"/>
  <c r="R870" i="10"/>
  <c r="Q870" i="10"/>
  <c r="P870" i="10"/>
  <c r="O870" i="10"/>
  <c r="N870" i="10"/>
  <c r="AE869" i="10"/>
  <c r="Y869" i="10"/>
  <c r="X869" i="10"/>
  <c r="W869" i="10"/>
  <c r="AD869" i="10" s="1"/>
  <c r="V869" i="10"/>
  <c r="U869" i="10"/>
  <c r="T869" i="10"/>
  <c r="AC869" i="10" s="1"/>
  <c r="S869" i="10"/>
  <c r="AB869" i="10" s="1"/>
  <c r="R869" i="10"/>
  <c r="Q869" i="10"/>
  <c r="P869" i="10"/>
  <c r="AA869" i="10" s="1"/>
  <c r="O869" i="10"/>
  <c r="Z869" i="10" s="1"/>
  <c r="N869" i="10"/>
  <c r="Z868" i="10"/>
  <c r="Y868" i="10"/>
  <c r="X868" i="10"/>
  <c r="AE868" i="10" s="1"/>
  <c r="W868" i="10"/>
  <c r="AD868" i="10" s="1"/>
  <c r="V868" i="10"/>
  <c r="U868" i="10"/>
  <c r="T868" i="10"/>
  <c r="AC868" i="10" s="1"/>
  <c r="S868" i="10"/>
  <c r="AB868" i="10" s="1"/>
  <c r="R868" i="10"/>
  <c r="Q868" i="10"/>
  <c r="P868" i="10"/>
  <c r="AA868" i="10" s="1"/>
  <c r="O868" i="10"/>
  <c r="N868" i="10"/>
  <c r="AA867" i="10"/>
  <c r="Y867" i="10"/>
  <c r="X867" i="10"/>
  <c r="AE867" i="10" s="1"/>
  <c r="W867" i="10"/>
  <c r="AD867" i="10" s="1"/>
  <c r="V867" i="10"/>
  <c r="U867" i="10"/>
  <c r="T867" i="10"/>
  <c r="AC867" i="10" s="1"/>
  <c r="S867" i="10"/>
  <c r="AB867" i="10" s="1"/>
  <c r="R867" i="10"/>
  <c r="Q867" i="10"/>
  <c r="P867" i="10"/>
  <c r="O867" i="10"/>
  <c r="Z867" i="10" s="1"/>
  <c r="N867" i="10"/>
  <c r="AA866" i="10"/>
  <c r="Y866" i="10"/>
  <c r="X866" i="10"/>
  <c r="AE866" i="10" s="1"/>
  <c r="W866" i="10"/>
  <c r="AD866" i="10" s="1"/>
  <c r="V866" i="10"/>
  <c r="U866" i="10"/>
  <c r="T866" i="10"/>
  <c r="AC866" i="10" s="1"/>
  <c r="S866" i="10"/>
  <c r="AB866" i="10" s="1"/>
  <c r="R866" i="10"/>
  <c r="Q866" i="10"/>
  <c r="P866" i="10"/>
  <c r="O866" i="10"/>
  <c r="Z866" i="10" s="1"/>
  <c r="N866" i="10"/>
  <c r="AE865" i="10"/>
  <c r="AA865" i="10"/>
  <c r="Y865" i="10"/>
  <c r="X865" i="10"/>
  <c r="W865" i="10"/>
  <c r="AD865" i="10" s="1"/>
  <c r="V865" i="10"/>
  <c r="U865" i="10"/>
  <c r="T865" i="10"/>
  <c r="AC865" i="10" s="1"/>
  <c r="S865" i="10"/>
  <c r="AB865" i="10" s="1"/>
  <c r="R865" i="10"/>
  <c r="Q865" i="10"/>
  <c r="P865" i="10"/>
  <c r="O865" i="10"/>
  <c r="Z865" i="10" s="1"/>
  <c r="N865" i="10"/>
  <c r="AD864" i="10"/>
  <c r="Z864" i="10"/>
  <c r="Y864" i="10"/>
  <c r="X864" i="10"/>
  <c r="AE864" i="10" s="1"/>
  <c r="W864" i="10"/>
  <c r="V864" i="10"/>
  <c r="U864" i="10"/>
  <c r="T864" i="10"/>
  <c r="AC864" i="10" s="1"/>
  <c r="S864" i="10"/>
  <c r="AB864" i="10" s="1"/>
  <c r="R864" i="10"/>
  <c r="Q864" i="10"/>
  <c r="P864" i="10"/>
  <c r="AA864" i="10" s="1"/>
  <c r="O864" i="10"/>
  <c r="N864" i="10"/>
  <c r="AE863" i="10"/>
  <c r="AD863" i="10"/>
  <c r="AA863" i="10"/>
  <c r="Y863" i="10"/>
  <c r="X863" i="10"/>
  <c r="W863" i="10"/>
  <c r="V863" i="10"/>
  <c r="U863" i="10"/>
  <c r="T863" i="10"/>
  <c r="AC863" i="10" s="1"/>
  <c r="S863" i="10"/>
  <c r="AB863" i="10" s="1"/>
  <c r="R863" i="10"/>
  <c r="Q863" i="10"/>
  <c r="P863" i="10"/>
  <c r="O863" i="10"/>
  <c r="Z863" i="10" s="1"/>
  <c r="N863" i="10"/>
  <c r="AE862" i="10"/>
  <c r="AA862" i="10"/>
  <c r="Y862" i="10"/>
  <c r="X862" i="10"/>
  <c r="W862" i="10"/>
  <c r="AD862" i="10" s="1"/>
  <c r="V862" i="10"/>
  <c r="U862" i="10"/>
  <c r="T862" i="10"/>
  <c r="AC862" i="10" s="1"/>
  <c r="S862" i="10"/>
  <c r="AB862" i="10" s="1"/>
  <c r="R862" i="10"/>
  <c r="Q862" i="10"/>
  <c r="P862" i="10"/>
  <c r="O862" i="10"/>
  <c r="Z862" i="10" s="1"/>
  <c r="N862" i="10"/>
  <c r="AE861" i="10"/>
  <c r="Y861" i="10"/>
  <c r="X861" i="10"/>
  <c r="W861" i="10"/>
  <c r="AD861" i="10" s="1"/>
  <c r="V861" i="10"/>
  <c r="U861" i="10"/>
  <c r="T861" i="10"/>
  <c r="AC861" i="10" s="1"/>
  <c r="S861" i="10"/>
  <c r="AB861" i="10" s="1"/>
  <c r="R861" i="10"/>
  <c r="Q861" i="10"/>
  <c r="P861" i="10"/>
  <c r="AA861" i="10" s="1"/>
  <c r="O861" i="10"/>
  <c r="Z861" i="10" s="1"/>
  <c r="N861" i="10"/>
  <c r="AD860" i="10"/>
  <c r="Z860" i="10"/>
  <c r="Y860" i="10"/>
  <c r="X860" i="10"/>
  <c r="AE860" i="10" s="1"/>
  <c r="W860" i="10"/>
  <c r="V860" i="10"/>
  <c r="U860" i="10"/>
  <c r="T860" i="10"/>
  <c r="AC860" i="10" s="1"/>
  <c r="S860" i="10"/>
  <c r="AB860" i="10" s="1"/>
  <c r="R860" i="10"/>
  <c r="Q860" i="10"/>
  <c r="P860" i="10"/>
  <c r="AA860" i="10" s="1"/>
  <c r="O860" i="10"/>
  <c r="N860" i="10"/>
  <c r="AA859" i="10"/>
  <c r="Y859" i="10"/>
  <c r="X859" i="10"/>
  <c r="AE859" i="10" s="1"/>
  <c r="W859" i="10"/>
  <c r="AD859" i="10" s="1"/>
  <c r="V859" i="10"/>
  <c r="U859" i="10"/>
  <c r="T859" i="10"/>
  <c r="AC859" i="10" s="1"/>
  <c r="S859" i="10"/>
  <c r="AB859" i="10" s="1"/>
  <c r="R859" i="10"/>
  <c r="Q859" i="10"/>
  <c r="P859" i="10"/>
  <c r="O859" i="10"/>
  <c r="Z859" i="10" s="1"/>
  <c r="N859" i="10"/>
  <c r="AE858" i="10"/>
  <c r="AD858" i="10"/>
  <c r="AA858" i="10"/>
  <c r="Y858" i="10"/>
  <c r="X858" i="10"/>
  <c r="W858" i="10"/>
  <c r="V858" i="10"/>
  <c r="U858" i="10"/>
  <c r="T858" i="10"/>
  <c r="AC858" i="10" s="1"/>
  <c r="S858" i="10"/>
  <c r="AB858" i="10" s="1"/>
  <c r="R858" i="10"/>
  <c r="Q858" i="10"/>
  <c r="P858" i="10"/>
  <c r="O858" i="10"/>
  <c r="Z858" i="10" s="1"/>
  <c r="N858" i="10"/>
  <c r="Y857" i="10"/>
  <c r="X857" i="10"/>
  <c r="AE857" i="10" s="1"/>
  <c r="W857" i="10"/>
  <c r="AD857" i="10" s="1"/>
  <c r="V857" i="10"/>
  <c r="U857" i="10"/>
  <c r="T857" i="10"/>
  <c r="AC857" i="10" s="1"/>
  <c r="S857" i="10"/>
  <c r="AB857" i="10" s="1"/>
  <c r="R857" i="10"/>
  <c r="Q857" i="10"/>
  <c r="P857" i="10"/>
  <c r="AA857" i="10" s="1"/>
  <c r="O857" i="10"/>
  <c r="Z857" i="10" s="1"/>
  <c r="N857" i="10"/>
  <c r="Y856" i="10"/>
  <c r="X856" i="10"/>
  <c r="AE856" i="10" s="1"/>
  <c r="W856" i="10"/>
  <c r="AD856" i="10" s="1"/>
  <c r="V856" i="10"/>
  <c r="U856" i="10"/>
  <c r="T856" i="10"/>
  <c r="AC856" i="10" s="1"/>
  <c r="S856" i="10"/>
  <c r="AB856" i="10" s="1"/>
  <c r="R856" i="10"/>
  <c r="Q856" i="10"/>
  <c r="P856" i="10"/>
  <c r="AA856" i="10" s="1"/>
  <c r="O856" i="10"/>
  <c r="Z856" i="10" s="1"/>
  <c r="N856" i="10"/>
  <c r="AE855" i="10"/>
  <c r="Z855" i="10"/>
  <c r="Y855" i="10"/>
  <c r="X855" i="10"/>
  <c r="W855" i="10"/>
  <c r="AD855" i="10" s="1"/>
  <c r="V855" i="10"/>
  <c r="U855" i="10"/>
  <c r="T855" i="10"/>
  <c r="AC855" i="10" s="1"/>
  <c r="S855" i="10"/>
  <c r="AB855" i="10" s="1"/>
  <c r="R855" i="10"/>
  <c r="Q855" i="10"/>
  <c r="P855" i="10"/>
  <c r="AA855" i="10" s="1"/>
  <c r="O855" i="10"/>
  <c r="N855" i="10"/>
  <c r="Y854" i="10"/>
  <c r="X854" i="10"/>
  <c r="AE854" i="10" s="1"/>
  <c r="W854" i="10"/>
  <c r="AD854" i="10" s="1"/>
  <c r="V854" i="10"/>
  <c r="U854" i="10"/>
  <c r="T854" i="10"/>
  <c r="AC854" i="10" s="1"/>
  <c r="S854" i="10"/>
  <c r="AB854" i="10" s="1"/>
  <c r="R854" i="10"/>
  <c r="Q854" i="10"/>
  <c r="P854" i="10"/>
  <c r="AA854" i="10" s="1"/>
  <c r="O854" i="10"/>
  <c r="Z854" i="10" s="1"/>
  <c r="N854" i="10"/>
  <c r="AE853" i="10"/>
  <c r="AA853" i="10"/>
  <c r="Y853" i="10"/>
  <c r="X853" i="10"/>
  <c r="W853" i="10"/>
  <c r="AD853" i="10" s="1"/>
  <c r="V853" i="10"/>
  <c r="U853" i="10"/>
  <c r="T853" i="10"/>
  <c r="AC853" i="10" s="1"/>
  <c r="S853" i="10"/>
  <c r="AB853" i="10" s="1"/>
  <c r="R853" i="10"/>
  <c r="Q853" i="10"/>
  <c r="P853" i="10"/>
  <c r="O853" i="10"/>
  <c r="Z853" i="10" s="1"/>
  <c r="N853" i="10"/>
  <c r="AD852" i="10"/>
  <c r="Z852" i="10"/>
  <c r="Y852" i="10"/>
  <c r="X852" i="10"/>
  <c r="AE852" i="10" s="1"/>
  <c r="W852" i="10"/>
  <c r="V852" i="10"/>
  <c r="U852" i="10"/>
  <c r="T852" i="10"/>
  <c r="AC852" i="10" s="1"/>
  <c r="S852" i="10"/>
  <c r="AB852" i="10" s="1"/>
  <c r="R852" i="10"/>
  <c r="Q852" i="10"/>
  <c r="P852" i="10"/>
  <c r="AA852" i="10" s="1"/>
  <c r="O852" i="10"/>
  <c r="N852" i="10"/>
  <c r="AD851" i="10"/>
  <c r="Y851" i="10"/>
  <c r="X851" i="10"/>
  <c r="AE851" i="10" s="1"/>
  <c r="W851" i="10"/>
  <c r="V851" i="10"/>
  <c r="U851" i="10"/>
  <c r="T851" i="10"/>
  <c r="AC851" i="10" s="1"/>
  <c r="S851" i="10"/>
  <c r="AB851" i="10" s="1"/>
  <c r="R851" i="10"/>
  <c r="Q851" i="10"/>
  <c r="P851" i="10"/>
  <c r="AA851" i="10" s="1"/>
  <c r="O851" i="10"/>
  <c r="Z851" i="10" s="1"/>
  <c r="N851" i="10"/>
  <c r="Z850" i="10"/>
  <c r="Y850" i="10"/>
  <c r="X850" i="10"/>
  <c r="AE850" i="10" s="1"/>
  <c r="W850" i="10"/>
  <c r="AD850" i="10" s="1"/>
  <c r="V850" i="10"/>
  <c r="U850" i="10"/>
  <c r="T850" i="10"/>
  <c r="AC850" i="10" s="1"/>
  <c r="S850" i="10"/>
  <c r="AB850" i="10" s="1"/>
  <c r="R850" i="10"/>
  <c r="Q850" i="10"/>
  <c r="P850" i="10"/>
  <c r="AA850" i="10" s="1"/>
  <c r="O850" i="10"/>
  <c r="N850" i="10"/>
  <c r="Y849" i="10"/>
  <c r="X849" i="10"/>
  <c r="AE849" i="10" s="1"/>
  <c r="W849" i="10"/>
  <c r="AD849" i="10" s="1"/>
  <c r="V849" i="10"/>
  <c r="U849" i="10"/>
  <c r="T849" i="10"/>
  <c r="AC849" i="10" s="1"/>
  <c r="S849" i="10"/>
  <c r="AB849" i="10" s="1"/>
  <c r="R849" i="10"/>
  <c r="Q849" i="10"/>
  <c r="P849" i="10"/>
  <c r="AA849" i="10" s="1"/>
  <c r="O849" i="10"/>
  <c r="Z849" i="10" s="1"/>
  <c r="N849" i="10"/>
  <c r="AD848" i="10"/>
  <c r="Y848" i="10"/>
  <c r="X848" i="10"/>
  <c r="AE848" i="10" s="1"/>
  <c r="W848" i="10"/>
  <c r="V848" i="10"/>
  <c r="U848" i="10"/>
  <c r="T848" i="10"/>
  <c r="AC848" i="10" s="1"/>
  <c r="S848" i="10"/>
  <c r="AB848" i="10" s="1"/>
  <c r="R848" i="10"/>
  <c r="Q848" i="10"/>
  <c r="P848" i="10"/>
  <c r="AA848" i="10" s="1"/>
  <c r="O848" i="10"/>
  <c r="Z848" i="10" s="1"/>
  <c r="N848" i="10"/>
  <c r="Y847" i="10"/>
  <c r="X847" i="10"/>
  <c r="AE847" i="10" s="1"/>
  <c r="W847" i="10"/>
  <c r="AD847" i="10" s="1"/>
  <c r="V847" i="10"/>
  <c r="U847" i="10"/>
  <c r="T847" i="10"/>
  <c r="AC847" i="10" s="1"/>
  <c r="S847" i="10"/>
  <c r="AB847" i="10" s="1"/>
  <c r="R847" i="10"/>
  <c r="Q847" i="10"/>
  <c r="P847" i="10"/>
  <c r="AA847" i="10" s="1"/>
  <c r="O847" i="10"/>
  <c r="Z847" i="10" s="1"/>
  <c r="N847" i="10"/>
  <c r="AA846" i="10"/>
  <c r="Y846" i="10"/>
  <c r="X846" i="10"/>
  <c r="AE846" i="10" s="1"/>
  <c r="W846" i="10"/>
  <c r="AD846" i="10" s="1"/>
  <c r="V846" i="10"/>
  <c r="U846" i="10"/>
  <c r="T846" i="10"/>
  <c r="AC846" i="10" s="1"/>
  <c r="S846" i="10"/>
  <c r="AB846" i="10" s="1"/>
  <c r="R846" i="10"/>
  <c r="Q846" i="10"/>
  <c r="P846" i="10"/>
  <c r="O846" i="10"/>
  <c r="Z846" i="10" s="1"/>
  <c r="N846" i="10"/>
  <c r="Y845" i="10"/>
  <c r="X845" i="10"/>
  <c r="AE845" i="10" s="1"/>
  <c r="W845" i="10"/>
  <c r="AD845" i="10" s="1"/>
  <c r="V845" i="10"/>
  <c r="U845" i="10"/>
  <c r="T845" i="10"/>
  <c r="AC845" i="10" s="1"/>
  <c r="S845" i="10"/>
  <c r="AB845" i="10" s="1"/>
  <c r="R845" i="10"/>
  <c r="Q845" i="10"/>
  <c r="P845" i="10"/>
  <c r="AA845" i="10" s="1"/>
  <c r="O845" i="10"/>
  <c r="Z845" i="10" s="1"/>
  <c r="N845" i="10"/>
  <c r="Y844" i="10"/>
  <c r="X844" i="10"/>
  <c r="AE844" i="10" s="1"/>
  <c r="W844" i="10"/>
  <c r="AD844" i="10" s="1"/>
  <c r="V844" i="10"/>
  <c r="U844" i="10"/>
  <c r="T844" i="10"/>
  <c r="AC844" i="10" s="1"/>
  <c r="S844" i="10"/>
  <c r="AB844" i="10" s="1"/>
  <c r="R844" i="10"/>
  <c r="Q844" i="10"/>
  <c r="P844" i="10"/>
  <c r="AA844" i="10" s="1"/>
  <c r="O844" i="10"/>
  <c r="Z844" i="10" s="1"/>
  <c r="N844" i="10"/>
  <c r="Y843" i="10"/>
  <c r="X843" i="10"/>
  <c r="AE843" i="10" s="1"/>
  <c r="W843" i="10"/>
  <c r="AD843" i="10" s="1"/>
  <c r="V843" i="10"/>
  <c r="U843" i="10"/>
  <c r="T843" i="10"/>
  <c r="AC843" i="10" s="1"/>
  <c r="S843" i="10"/>
  <c r="AB843" i="10" s="1"/>
  <c r="R843" i="10"/>
  <c r="Q843" i="10"/>
  <c r="P843" i="10"/>
  <c r="AA843" i="10" s="1"/>
  <c r="O843" i="10"/>
  <c r="Z843" i="10" s="1"/>
  <c r="N843" i="10"/>
  <c r="AE842" i="10"/>
  <c r="AC842" i="10"/>
  <c r="AA842" i="10"/>
  <c r="Y842" i="10"/>
  <c r="X842" i="10"/>
  <c r="W842" i="10"/>
  <c r="AD842" i="10" s="1"/>
  <c r="V842" i="10"/>
  <c r="U842" i="10"/>
  <c r="T842" i="10"/>
  <c r="S842" i="10"/>
  <c r="AB842" i="10" s="1"/>
  <c r="R842" i="10"/>
  <c r="Q842" i="10"/>
  <c r="P842" i="10"/>
  <c r="O842" i="10"/>
  <c r="Z842" i="10" s="1"/>
  <c r="N842" i="10"/>
  <c r="Z841" i="10"/>
  <c r="Y841" i="10"/>
  <c r="X841" i="10"/>
  <c r="AE841" i="10" s="1"/>
  <c r="W841" i="10"/>
  <c r="AD841" i="10" s="1"/>
  <c r="V841" i="10"/>
  <c r="U841" i="10"/>
  <c r="T841" i="10"/>
  <c r="AC841" i="10" s="1"/>
  <c r="S841" i="10"/>
  <c r="AB841" i="10" s="1"/>
  <c r="R841" i="10"/>
  <c r="Q841" i="10"/>
  <c r="P841" i="10"/>
  <c r="AA841" i="10" s="1"/>
  <c r="O841" i="10"/>
  <c r="N841" i="10"/>
  <c r="AE840" i="10"/>
  <c r="Y840" i="10"/>
  <c r="X840" i="10"/>
  <c r="W840" i="10"/>
  <c r="AD840" i="10" s="1"/>
  <c r="V840" i="10"/>
  <c r="U840" i="10"/>
  <c r="T840" i="10"/>
  <c r="AC840" i="10" s="1"/>
  <c r="S840" i="10"/>
  <c r="AB840" i="10" s="1"/>
  <c r="R840" i="10"/>
  <c r="Q840" i="10"/>
  <c r="P840" i="10"/>
  <c r="AA840" i="10" s="1"/>
  <c r="O840" i="10"/>
  <c r="Z840" i="10" s="1"/>
  <c r="N840" i="10"/>
  <c r="Y839" i="10"/>
  <c r="X839" i="10"/>
  <c r="AE839" i="10" s="1"/>
  <c r="W839" i="10"/>
  <c r="AD839" i="10" s="1"/>
  <c r="V839" i="10"/>
  <c r="U839" i="10"/>
  <c r="T839" i="10"/>
  <c r="AC839" i="10" s="1"/>
  <c r="S839" i="10"/>
  <c r="AB839" i="10" s="1"/>
  <c r="R839" i="10"/>
  <c r="Q839" i="10"/>
  <c r="P839" i="10"/>
  <c r="AA839" i="10" s="1"/>
  <c r="O839" i="10"/>
  <c r="Z839" i="10" s="1"/>
  <c r="N839" i="10"/>
  <c r="AA838" i="10"/>
  <c r="Y838" i="10"/>
  <c r="X838" i="10"/>
  <c r="AE838" i="10" s="1"/>
  <c r="W838" i="10"/>
  <c r="AD838" i="10" s="1"/>
  <c r="V838" i="10"/>
  <c r="U838" i="10"/>
  <c r="T838" i="10"/>
  <c r="AC838" i="10" s="1"/>
  <c r="S838" i="10"/>
  <c r="AB838" i="10" s="1"/>
  <c r="R838" i="10"/>
  <c r="Q838" i="10"/>
  <c r="P838" i="10"/>
  <c r="O838" i="10"/>
  <c r="Z838" i="10" s="1"/>
  <c r="N838" i="10"/>
  <c r="Y837" i="10"/>
  <c r="X837" i="10"/>
  <c r="AE837" i="10" s="1"/>
  <c r="W837" i="10"/>
  <c r="AD837" i="10" s="1"/>
  <c r="V837" i="10"/>
  <c r="U837" i="10"/>
  <c r="T837" i="10"/>
  <c r="AC837" i="10" s="1"/>
  <c r="S837" i="10"/>
  <c r="AB837" i="10" s="1"/>
  <c r="R837" i="10"/>
  <c r="Q837" i="10"/>
  <c r="P837" i="10"/>
  <c r="AA837" i="10" s="1"/>
  <c r="O837" i="10"/>
  <c r="Z837" i="10" s="1"/>
  <c r="N837" i="10"/>
  <c r="Y836" i="10"/>
  <c r="X836" i="10"/>
  <c r="AE836" i="10" s="1"/>
  <c r="W836" i="10"/>
  <c r="AD836" i="10" s="1"/>
  <c r="V836" i="10"/>
  <c r="U836" i="10"/>
  <c r="T836" i="10"/>
  <c r="AC836" i="10" s="1"/>
  <c r="S836" i="10"/>
  <c r="AB836" i="10" s="1"/>
  <c r="R836" i="10"/>
  <c r="Q836" i="10"/>
  <c r="P836" i="10"/>
  <c r="AA836" i="10" s="1"/>
  <c r="O836" i="10"/>
  <c r="Z836" i="10" s="1"/>
  <c r="N836" i="10"/>
  <c r="Y835" i="10"/>
  <c r="X835" i="10"/>
  <c r="AE835" i="10" s="1"/>
  <c r="W835" i="10"/>
  <c r="AD835" i="10" s="1"/>
  <c r="V835" i="10"/>
  <c r="U835" i="10"/>
  <c r="T835" i="10"/>
  <c r="AC835" i="10" s="1"/>
  <c r="S835" i="10"/>
  <c r="AB835" i="10" s="1"/>
  <c r="R835" i="10"/>
  <c r="Q835" i="10"/>
  <c r="P835" i="10"/>
  <c r="AA835" i="10" s="1"/>
  <c r="O835" i="10"/>
  <c r="Z835" i="10" s="1"/>
  <c r="N835" i="10"/>
  <c r="AE834" i="10"/>
  <c r="AC834" i="10"/>
  <c r="AA834" i="10"/>
  <c r="Y834" i="10"/>
  <c r="X834" i="10"/>
  <c r="W834" i="10"/>
  <c r="AD834" i="10" s="1"/>
  <c r="V834" i="10"/>
  <c r="U834" i="10"/>
  <c r="T834" i="10"/>
  <c r="S834" i="10"/>
  <c r="AB834" i="10" s="1"/>
  <c r="R834" i="10"/>
  <c r="Q834" i="10"/>
  <c r="P834" i="10"/>
  <c r="O834" i="10"/>
  <c r="Z834" i="10" s="1"/>
  <c r="N834" i="10"/>
  <c r="Z833" i="10"/>
  <c r="Y833" i="10"/>
  <c r="X833" i="10"/>
  <c r="AE833" i="10" s="1"/>
  <c r="W833" i="10"/>
  <c r="AD833" i="10" s="1"/>
  <c r="V833" i="10"/>
  <c r="U833" i="10"/>
  <c r="T833" i="10"/>
  <c r="AC833" i="10" s="1"/>
  <c r="S833" i="10"/>
  <c r="AB833" i="10" s="1"/>
  <c r="R833" i="10"/>
  <c r="Q833" i="10"/>
  <c r="P833" i="10"/>
  <c r="AA833" i="10" s="1"/>
  <c r="O833" i="10"/>
  <c r="N833" i="10"/>
  <c r="AE832" i="10"/>
  <c r="Y832" i="10"/>
  <c r="X832" i="10"/>
  <c r="W832" i="10"/>
  <c r="AD832" i="10" s="1"/>
  <c r="V832" i="10"/>
  <c r="U832" i="10"/>
  <c r="T832" i="10"/>
  <c r="AC832" i="10" s="1"/>
  <c r="S832" i="10"/>
  <c r="AB832" i="10" s="1"/>
  <c r="R832" i="10"/>
  <c r="Q832" i="10"/>
  <c r="P832" i="10"/>
  <c r="AA832" i="10" s="1"/>
  <c r="O832" i="10"/>
  <c r="Z832" i="10" s="1"/>
  <c r="N832" i="10"/>
  <c r="AB831" i="10"/>
  <c r="Y831" i="10"/>
  <c r="X831" i="10"/>
  <c r="AE831" i="10" s="1"/>
  <c r="W831" i="10"/>
  <c r="AD831" i="10" s="1"/>
  <c r="V831" i="10"/>
  <c r="U831" i="10"/>
  <c r="T831" i="10"/>
  <c r="AC831" i="10" s="1"/>
  <c r="S831" i="10"/>
  <c r="R831" i="10"/>
  <c r="Q831" i="10"/>
  <c r="P831" i="10"/>
  <c r="AA831" i="10" s="1"/>
  <c r="O831" i="10"/>
  <c r="Z831" i="10" s="1"/>
  <c r="N831" i="10"/>
  <c r="AA830" i="10"/>
  <c r="Y830" i="10"/>
  <c r="X830" i="10"/>
  <c r="AE830" i="10" s="1"/>
  <c r="W830" i="10"/>
  <c r="AD830" i="10" s="1"/>
  <c r="V830" i="10"/>
  <c r="U830" i="10"/>
  <c r="T830" i="10"/>
  <c r="AC830" i="10" s="1"/>
  <c r="S830" i="10"/>
  <c r="AB830" i="10" s="1"/>
  <c r="R830" i="10"/>
  <c r="Q830" i="10"/>
  <c r="P830" i="10"/>
  <c r="O830" i="10"/>
  <c r="Z830" i="10" s="1"/>
  <c r="N830" i="10"/>
  <c r="Y829" i="10"/>
  <c r="X829" i="10"/>
  <c r="AE829" i="10" s="1"/>
  <c r="W829" i="10"/>
  <c r="AD829" i="10" s="1"/>
  <c r="V829" i="10"/>
  <c r="U829" i="10"/>
  <c r="T829" i="10"/>
  <c r="AC829" i="10" s="1"/>
  <c r="S829" i="10"/>
  <c r="AB829" i="10" s="1"/>
  <c r="R829" i="10"/>
  <c r="Q829" i="10"/>
  <c r="P829" i="10"/>
  <c r="AA829" i="10" s="1"/>
  <c r="O829" i="10"/>
  <c r="Z829" i="10" s="1"/>
  <c r="N829" i="10"/>
  <c r="Y828" i="10"/>
  <c r="X828" i="10"/>
  <c r="AE828" i="10" s="1"/>
  <c r="W828" i="10"/>
  <c r="AD828" i="10" s="1"/>
  <c r="V828" i="10"/>
  <c r="U828" i="10"/>
  <c r="T828" i="10"/>
  <c r="AC828" i="10" s="1"/>
  <c r="S828" i="10"/>
  <c r="AB828" i="10" s="1"/>
  <c r="R828" i="10"/>
  <c r="Q828" i="10"/>
  <c r="P828" i="10"/>
  <c r="AA828" i="10" s="1"/>
  <c r="O828" i="10"/>
  <c r="Z828" i="10" s="1"/>
  <c r="N828" i="10"/>
  <c r="Y827" i="10"/>
  <c r="X827" i="10"/>
  <c r="AE827" i="10" s="1"/>
  <c r="W827" i="10"/>
  <c r="AD827" i="10" s="1"/>
  <c r="V827" i="10"/>
  <c r="U827" i="10"/>
  <c r="T827" i="10"/>
  <c r="AC827" i="10" s="1"/>
  <c r="S827" i="10"/>
  <c r="AB827" i="10" s="1"/>
  <c r="R827" i="10"/>
  <c r="Q827" i="10"/>
  <c r="P827" i="10"/>
  <c r="AA827" i="10" s="1"/>
  <c r="O827" i="10"/>
  <c r="Z827" i="10" s="1"/>
  <c r="N827" i="10"/>
  <c r="AE826" i="10"/>
  <c r="AC826" i="10"/>
  <c r="AA826" i="10"/>
  <c r="Y826" i="10"/>
  <c r="X826" i="10"/>
  <c r="W826" i="10"/>
  <c r="AD826" i="10" s="1"/>
  <c r="V826" i="10"/>
  <c r="U826" i="10"/>
  <c r="T826" i="10"/>
  <c r="S826" i="10"/>
  <c r="AB826" i="10" s="1"/>
  <c r="R826" i="10"/>
  <c r="Q826" i="10"/>
  <c r="P826" i="10"/>
  <c r="O826" i="10"/>
  <c r="Z826" i="10" s="1"/>
  <c r="N826" i="10"/>
  <c r="Z825" i="10"/>
  <c r="Y825" i="10"/>
  <c r="X825" i="10"/>
  <c r="AE825" i="10" s="1"/>
  <c r="W825" i="10"/>
  <c r="AD825" i="10" s="1"/>
  <c r="V825" i="10"/>
  <c r="U825" i="10"/>
  <c r="T825" i="10"/>
  <c r="AC825" i="10" s="1"/>
  <c r="S825" i="10"/>
  <c r="AB825" i="10" s="1"/>
  <c r="R825" i="10"/>
  <c r="Q825" i="10"/>
  <c r="P825" i="10"/>
  <c r="AA825" i="10" s="1"/>
  <c r="O825" i="10"/>
  <c r="N825" i="10"/>
  <c r="AE824" i="10"/>
  <c r="Y824" i="10"/>
  <c r="X824" i="10"/>
  <c r="W824" i="10"/>
  <c r="AD824" i="10" s="1"/>
  <c r="V824" i="10"/>
  <c r="U824" i="10"/>
  <c r="T824" i="10"/>
  <c r="AC824" i="10" s="1"/>
  <c r="S824" i="10"/>
  <c r="AB824" i="10" s="1"/>
  <c r="R824" i="10"/>
  <c r="Q824" i="10"/>
  <c r="P824" i="10"/>
  <c r="AA824" i="10" s="1"/>
  <c r="O824" i="10"/>
  <c r="Z824" i="10" s="1"/>
  <c r="N824" i="10"/>
  <c r="AB823" i="10"/>
  <c r="Y823" i="10"/>
  <c r="X823" i="10"/>
  <c r="AE823" i="10" s="1"/>
  <c r="W823" i="10"/>
  <c r="AD823" i="10" s="1"/>
  <c r="V823" i="10"/>
  <c r="U823" i="10"/>
  <c r="T823" i="10"/>
  <c r="AC823" i="10" s="1"/>
  <c r="S823" i="10"/>
  <c r="R823" i="10"/>
  <c r="Q823" i="10"/>
  <c r="P823" i="10"/>
  <c r="AA823" i="10" s="1"/>
  <c r="O823" i="10"/>
  <c r="Z823" i="10" s="1"/>
  <c r="N823" i="10"/>
  <c r="AA822" i="10"/>
  <c r="Y822" i="10"/>
  <c r="X822" i="10"/>
  <c r="AE822" i="10" s="1"/>
  <c r="W822" i="10"/>
  <c r="AD822" i="10" s="1"/>
  <c r="V822" i="10"/>
  <c r="U822" i="10"/>
  <c r="T822" i="10"/>
  <c r="AC822" i="10" s="1"/>
  <c r="S822" i="10"/>
  <c r="AB822" i="10" s="1"/>
  <c r="R822" i="10"/>
  <c r="Q822" i="10"/>
  <c r="P822" i="10"/>
  <c r="O822" i="10"/>
  <c r="Z822" i="10" s="1"/>
  <c r="N822" i="10"/>
  <c r="Y821" i="10"/>
  <c r="X821" i="10"/>
  <c r="AE821" i="10" s="1"/>
  <c r="W821" i="10"/>
  <c r="AD821" i="10" s="1"/>
  <c r="V821" i="10"/>
  <c r="U821" i="10"/>
  <c r="T821" i="10"/>
  <c r="AC821" i="10" s="1"/>
  <c r="S821" i="10"/>
  <c r="AB821" i="10" s="1"/>
  <c r="R821" i="10"/>
  <c r="Q821" i="10"/>
  <c r="P821" i="10"/>
  <c r="AA821" i="10" s="1"/>
  <c r="O821" i="10"/>
  <c r="Z821" i="10" s="1"/>
  <c r="N821" i="10"/>
  <c r="Y820" i="10"/>
  <c r="X820" i="10"/>
  <c r="AE820" i="10" s="1"/>
  <c r="W820" i="10"/>
  <c r="AD820" i="10" s="1"/>
  <c r="V820" i="10"/>
  <c r="U820" i="10"/>
  <c r="T820" i="10"/>
  <c r="AC820" i="10" s="1"/>
  <c r="S820" i="10"/>
  <c r="AB820" i="10" s="1"/>
  <c r="R820" i="10"/>
  <c r="Q820" i="10"/>
  <c r="P820" i="10"/>
  <c r="AA820" i="10" s="1"/>
  <c r="O820" i="10"/>
  <c r="Z820" i="10" s="1"/>
  <c r="N820" i="10"/>
  <c r="Y819" i="10"/>
  <c r="X819" i="10"/>
  <c r="AE819" i="10" s="1"/>
  <c r="W819" i="10"/>
  <c r="AD819" i="10" s="1"/>
  <c r="V819" i="10"/>
  <c r="U819" i="10"/>
  <c r="T819" i="10"/>
  <c r="AC819" i="10" s="1"/>
  <c r="S819" i="10"/>
  <c r="AB819" i="10" s="1"/>
  <c r="R819" i="10"/>
  <c r="Q819" i="10"/>
  <c r="P819" i="10"/>
  <c r="AA819" i="10" s="1"/>
  <c r="O819" i="10"/>
  <c r="Z819" i="10" s="1"/>
  <c r="N819" i="10"/>
  <c r="AE818" i="10"/>
  <c r="AC818" i="10"/>
  <c r="AA818" i="10"/>
  <c r="Y818" i="10"/>
  <c r="X818" i="10"/>
  <c r="W818" i="10"/>
  <c r="AD818" i="10" s="1"/>
  <c r="V818" i="10"/>
  <c r="U818" i="10"/>
  <c r="T818" i="10"/>
  <c r="S818" i="10"/>
  <c r="AB818" i="10" s="1"/>
  <c r="R818" i="10"/>
  <c r="Q818" i="10"/>
  <c r="P818" i="10"/>
  <c r="O818" i="10"/>
  <c r="Z818" i="10" s="1"/>
  <c r="N818" i="10"/>
  <c r="Z817" i="10"/>
  <c r="Y817" i="10"/>
  <c r="X817" i="10"/>
  <c r="AE817" i="10" s="1"/>
  <c r="W817" i="10"/>
  <c r="AD817" i="10" s="1"/>
  <c r="V817" i="10"/>
  <c r="U817" i="10"/>
  <c r="T817" i="10"/>
  <c r="AC817" i="10" s="1"/>
  <c r="S817" i="10"/>
  <c r="AB817" i="10" s="1"/>
  <c r="R817" i="10"/>
  <c r="Q817" i="10"/>
  <c r="P817" i="10"/>
  <c r="AA817" i="10" s="1"/>
  <c r="O817" i="10"/>
  <c r="N817" i="10"/>
  <c r="AE816" i="10"/>
  <c r="Y816" i="10"/>
  <c r="X816" i="10"/>
  <c r="W816" i="10"/>
  <c r="AD816" i="10" s="1"/>
  <c r="V816" i="10"/>
  <c r="U816" i="10"/>
  <c r="T816" i="10"/>
  <c r="AC816" i="10" s="1"/>
  <c r="S816" i="10"/>
  <c r="AB816" i="10" s="1"/>
  <c r="R816" i="10"/>
  <c r="Q816" i="10"/>
  <c r="P816" i="10"/>
  <c r="AA816" i="10" s="1"/>
  <c r="O816" i="10"/>
  <c r="Z816" i="10" s="1"/>
  <c r="N816" i="10"/>
  <c r="AB815" i="10"/>
  <c r="Y815" i="10"/>
  <c r="X815" i="10"/>
  <c r="AE815" i="10" s="1"/>
  <c r="W815" i="10"/>
  <c r="AD815" i="10" s="1"/>
  <c r="V815" i="10"/>
  <c r="U815" i="10"/>
  <c r="T815" i="10"/>
  <c r="AC815" i="10" s="1"/>
  <c r="S815" i="10"/>
  <c r="R815" i="10"/>
  <c r="Q815" i="10"/>
  <c r="P815" i="10"/>
  <c r="AA815" i="10" s="1"/>
  <c r="O815" i="10"/>
  <c r="Z815" i="10" s="1"/>
  <c r="N815" i="10"/>
  <c r="AA814" i="10"/>
  <c r="Y814" i="10"/>
  <c r="X814" i="10"/>
  <c r="AE814" i="10" s="1"/>
  <c r="W814" i="10"/>
  <c r="AD814" i="10" s="1"/>
  <c r="V814" i="10"/>
  <c r="U814" i="10"/>
  <c r="T814" i="10"/>
  <c r="AC814" i="10" s="1"/>
  <c r="S814" i="10"/>
  <c r="AB814" i="10" s="1"/>
  <c r="R814" i="10"/>
  <c r="Q814" i="10"/>
  <c r="P814" i="10"/>
  <c r="O814" i="10"/>
  <c r="Z814" i="10" s="1"/>
  <c r="N814" i="10"/>
  <c r="Y813" i="10"/>
  <c r="X813" i="10"/>
  <c r="AE813" i="10" s="1"/>
  <c r="W813" i="10"/>
  <c r="AD813" i="10" s="1"/>
  <c r="V813" i="10"/>
  <c r="U813" i="10"/>
  <c r="T813" i="10"/>
  <c r="AC813" i="10" s="1"/>
  <c r="S813" i="10"/>
  <c r="AB813" i="10" s="1"/>
  <c r="R813" i="10"/>
  <c r="Q813" i="10"/>
  <c r="P813" i="10"/>
  <c r="AA813" i="10" s="1"/>
  <c r="O813" i="10"/>
  <c r="Z813" i="10" s="1"/>
  <c r="N813" i="10"/>
  <c r="Y812" i="10"/>
  <c r="X812" i="10"/>
  <c r="AE812" i="10" s="1"/>
  <c r="W812" i="10"/>
  <c r="AD812" i="10" s="1"/>
  <c r="V812" i="10"/>
  <c r="U812" i="10"/>
  <c r="T812" i="10"/>
  <c r="AC812" i="10" s="1"/>
  <c r="S812" i="10"/>
  <c r="AB812" i="10" s="1"/>
  <c r="R812" i="10"/>
  <c r="Q812" i="10"/>
  <c r="P812" i="10"/>
  <c r="AA812" i="10" s="1"/>
  <c r="O812" i="10"/>
  <c r="Z812" i="10" s="1"/>
  <c r="N812" i="10"/>
  <c r="Y811" i="10"/>
  <c r="X811" i="10"/>
  <c r="AE811" i="10" s="1"/>
  <c r="W811" i="10"/>
  <c r="AD811" i="10" s="1"/>
  <c r="V811" i="10"/>
  <c r="U811" i="10"/>
  <c r="T811" i="10"/>
  <c r="AC811" i="10" s="1"/>
  <c r="S811" i="10"/>
  <c r="AB811" i="10" s="1"/>
  <c r="R811" i="10"/>
  <c r="Q811" i="10"/>
  <c r="P811" i="10"/>
  <c r="AA811" i="10" s="1"/>
  <c r="O811" i="10"/>
  <c r="Z811" i="10" s="1"/>
  <c r="N811" i="10"/>
  <c r="AE810" i="10"/>
  <c r="AC810" i="10"/>
  <c r="AA810" i="10"/>
  <c r="Y810" i="10"/>
  <c r="X810" i="10"/>
  <c r="W810" i="10"/>
  <c r="AD810" i="10" s="1"/>
  <c r="V810" i="10"/>
  <c r="U810" i="10"/>
  <c r="T810" i="10"/>
  <c r="S810" i="10"/>
  <c r="AB810" i="10" s="1"/>
  <c r="R810" i="10"/>
  <c r="Q810" i="10"/>
  <c r="P810" i="10"/>
  <c r="O810" i="10"/>
  <c r="Z810" i="10" s="1"/>
  <c r="N810" i="10"/>
  <c r="Z809" i="10"/>
  <c r="Y809" i="10"/>
  <c r="X809" i="10"/>
  <c r="AE809" i="10" s="1"/>
  <c r="W809" i="10"/>
  <c r="AD809" i="10" s="1"/>
  <c r="V809" i="10"/>
  <c r="U809" i="10"/>
  <c r="T809" i="10"/>
  <c r="AC809" i="10" s="1"/>
  <c r="S809" i="10"/>
  <c r="AB809" i="10" s="1"/>
  <c r="R809" i="10"/>
  <c r="Q809" i="10"/>
  <c r="P809" i="10"/>
  <c r="AA809" i="10" s="1"/>
  <c r="O809" i="10"/>
  <c r="N809" i="10"/>
  <c r="AE808" i="10"/>
  <c r="Y808" i="10"/>
  <c r="X808" i="10"/>
  <c r="W808" i="10"/>
  <c r="AD808" i="10" s="1"/>
  <c r="V808" i="10"/>
  <c r="U808" i="10"/>
  <c r="T808" i="10"/>
  <c r="AC808" i="10" s="1"/>
  <c r="S808" i="10"/>
  <c r="AB808" i="10" s="1"/>
  <c r="R808" i="10"/>
  <c r="Q808" i="10"/>
  <c r="P808" i="10"/>
  <c r="AA808" i="10" s="1"/>
  <c r="O808" i="10"/>
  <c r="Z808" i="10" s="1"/>
  <c r="N808" i="10"/>
  <c r="Y807" i="10"/>
  <c r="X807" i="10"/>
  <c r="AE807" i="10" s="1"/>
  <c r="W807" i="10"/>
  <c r="AD807" i="10" s="1"/>
  <c r="V807" i="10"/>
  <c r="U807" i="10"/>
  <c r="T807" i="10"/>
  <c r="AC807" i="10" s="1"/>
  <c r="S807" i="10"/>
  <c r="AB807" i="10" s="1"/>
  <c r="R807" i="10"/>
  <c r="Q807" i="10"/>
  <c r="P807" i="10"/>
  <c r="AA807" i="10" s="1"/>
  <c r="O807" i="10"/>
  <c r="Z807" i="10" s="1"/>
  <c r="N807" i="10"/>
  <c r="AA806" i="10"/>
  <c r="Y806" i="10"/>
  <c r="X806" i="10"/>
  <c r="AE806" i="10" s="1"/>
  <c r="W806" i="10"/>
  <c r="AD806" i="10" s="1"/>
  <c r="V806" i="10"/>
  <c r="U806" i="10"/>
  <c r="T806" i="10"/>
  <c r="AC806" i="10" s="1"/>
  <c r="S806" i="10"/>
  <c r="AB806" i="10" s="1"/>
  <c r="R806" i="10"/>
  <c r="Q806" i="10"/>
  <c r="P806" i="10"/>
  <c r="O806" i="10"/>
  <c r="Z806" i="10" s="1"/>
  <c r="N806" i="10"/>
  <c r="Y805" i="10"/>
  <c r="X805" i="10"/>
  <c r="AE805" i="10" s="1"/>
  <c r="W805" i="10"/>
  <c r="AD805" i="10" s="1"/>
  <c r="V805" i="10"/>
  <c r="U805" i="10"/>
  <c r="T805" i="10"/>
  <c r="AC805" i="10" s="1"/>
  <c r="S805" i="10"/>
  <c r="AB805" i="10" s="1"/>
  <c r="R805" i="10"/>
  <c r="Q805" i="10"/>
  <c r="P805" i="10"/>
  <c r="AA805" i="10" s="1"/>
  <c r="O805" i="10"/>
  <c r="Z805" i="10" s="1"/>
  <c r="N805" i="10"/>
  <c r="Y804" i="10"/>
  <c r="X804" i="10"/>
  <c r="AE804" i="10" s="1"/>
  <c r="W804" i="10"/>
  <c r="AD804" i="10" s="1"/>
  <c r="V804" i="10"/>
  <c r="U804" i="10"/>
  <c r="T804" i="10"/>
  <c r="AC804" i="10" s="1"/>
  <c r="S804" i="10"/>
  <c r="AB804" i="10" s="1"/>
  <c r="R804" i="10"/>
  <c r="Q804" i="10"/>
  <c r="P804" i="10"/>
  <c r="AA804" i="10" s="1"/>
  <c r="O804" i="10"/>
  <c r="Z804" i="10" s="1"/>
  <c r="N804" i="10"/>
  <c r="Y803" i="10"/>
  <c r="X803" i="10"/>
  <c r="AE803" i="10" s="1"/>
  <c r="W803" i="10"/>
  <c r="AD803" i="10" s="1"/>
  <c r="V803" i="10"/>
  <c r="U803" i="10"/>
  <c r="T803" i="10"/>
  <c r="AC803" i="10" s="1"/>
  <c r="S803" i="10"/>
  <c r="AB803" i="10" s="1"/>
  <c r="R803" i="10"/>
  <c r="Q803" i="10"/>
  <c r="P803" i="10"/>
  <c r="AA803" i="10" s="1"/>
  <c r="O803" i="10"/>
  <c r="Z803" i="10" s="1"/>
  <c r="N803" i="10"/>
  <c r="AE802" i="10"/>
  <c r="AC802" i="10"/>
  <c r="AA802" i="10"/>
  <c r="Y802" i="10"/>
  <c r="X802" i="10"/>
  <c r="W802" i="10"/>
  <c r="AD802" i="10" s="1"/>
  <c r="V802" i="10"/>
  <c r="U802" i="10"/>
  <c r="T802" i="10"/>
  <c r="S802" i="10"/>
  <c r="AB802" i="10" s="1"/>
  <c r="R802" i="10"/>
  <c r="Q802" i="10"/>
  <c r="P802" i="10"/>
  <c r="O802" i="10"/>
  <c r="Z802" i="10" s="1"/>
  <c r="N802" i="10"/>
  <c r="Z801" i="10"/>
  <c r="Y801" i="10"/>
  <c r="X801" i="10"/>
  <c r="AE801" i="10" s="1"/>
  <c r="W801" i="10"/>
  <c r="AD801" i="10" s="1"/>
  <c r="V801" i="10"/>
  <c r="U801" i="10"/>
  <c r="T801" i="10"/>
  <c r="AC801" i="10" s="1"/>
  <c r="S801" i="10"/>
  <c r="AB801" i="10" s="1"/>
  <c r="R801" i="10"/>
  <c r="Q801" i="10"/>
  <c r="P801" i="10"/>
  <c r="AA801" i="10" s="1"/>
  <c r="O801" i="10"/>
  <c r="N801" i="10"/>
  <c r="AE800" i="10"/>
  <c r="Y800" i="10"/>
  <c r="X800" i="10"/>
  <c r="W800" i="10"/>
  <c r="AD800" i="10" s="1"/>
  <c r="V800" i="10"/>
  <c r="U800" i="10"/>
  <c r="T800" i="10"/>
  <c r="AC800" i="10" s="1"/>
  <c r="S800" i="10"/>
  <c r="AB800" i="10" s="1"/>
  <c r="R800" i="10"/>
  <c r="Q800" i="10"/>
  <c r="P800" i="10"/>
  <c r="AA800" i="10" s="1"/>
  <c r="O800" i="10"/>
  <c r="Z800" i="10" s="1"/>
  <c r="N800" i="10"/>
  <c r="AB799" i="10"/>
  <c r="Y799" i="10"/>
  <c r="X799" i="10"/>
  <c r="AE799" i="10" s="1"/>
  <c r="W799" i="10"/>
  <c r="AD799" i="10" s="1"/>
  <c r="V799" i="10"/>
  <c r="U799" i="10"/>
  <c r="T799" i="10"/>
  <c r="AC799" i="10" s="1"/>
  <c r="S799" i="10"/>
  <c r="R799" i="10"/>
  <c r="Q799" i="10"/>
  <c r="P799" i="10"/>
  <c r="AA799" i="10" s="1"/>
  <c r="O799" i="10"/>
  <c r="Z799" i="10" s="1"/>
  <c r="N799" i="10"/>
  <c r="AA798" i="10"/>
  <c r="Y798" i="10"/>
  <c r="X798" i="10"/>
  <c r="AE798" i="10" s="1"/>
  <c r="W798" i="10"/>
  <c r="AD798" i="10" s="1"/>
  <c r="V798" i="10"/>
  <c r="U798" i="10"/>
  <c r="T798" i="10"/>
  <c r="AC798" i="10" s="1"/>
  <c r="S798" i="10"/>
  <c r="AB798" i="10" s="1"/>
  <c r="R798" i="10"/>
  <c r="Q798" i="10"/>
  <c r="P798" i="10"/>
  <c r="O798" i="10"/>
  <c r="Z798" i="10" s="1"/>
  <c r="N798" i="10"/>
  <c r="Y797" i="10"/>
  <c r="X797" i="10"/>
  <c r="AE797" i="10" s="1"/>
  <c r="W797" i="10"/>
  <c r="AD797" i="10" s="1"/>
  <c r="V797" i="10"/>
  <c r="U797" i="10"/>
  <c r="T797" i="10"/>
  <c r="AC797" i="10" s="1"/>
  <c r="S797" i="10"/>
  <c r="AB797" i="10" s="1"/>
  <c r="R797" i="10"/>
  <c r="Q797" i="10"/>
  <c r="P797" i="10"/>
  <c r="AA797" i="10" s="1"/>
  <c r="O797" i="10"/>
  <c r="Z797" i="10" s="1"/>
  <c r="N797" i="10"/>
  <c r="AE796" i="10"/>
  <c r="Y796" i="10"/>
  <c r="X796" i="10"/>
  <c r="W796" i="10"/>
  <c r="AD796" i="10" s="1"/>
  <c r="V796" i="10"/>
  <c r="U796" i="10"/>
  <c r="T796" i="10"/>
  <c r="AC796" i="10" s="1"/>
  <c r="S796" i="10"/>
  <c r="AB796" i="10" s="1"/>
  <c r="R796" i="10"/>
  <c r="Q796" i="10"/>
  <c r="P796" i="10"/>
  <c r="AA796" i="10" s="1"/>
  <c r="O796" i="10"/>
  <c r="Z796" i="10" s="1"/>
  <c r="N796" i="10"/>
  <c r="AD795" i="10"/>
  <c r="Z795" i="10"/>
  <c r="Y795" i="10"/>
  <c r="X795" i="10"/>
  <c r="AE795" i="10" s="1"/>
  <c r="W795" i="10"/>
  <c r="V795" i="10"/>
  <c r="U795" i="10"/>
  <c r="T795" i="10"/>
  <c r="AC795" i="10" s="1"/>
  <c r="S795" i="10"/>
  <c r="AB795" i="10" s="1"/>
  <c r="R795" i="10"/>
  <c r="Q795" i="10"/>
  <c r="P795" i="10"/>
  <c r="AA795" i="10" s="1"/>
  <c r="O795" i="10"/>
  <c r="N795" i="10"/>
  <c r="AA794" i="10"/>
  <c r="Z794" i="10"/>
  <c r="Y794" i="10"/>
  <c r="X794" i="10"/>
  <c r="AE794" i="10" s="1"/>
  <c r="W794" i="10"/>
  <c r="AD794" i="10" s="1"/>
  <c r="V794" i="10"/>
  <c r="U794" i="10"/>
  <c r="T794" i="10"/>
  <c r="AC794" i="10" s="1"/>
  <c r="S794" i="10"/>
  <c r="AB794" i="10" s="1"/>
  <c r="R794" i="10"/>
  <c r="Q794" i="10"/>
  <c r="P794" i="10"/>
  <c r="O794" i="10"/>
  <c r="N794" i="10"/>
  <c r="AD793" i="10"/>
  <c r="Z793" i="10"/>
  <c r="Y793" i="10"/>
  <c r="X793" i="10"/>
  <c r="AE793" i="10" s="1"/>
  <c r="W793" i="10"/>
  <c r="V793" i="10"/>
  <c r="U793" i="10"/>
  <c r="T793" i="10"/>
  <c r="AC793" i="10" s="1"/>
  <c r="S793" i="10"/>
  <c r="AB793" i="10" s="1"/>
  <c r="R793" i="10"/>
  <c r="Q793" i="10"/>
  <c r="P793" i="10"/>
  <c r="AA793" i="10" s="1"/>
  <c r="O793" i="10"/>
  <c r="N793" i="10"/>
  <c r="Y792" i="10"/>
  <c r="X792" i="10"/>
  <c r="AE792" i="10" s="1"/>
  <c r="W792" i="10"/>
  <c r="AD792" i="10" s="1"/>
  <c r="V792" i="10"/>
  <c r="U792" i="10"/>
  <c r="T792" i="10"/>
  <c r="AC792" i="10" s="1"/>
  <c r="S792" i="10"/>
  <c r="AB792" i="10" s="1"/>
  <c r="R792" i="10"/>
  <c r="Q792" i="10"/>
  <c r="P792" i="10"/>
  <c r="AA792" i="10" s="1"/>
  <c r="O792" i="10"/>
  <c r="Z792" i="10" s="1"/>
  <c r="N792" i="10"/>
  <c r="Y791" i="10"/>
  <c r="X791" i="10"/>
  <c r="AE791" i="10" s="1"/>
  <c r="W791" i="10"/>
  <c r="AD791" i="10" s="1"/>
  <c r="V791" i="10"/>
  <c r="U791" i="10"/>
  <c r="T791" i="10"/>
  <c r="AC791" i="10" s="1"/>
  <c r="S791" i="10"/>
  <c r="AB791" i="10" s="1"/>
  <c r="R791" i="10"/>
  <c r="Q791" i="10"/>
  <c r="P791" i="10"/>
  <c r="AA791" i="10" s="1"/>
  <c r="O791" i="10"/>
  <c r="Z791" i="10" s="1"/>
  <c r="N791" i="10"/>
  <c r="AE790" i="10"/>
  <c r="Y790" i="10"/>
  <c r="X790" i="10"/>
  <c r="W790" i="10"/>
  <c r="AD790" i="10" s="1"/>
  <c r="V790" i="10"/>
  <c r="U790" i="10"/>
  <c r="T790" i="10"/>
  <c r="AC790" i="10" s="1"/>
  <c r="S790" i="10"/>
  <c r="AB790" i="10" s="1"/>
  <c r="R790" i="10"/>
  <c r="Q790" i="10"/>
  <c r="P790" i="10"/>
  <c r="AA790" i="10" s="1"/>
  <c r="O790" i="10"/>
  <c r="Z790" i="10" s="1"/>
  <c r="N790" i="10"/>
  <c r="AB789" i="10"/>
  <c r="Y789" i="10"/>
  <c r="X789" i="10"/>
  <c r="AE789" i="10" s="1"/>
  <c r="W789" i="10"/>
  <c r="AD789" i="10" s="1"/>
  <c r="V789" i="10"/>
  <c r="U789" i="10"/>
  <c r="T789" i="10"/>
  <c r="AC789" i="10" s="1"/>
  <c r="S789" i="10"/>
  <c r="R789" i="10"/>
  <c r="Q789" i="10"/>
  <c r="P789" i="10"/>
  <c r="AA789" i="10" s="1"/>
  <c r="O789" i="10"/>
  <c r="Z789" i="10" s="1"/>
  <c r="N789" i="10"/>
  <c r="AE788" i="10"/>
  <c r="AA788" i="10"/>
  <c r="Y788" i="10"/>
  <c r="X788" i="10"/>
  <c r="W788" i="10"/>
  <c r="AD788" i="10" s="1"/>
  <c r="V788" i="10"/>
  <c r="U788" i="10"/>
  <c r="T788" i="10"/>
  <c r="AC788" i="10" s="1"/>
  <c r="S788" i="10"/>
  <c r="AB788" i="10" s="1"/>
  <c r="R788" i="10"/>
  <c r="Q788" i="10"/>
  <c r="P788" i="10"/>
  <c r="O788" i="10"/>
  <c r="Z788" i="10" s="1"/>
  <c r="N788" i="10"/>
  <c r="Z787" i="10"/>
  <c r="Y787" i="10"/>
  <c r="X787" i="10"/>
  <c r="AE787" i="10" s="1"/>
  <c r="W787" i="10"/>
  <c r="AD787" i="10" s="1"/>
  <c r="V787" i="10"/>
  <c r="U787" i="10"/>
  <c r="T787" i="10"/>
  <c r="AC787" i="10" s="1"/>
  <c r="S787" i="10"/>
  <c r="AB787" i="10" s="1"/>
  <c r="R787" i="10"/>
  <c r="Q787" i="10"/>
  <c r="P787" i="10"/>
  <c r="AA787" i="10" s="1"/>
  <c r="O787" i="10"/>
  <c r="N787" i="10"/>
  <c r="AE786" i="10"/>
  <c r="AC786" i="10"/>
  <c r="AA786" i="10"/>
  <c r="Y786" i="10"/>
  <c r="X786" i="10"/>
  <c r="W786" i="10"/>
  <c r="AD786" i="10" s="1"/>
  <c r="V786" i="10"/>
  <c r="U786" i="10"/>
  <c r="T786" i="10"/>
  <c r="S786" i="10"/>
  <c r="AB786" i="10" s="1"/>
  <c r="R786" i="10"/>
  <c r="Q786" i="10"/>
  <c r="P786" i="10"/>
  <c r="O786" i="10"/>
  <c r="Z786" i="10" s="1"/>
  <c r="N786" i="10"/>
  <c r="AA785" i="10"/>
  <c r="Y785" i="10"/>
  <c r="X785" i="10"/>
  <c r="AE785" i="10" s="1"/>
  <c r="W785" i="10"/>
  <c r="AD785" i="10" s="1"/>
  <c r="V785" i="10"/>
  <c r="U785" i="10"/>
  <c r="T785" i="10"/>
  <c r="AC785" i="10" s="1"/>
  <c r="S785" i="10"/>
  <c r="AB785" i="10" s="1"/>
  <c r="R785" i="10"/>
  <c r="Q785" i="10"/>
  <c r="P785" i="10"/>
  <c r="O785" i="10"/>
  <c r="Z785" i="10" s="1"/>
  <c r="N785" i="10"/>
  <c r="Y784" i="10"/>
  <c r="X784" i="10"/>
  <c r="AE784" i="10" s="1"/>
  <c r="W784" i="10"/>
  <c r="AD784" i="10" s="1"/>
  <c r="V784" i="10"/>
  <c r="U784" i="10"/>
  <c r="T784" i="10"/>
  <c r="AC784" i="10" s="1"/>
  <c r="S784" i="10"/>
  <c r="AB784" i="10" s="1"/>
  <c r="R784" i="10"/>
  <c r="Q784" i="10"/>
  <c r="P784" i="10"/>
  <c r="AA784" i="10" s="1"/>
  <c r="O784" i="10"/>
  <c r="Z784" i="10" s="1"/>
  <c r="N784" i="10"/>
  <c r="AE783" i="10"/>
  <c r="AD783" i="10"/>
  <c r="AA783" i="10"/>
  <c r="Y783" i="10"/>
  <c r="X783" i="10"/>
  <c r="W783" i="10"/>
  <c r="V783" i="10"/>
  <c r="U783" i="10"/>
  <c r="T783" i="10"/>
  <c r="AC783" i="10" s="1"/>
  <c r="S783" i="10"/>
  <c r="AB783" i="10" s="1"/>
  <c r="R783" i="10"/>
  <c r="Q783" i="10"/>
  <c r="P783" i="10"/>
  <c r="O783" i="10"/>
  <c r="Z783" i="10" s="1"/>
  <c r="N783" i="10"/>
  <c r="AE782" i="10"/>
  <c r="Y782" i="10"/>
  <c r="X782" i="10"/>
  <c r="W782" i="10"/>
  <c r="AD782" i="10" s="1"/>
  <c r="V782" i="10"/>
  <c r="U782" i="10"/>
  <c r="T782" i="10"/>
  <c r="AC782" i="10" s="1"/>
  <c r="S782" i="10"/>
  <c r="AB782" i="10" s="1"/>
  <c r="R782" i="10"/>
  <c r="Q782" i="10"/>
  <c r="P782" i="10"/>
  <c r="AA782" i="10" s="1"/>
  <c r="O782" i="10"/>
  <c r="Z782" i="10" s="1"/>
  <c r="N782" i="10"/>
  <c r="AB781" i="10"/>
  <c r="Y781" i="10"/>
  <c r="X781" i="10"/>
  <c r="AE781" i="10" s="1"/>
  <c r="W781" i="10"/>
  <c r="AD781" i="10" s="1"/>
  <c r="V781" i="10"/>
  <c r="U781" i="10"/>
  <c r="T781" i="10"/>
  <c r="AC781" i="10" s="1"/>
  <c r="S781" i="10"/>
  <c r="R781" i="10"/>
  <c r="Q781" i="10"/>
  <c r="P781" i="10"/>
  <c r="AA781" i="10" s="1"/>
  <c r="O781" i="10"/>
  <c r="Z781" i="10" s="1"/>
  <c r="N781" i="10"/>
  <c r="AD780" i="10"/>
  <c r="AC780" i="10"/>
  <c r="Z780" i="10"/>
  <c r="Y780" i="10"/>
  <c r="X780" i="10"/>
  <c r="AE780" i="10" s="1"/>
  <c r="W780" i="10"/>
  <c r="V780" i="10"/>
  <c r="U780" i="10"/>
  <c r="T780" i="10"/>
  <c r="S780" i="10"/>
  <c r="AB780" i="10" s="1"/>
  <c r="R780" i="10"/>
  <c r="Q780" i="10"/>
  <c r="P780" i="10"/>
  <c r="AA780" i="10" s="1"/>
  <c r="O780" i="10"/>
  <c r="N780" i="10"/>
  <c r="AE779" i="10"/>
  <c r="AD779" i="10"/>
  <c r="AA779" i="10"/>
  <c r="Z779" i="10"/>
  <c r="Y779" i="10"/>
  <c r="X779" i="10"/>
  <c r="W779" i="10"/>
  <c r="V779" i="10"/>
  <c r="U779" i="10"/>
  <c r="T779" i="10"/>
  <c r="AC779" i="10" s="1"/>
  <c r="S779" i="10"/>
  <c r="AB779" i="10" s="1"/>
  <c r="R779" i="10"/>
  <c r="Q779" i="10"/>
  <c r="P779" i="10"/>
  <c r="O779" i="10"/>
  <c r="N779" i="10"/>
  <c r="Y778" i="10"/>
  <c r="X778" i="10"/>
  <c r="AE778" i="10" s="1"/>
  <c r="W778" i="10"/>
  <c r="AD778" i="10" s="1"/>
  <c r="V778" i="10"/>
  <c r="U778" i="10"/>
  <c r="T778" i="10"/>
  <c r="AC778" i="10" s="1"/>
  <c r="S778" i="10"/>
  <c r="AB778" i="10" s="1"/>
  <c r="R778" i="10"/>
  <c r="Q778" i="10"/>
  <c r="P778" i="10"/>
  <c r="AA778" i="10" s="1"/>
  <c r="O778" i="10"/>
  <c r="Z778" i="10" s="1"/>
  <c r="N778" i="10"/>
  <c r="AB777" i="10"/>
  <c r="Y777" i="10"/>
  <c r="X777" i="10"/>
  <c r="AE777" i="10" s="1"/>
  <c r="W777" i="10"/>
  <c r="AD777" i="10" s="1"/>
  <c r="V777" i="10"/>
  <c r="U777" i="10"/>
  <c r="T777" i="10"/>
  <c r="AC777" i="10" s="1"/>
  <c r="S777" i="10"/>
  <c r="R777" i="10"/>
  <c r="Q777" i="10"/>
  <c r="P777" i="10"/>
  <c r="AA777" i="10" s="1"/>
  <c r="O777" i="10"/>
  <c r="Z777" i="10" s="1"/>
  <c r="N777" i="10"/>
  <c r="AD776" i="10"/>
  <c r="Z776" i="10"/>
  <c r="Y776" i="10"/>
  <c r="X776" i="10"/>
  <c r="AE776" i="10" s="1"/>
  <c r="W776" i="10"/>
  <c r="V776" i="10"/>
  <c r="U776" i="10"/>
  <c r="T776" i="10"/>
  <c r="AC776" i="10" s="1"/>
  <c r="S776" i="10"/>
  <c r="AB776" i="10" s="1"/>
  <c r="R776" i="10"/>
  <c r="Q776" i="10"/>
  <c r="P776" i="10"/>
  <c r="AA776" i="10" s="1"/>
  <c r="O776" i="10"/>
  <c r="N776" i="10"/>
  <c r="AE775" i="10"/>
  <c r="AD775" i="10"/>
  <c r="AA775" i="10"/>
  <c r="Y775" i="10"/>
  <c r="X775" i="10"/>
  <c r="W775" i="10"/>
  <c r="V775" i="10"/>
  <c r="U775" i="10"/>
  <c r="T775" i="10"/>
  <c r="AC775" i="10" s="1"/>
  <c r="S775" i="10"/>
  <c r="AB775" i="10" s="1"/>
  <c r="R775" i="10"/>
  <c r="Q775" i="10"/>
  <c r="P775" i="10"/>
  <c r="O775" i="10"/>
  <c r="Z775" i="10" s="1"/>
  <c r="N775" i="10"/>
  <c r="AE774" i="10"/>
  <c r="Y774" i="10"/>
  <c r="X774" i="10"/>
  <c r="W774" i="10"/>
  <c r="AD774" i="10" s="1"/>
  <c r="V774" i="10"/>
  <c r="U774" i="10"/>
  <c r="T774" i="10"/>
  <c r="AC774" i="10" s="1"/>
  <c r="S774" i="10"/>
  <c r="AB774" i="10" s="1"/>
  <c r="R774" i="10"/>
  <c r="Q774" i="10"/>
  <c r="P774" i="10"/>
  <c r="AA774" i="10" s="1"/>
  <c r="O774" i="10"/>
  <c r="Z774" i="10" s="1"/>
  <c r="N774" i="10"/>
  <c r="AB773" i="10"/>
  <c r="Y773" i="10"/>
  <c r="X773" i="10"/>
  <c r="AE773" i="10" s="1"/>
  <c r="W773" i="10"/>
  <c r="AD773" i="10" s="1"/>
  <c r="V773" i="10"/>
  <c r="U773" i="10"/>
  <c r="T773" i="10"/>
  <c r="AC773" i="10" s="1"/>
  <c r="S773" i="10"/>
  <c r="R773" i="10"/>
  <c r="Q773" i="10"/>
  <c r="P773" i="10"/>
  <c r="AA773" i="10" s="1"/>
  <c r="O773" i="10"/>
  <c r="Z773" i="10" s="1"/>
  <c r="N773" i="10"/>
  <c r="AD772" i="10"/>
  <c r="AC772" i="10"/>
  <c r="Z772" i="10"/>
  <c r="Y772" i="10"/>
  <c r="X772" i="10"/>
  <c r="AE772" i="10" s="1"/>
  <c r="W772" i="10"/>
  <c r="V772" i="10"/>
  <c r="U772" i="10"/>
  <c r="T772" i="10"/>
  <c r="S772" i="10"/>
  <c r="AB772" i="10" s="1"/>
  <c r="R772" i="10"/>
  <c r="Q772" i="10"/>
  <c r="P772" i="10"/>
  <c r="AA772" i="10" s="1"/>
  <c r="O772" i="10"/>
  <c r="N772" i="10"/>
  <c r="AE771" i="10"/>
  <c r="AD771" i="10"/>
  <c r="AA771" i="10"/>
  <c r="Z771" i="10"/>
  <c r="Y771" i="10"/>
  <c r="X771" i="10"/>
  <c r="W771" i="10"/>
  <c r="V771" i="10"/>
  <c r="U771" i="10"/>
  <c r="T771" i="10"/>
  <c r="AC771" i="10" s="1"/>
  <c r="S771" i="10"/>
  <c r="AB771" i="10" s="1"/>
  <c r="R771" i="10"/>
  <c r="Q771" i="10"/>
  <c r="P771" i="10"/>
  <c r="O771" i="10"/>
  <c r="N771" i="10"/>
  <c r="Y770" i="10"/>
  <c r="X770" i="10"/>
  <c r="AE770" i="10" s="1"/>
  <c r="W770" i="10"/>
  <c r="AD770" i="10" s="1"/>
  <c r="V770" i="10"/>
  <c r="U770" i="10"/>
  <c r="T770" i="10"/>
  <c r="AC770" i="10" s="1"/>
  <c r="S770" i="10"/>
  <c r="AB770" i="10" s="1"/>
  <c r="R770" i="10"/>
  <c r="Q770" i="10"/>
  <c r="P770" i="10"/>
  <c r="AA770" i="10" s="1"/>
  <c r="O770" i="10"/>
  <c r="Z770" i="10" s="1"/>
  <c r="N770" i="10"/>
  <c r="AB769" i="10"/>
  <c r="Y769" i="10"/>
  <c r="X769" i="10"/>
  <c r="AE769" i="10" s="1"/>
  <c r="W769" i="10"/>
  <c r="AD769" i="10" s="1"/>
  <c r="V769" i="10"/>
  <c r="U769" i="10"/>
  <c r="T769" i="10"/>
  <c r="AC769" i="10" s="1"/>
  <c r="S769" i="10"/>
  <c r="R769" i="10"/>
  <c r="Q769" i="10"/>
  <c r="P769" i="10"/>
  <c r="AA769" i="10" s="1"/>
  <c r="O769" i="10"/>
  <c r="Z769" i="10" s="1"/>
  <c r="N769" i="10"/>
  <c r="AD768" i="10"/>
  <c r="Z768" i="10"/>
  <c r="Y768" i="10"/>
  <c r="X768" i="10"/>
  <c r="AE768" i="10" s="1"/>
  <c r="W768" i="10"/>
  <c r="V768" i="10"/>
  <c r="U768" i="10"/>
  <c r="T768" i="10"/>
  <c r="AC768" i="10" s="1"/>
  <c r="S768" i="10"/>
  <c r="AB768" i="10" s="1"/>
  <c r="R768" i="10"/>
  <c r="Q768" i="10"/>
  <c r="P768" i="10"/>
  <c r="AA768" i="10" s="1"/>
  <c r="O768" i="10"/>
  <c r="N768" i="10"/>
  <c r="AE767" i="10"/>
  <c r="AD767" i="10"/>
  <c r="AA767" i="10"/>
  <c r="Y767" i="10"/>
  <c r="X767" i="10"/>
  <c r="W767" i="10"/>
  <c r="V767" i="10"/>
  <c r="U767" i="10"/>
  <c r="T767" i="10"/>
  <c r="AC767" i="10" s="1"/>
  <c r="S767" i="10"/>
  <c r="AB767" i="10" s="1"/>
  <c r="R767" i="10"/>
  <c r="Q767" i="10"/>
  <c r="P767" i="10"/>
  <c r="O767" i="10"/>
  <c r="Z767" i="10" s="1"/>
  <c r="N767" i="10"/>
  <c r="AE766" i="10"/>
  <c r="Y766" i="10"/>
  <c r="X766" i="10"/>
  <c r="W766" i="10"/>
  <c r="AD766" i="10" s="1"/>
  <c r="V766" i="10"/>
  <c r="U766" i="10"/>
  <c r="T766" i="10"/>
  <c r="AC766" i="10" s="1"/>
  <c r="S766" i="10"/>
  <c r="AB766" i="10" s="1"/>
  <c r="R766" i="10"/>
  <c r="Q766" i="10"/>
  <c r="P766" i="10"/>
  <c r="AA766" i="10" s="1"/>
  <c r="O766" i="10"/>
  <c r="Z766" i="10" s="1"/>
  <c r="N766" i="10"/>
  <c r="AB765" i="10"/>
  <c r="Y765" i="10"/>
  <c r="X765" i="10"/>
  <c r="AE765" i="10" s="1"/>
  <c r="W765" i="10"/>
  <c r="AD765" i="10" s="1"/>
  <c r="V765" i="10"/>
  <c r="U765" i="10"/>
  <c r="T765" i="10"/>
  <c r="AC765" i="10" s="1"/>
  <c r="S765" i="10"/>
  <c r="R765" i="10"/>
  <c r="Q765" i="10"/>
  <c r="P765" i="10"/>
  <c r="AA765" i="10" s="1"/>
  <c r="O765" i="10"/>
  <c r="Z765" i="10" s="1"/>
  <c r="N765" i="10"/>
  <c r="AD764" i="10"/>
  <c r="AC764" i="10"/>
  <c r="Z764" i="10"/>
  <c r="Y764" i="10"/>
  <c r="X764" i="10"/>
  <c r="AE764" i="10" s="1"/>
  <c r="W764" i="10"/>
  <c r="V764" i="10"/>
  <c r="U764" i="10"/>
  <c r="T764" i="10"/>
  <c r="S764" i="10"/>
  <c r="AB764" i="10" s="1"/>
  <c r="R764" i="10"/>
  <c r="Q764" i="10"/>
  <c r="P764" i="10"/>
  <c r="AA764" i="10" s="1"/>
  <c r="O764" i="10"/>
  <c r="N764" i="10"/>
  <c r="AE763" i="10"/>
  <c r="AD763" i="10"/>
  <c r="AA763" i="10"/>
  <c r="Z763" i="10"/>
  <c r="Y763" i="10"/>
  <c r="X763" i="10"/>
  <c r="W763" i="10"/>
  <c r="V763" i="10"/>
  <c r="U763" i="10"/>
  <c r="T763" i="10"/>
  <c r="AC763" i="10" s="1"/>
  <c r="S763" i="10"/>
  <c r="AB763" i="10" s="1"/>
  <c r="R763" i="10"/>
  <c r="Q763" i="10"/>
  <c r="P763" i="10"/>
  <c r="O763" i="10"/>
  <c r="N763" i="10"/>
  <c r="Y762" i="10"/>
  <c r="X762" i="10"/>
  <c r="AE762" i="10" s="1"/>
  <c r="W762" i="10"/>
  <c r="AD762" i="10" s="1"/>
  <c r="V762" i="10"/>
  <c r="U762" i="10"/>
  <c r="T762" i="10"/>
  <c r="AC762" i="10" s="1"/>
  <c r="S762" i="10"/>
  <c r="AB762" i="10" s="1"/>
  <c r="R762" i="10"/>
  <c r="Q762" i="10"/>
  <c r="P762" i="10"/>
  <c r="AA762" i="10" s="1"/>
  <c r="O762" i="10"/>
  <c r="Z762" i="10" s="1"/>
  <c r="N762" i="10"/>
  <c r="AB761" i="10"/>
  <c r="Y761" i="10"/>
  <c r="X761" i="10"/>
  <c r="AE761" i="10" s="1"/>
  <c r="W761" i="10"/>
  <c r="AD761" i="10" s="1"/>
  <c r="V761" i="10"/>
  <c r="U761" i="10"/>
  <c r="T761" i="10"/>
  <c r="AC761" i="10" s="1"/>
  <c r="S761" i="10"/>
  <c r="R761" i="10"/>
  <c r="Q761" i="10"/>
  <c r="P761" i="10"/>
  <c r="AA761" i="10" s="1"/>
  <c r="O761" i="10"/>
  <c r="Z761" i="10" s="1"/>
  <c r="N761" i="10"/>
  <c r="AD759" i="10"/>
  <c r="Z759" i="10"/>
  <c r="Y759" i="10"/>
  <c r="X759" i="10"/>
  <c r="AE759" i="10" s="1"/>
  <c r="W759" i="10"/>
  <c r="V759" i="10"/>
  <c r="U759" i="10"/>
  <c r="T759" i="10"/>
  <c r="AC759" i="10" s="1"/>
  <c r="S759" i="10"/>
  <c r="AB759" i="10" s="1"/>
  <c r="R759" i="10"/>
  <c r="Q759" i="10"/>
  <c r="P759" i="10"/>
  <c r="AA759" i="10" s="1"/>
  <c r="O759" i="10"/>
  <c r="N759" i="10"/>
  <c r="AE758" i="10"/>
  <c r="AD758" i="10"/>
  <c r="AA758" i="10"/>
  <c r="Y758" i="10"/>
  <c r="X758" i="10"/>
  <c r="W758" i="10"/>
  <c r="V758" i="10"/>
  <c r="U758" i="10"/>
  <c r="T758" i="10"/>
  <c r="AC758" i="10" s="1"/>
  <c r="S758" i="10"/>
  <c r="AB758" i="10" s="1"/>
  <c r="R758" i="10"/>
  <c r="Q758" i="10"/>
  <c r="P758" i="10"/>
  <c r="O758" i="10"/>
  <c r="Z758" i="10" s="1"/>
  <c r="N758" i="10"/>
  <c r="AE757" i="10"/>
  <c r="Y757" i="10"/>
  <c r="X757" i="10"/>
  <c r="W757" i="10"/>
  <c r="AD757" i="10" s="1"/>
  <c r="V757" i="10"/>
  <c r="U757" i="10"/>
  <c r="T757" i="10"/>
  <c r="AC757" i="10" s="1"/>
  <c r="S757" i="10"/>
  <c r="AB757" i="10" s="1"/>
  <c r="R757" i="10"/>
  <c r="Q757" i="10"/>
  <c r="P757" i="10"/>
  <c r="AA757" i="10" s="1"/>
  <c r="O757" i="10"/>
  <c r="Z757" i="10" s="1"/>
  <c r="N757" i="10"/>
  <c r="AB756" i="10"/>
  <c r="Y756" i="10"/>
  <c r="X756" i="10"/>
  <c r="AE756" i="10" s="1"/>
  <c r="W756" i="10"/>
  <c r="AD756" i="10" s="1"/>
  <c r="V756" i="10"/>
  <c r="U756" i="10"/>
  <c r="T756" i="10"/>
  <c r="AC756" i="10" s="1"/>
  <c r="S756" i="10"/>
  <c r="R756" i="10"/>
  <c r="Q756" i="10"/>
  <c r="P756" i="10"/>
  <c r="AA756" i="10" s="1"/>
  <c r="O756" i="10"/>
  <c r="Z756" i="10" s="1"/>
  <c r="N756" i="10"/>
  <c r="AD755" i="10"/>
  <c r="AC755" i="10"/>
  <c r="Z755" i="10"/>
  <c r="Y755" i="10"/>
  <c r="X755" i="10"/>
  <c r="AE755" i="10" s="1"/>
  <c r="W755" i="10"/>
  <c r="V755" i="10"/>
  <c r="U755" i="10"/>
  <c r="T755" i="10"/>
  <c r="S755" i="10"/>
  <c r="AB755" i="10" s="1"/>
  <c r="R755" i="10"/>
  <c r="Q755" i="10"/>
  <c r="P755" i="10"/>
  <c r="AA755" i="10" s="1"/>
  <c r="O755" i="10"/>
  <c r="N755" i="10"/>
  <c r="AE754" i="10"/>
  <c r="AD754" i="10"/>
  <c r="AA754" i="10"/>
  <c r="Z754" i="10"/>
  <c r="Y754" i="10"/>
  <c r="X754" i="10"/>
  <c r="W754" i="10"/>
  <c r="V754" i="10"/>
  <c r="U754" i="10"/>
  <c r="T754" i="10"/>
  <c r="AC754" i="10" s="1"/>
  <c r="S754" i="10"/>
  <c r="AB754" i="10" s="1"/>
  <c r="R754" i="10"/>
  <c r="Q754" i="10"/>
  <c r="P754" i="10"/>
  <c r="O754" i="10"/>
  <c r="N754" i="10"/>
  <c r="Y753" i="10"/>
  <c r="X753" i="10"/>
  <c r="AE753" i="10" s="1"/>
  <c r="W753" i="10"/>
  <c r="AD753" i="10" s="1"/>
  <c r="V753" i="10"/>
  <c r="U753" i="10"/>
  <c r="T753" i="10"/>
  <c r="AC753" i="10" s="1"/>
  <c r="S753" i="10"/>
  <c r="AB753" i="10" s="1"/>
  <c r="R753" i="10"/>
  <c r="Q753" i="10"/>
  <c r="P753" i="10"/>
  <c r="AA753" i="10" s="1"/>
  <c r="O753" i="10"/>
  <c r="Z753" i="10" s="1"/>
  <c r="N753" i="10"/>
  <c r="AB752" i="10"/>
  <c r="Y752" i="10"/>
  <c r="X752" i="10"/>
  <c r="AE752" i="10" s="1"/>
  <c r="W752" i="10"/>
  <c r="AD752" i="10" s="1"/>
  <c r="V752" i="10"/>
  <c r="U752" i="10"/>
  <c r="T752" i="10"/>
  <c r="AC752" i="10" s="1"/>
  <c r="S752" i="10"/>
  <c r="R752" i="10"/>
  <c r="Q752" i="10"/>
  <c r="P752" i="10"/>
  <c r="AA752" i="10" s="1"/>
  <c r="O752" i="10"/>
  <c r="Z752" i="10" s="1"/>
  <c r="N752" i="10"/>
  <c r="AD751" i="10"/>
  <c r="Z751" i="10"/>
  <c r="Y751" i="10"/>
  <c r="X751" i="10"/>
  <c r="AE751" i="10" s="1"/>
  <c r="W751" i="10"/>
  <c r="V751" i="10"/>
  <c r="U751" i="10"/>
  <c r="T751" i="10"/>
  <c r="AC751" i="10" s="1"/>
  <c r="S751" i="10"/>
  <c r="AB751" i="10" s="1"/>
  <c r="R751" i="10"/>
  <c r="Q751" i="10"/>
  <c r="P751" i="10"/>
  <c r="AA751" i="10" s="1"/>
  <c r="O751" i="10"/>
  <c r="N751" i="10"/>
  <c r="AE750" i="10"/>
  <c r="AD750" i="10"/>
  <c r="AA750" i="10"/>
  <c r="Y750" i="10"/>
  <c r="X750" i="10"/>
  <c r="W750" i="10"/>
  <c r="V750" i="10"/>
  <c r="U750" i="10"/>
  <c r="T750" i="10"/>
  <c r="AC750" i="10" s="1"/>
  <c r="S750" i="10"/>
  <c r="AB750" i="10" s="1"/>
  <c r="R750" i="10"/>
  <c r="Q750" i="10"/>
  <c r="P750" i="10"/>
  <c r="O750" i="10"/>
  <c r="Z750" i="10" s="1"/>
  <c r="N750" i="10"/>
  <c r="AE749" i="10"/>
  <c r="Y749" i="10"/>
  <c r="X749" i="10"/>
  <c r="W749" i="10"/>
  <c r="AD749" i="10" s="1"/>
  <c r="V749" i="10"/>
  <c r="U749" i="10"/>
  <c r="T749" i="10"/>
  <c r="AC749" i="10" s="1"/>
  <c r="S749" i="10"/>
  <c r="AB749" i="10" s="1"/>
  <c r="R749" i="10"/>
  <c r="Q749" i="10"/>
  <c r="P749" i="10"/>
  <c r="AA749" i="10" s="1"/>
  <c r="O749" i="10"/>
  <c r="Z749" i="10" s="1"/>
  <c r="N749" i="10"/>
  <c r="AB748" i="10"/>
  <c r="Y748" i="10"/>
  <c r="X748" i="10"/>
  <c r="AE748" i="10" s="1"/>
  <c r="W748" i="10"/>
  <c r="AD748" i="10" s="1"/>
  <c r="V748" i="10"/>
  <c r="U748" i="10"/>
  <c r="T748" i="10"/>
  <c r="AC748" i="10" s="1"/>
  <c r="S748" i="10"/>
  <c r="R748" i="10"/>
  <c r="Q748" i="10"/>
  <c r="P748" i="10"/>
  <c r="AA748" i="10" s="1"/>
  <c r="O748" i="10"/>
  <c r="Z748" i="10" s="1"/>
  <c r="N748" i="10"/>
  <c r="AD747" i="10"/>
  <c r="AC747" i="10"/>
  <c r="Z747" i="10"/>
  <c r="Y747" i="10"/>
  <c r="X747" i="10"/>
  <c r="AE747" i="10" s="1"/>
  <c r="W747" i="10"/>
  <c r="V747" i="10"/>
  <c r="U747" i="10"/>
  <c r="T747" i="10"/>
  <c r="S747" i="10"/>
  <c r="AB747" i="10" s="1"/>
  <c r="R747" i="10"/>
  <c r="Q747" i="10"/>
  <c r="P747" i="10"/>
  <c r="AA747" i="10" s="1"/>
  <c r="O747" i="10"/>
  <c r="N747" i="10"/>
  <c r="AE746" i="10"/>
  <c r="AD746" i="10"/>
  <c r="AA746" i="10"/>
  <c r="Z746" i="10"/>
  <c r="Y746" i="10"/>
  <c r="X746" i="10"/>
  <c r="W746" i="10"/>
  <c r="V746" i="10"/>
  <c r="U746" i="10"/>
  <c r="T746" i="10"/>
  <c r="AC746" i="10" s="1"/>
  <c r="S746" i="10"/>
  <c r="AB746" i="10" s="1"/>
  <c r="R746" i="10"/>
  <c r="Q746" i="10"/>
  <c r="P746" i="10"/>
  <c r="O746" i="10"/>
  <c r="N746" i="10"/>
  <c r="Y745" i="10"/>
  <c r="X745" i="10"/>
  <c r="AE745" i="10" s="1"/>
  <c r="W745" i="10"/>
  <c r="AD745" i="10" s="1"/>
  <c r="V745" i="10"/>
  <c r="U745" i="10"/>
  <c r="T745" i="10"/>
  <c r="AC745" i="10" s="1"/>
  <c r="S745" i="10"/>
  <c r="AB745" i="10" s="1"/>
  <c r="R745" i="10"/>
  <c r="Q745" i="10"/>
  <c r="P745" i="10"/>
  <c r="AA745" i="10" s="1"/>
  <c r="O745" i="10"/>
  <c r="Z745" i="10" s="1"/>
  <c r="N745" i="10"/>
  <c r="AB744" i="10"/>
  <c r="Y744" i="10"/>
  <c r="X744" i="10"/>
  <c r="AE744" i="10" s="1"/>
  <c r="W744" i="10"/>
  <c r="AD744" i="10" s="1"/>
  <c r="V744" i="10"/>
  <c r="U744" i="10"/>
  <c r="T744" i="10"/>
  <c r="AC744" i="10" s="1"/>
  <c r="S744" i="10"/>
  <c r="R744" i="10"/>
  <c r="Q744" i="10"/>
  <c r="P744" i="10"/>
  <c r="AA744" i="10" s="1"/>
  <c r="O744" i="10"/>
  <c r="Z744" i="10" s="1"/>
  <c r="N744" i="10"/>
  <c r="AD743" i="10"/>
  <c r="Z743" i="10"/>
  <c r="Y743" i="10"/>
  <c r="X743" i="10"/>
  <c r="AE743" i="10" s="1"/>
  <c r="W743" i="10"/>
  <c r="V743" i="10"/>
  <c r="U743" i="10"/>
  <c r="T743" i="10"/>
  <c r="AC743" i="10" s="1"/>
  <c r="S743" i="10"/>
  <c r="AB743" i="10" s="1"/>
  <c r="R743" i="10"/>
  <c r="Q743" i="10"/>
  <c r="P743" i="10"/>
  <c r="AA743" i="10" s="1"/>
  <c r="O743" i="10"/>
  <c r="N743" i="10"/>
  <c r="AE742" i="10"/>
  <c r="AD742" i="10"/>
  <c r="AA742" i="10"/>
  <c r="Z742" i="10"/>
  <c r="Y742" i="10"/>
  <c r="X742" i="10"/>
  <c r="W742" i="10"/>
  <c r="V742" i="10"/>
  <c r="U742" i="10"/>
  <c r="T742" i="10"/>
  <c r="AC742" i="10" s="1"/>
  <c r="S742" i="10"/>
  <c r="AB742" i="10" s="1"/>
  <c r="R742" i="10"/>
  <c r="Q742" i="10"/>
  <c r="P742" i="10"/>
  <c r="O742" i="10"/>
  <c r="N742" i="10"/>
  <c r="AE741" i="10"/>
  <c r="Y741" i="10"/>
  <c r="X741" i="10"/>
  <c r="W741" i="10"/>
  <c r="AD741" i="10" s="1"/>
  <c r="V741" i="10"/>
  <c r="U741" i="10"/>
  <c r="T741" i="10"/>
  <c r="AC741" i="10" s="1"/>
  <c r="S741" i="10"/>
  <c r="AB741" i="10" s="1"/>
  <c r="R741" i="10"/>
  <c r="Q741" i="10"/>
  <c r="P741" i="10"/>
  <c r="AA741" i="10" s="1"/>
  <c r="O741" i="10"/>
  <c r="Z741" i="10" s="1"/>
  <c r="N741" i="10"/>
  <c r="AB740" i="10"/>
  <c r="Y740" i="10"/>
  <c r="X740" i="10"/>
  <c r="AE740" i="10" s="1"/>
  <c r="W740" i="10"/>
  <c r="AD740" i="10" s="1"/>
  <c r="V740" i="10"/>
  <c r="U740" i="10"/>
  <c r="T740" i="10"/>
  <c r="AC740" i="10" s="1"/>
  <c r="S740" i="10"/>
  <c r="R740" i="10"/>
  <c r="Q740" i="10"/>
  <c r="P740" i="10"/>
  <c r="AA740" i="10" s="1"/>
  <c r="O740" i="10"/>
  <c r="Z740" i="10" s="1"/>
  <c r="N740" i="10"/>
  <c r="AD739" i="10"/>
  <c r="Z739" i="10"/>
  <c r="Y739" i="10"/>
  <c r="X739" i="10"/>
  <c r="AE739" i="10" s="1"/>
  <c r="W739" i="10"/>
  <c r="V739" i="10"/>
  <c r="U739" i="10"/>
  <c r="T739" i="10"/>
  <c r="AC739" i="10" s="1"/>
  <c r="S739" i="10"/>
  <c r="AB739" i="10" s="1"/>
  <c r="R739" i="10"/>
  <c r="Q739" i="10"/>
  <c r="P739" i="10"/>
  <c r="AA739" i="10" s="1"/>
  <c r="O739" i="10"/>
  <c r="N739" i="10"/>
  <c r="AE738" i="10"/>
  <c r="AD738" i="10"/>
  <c r="AA738" i="10"/>
  <c r="Z738" i="10"/>
  <c r="Y738" i="10"/>
  <c r="X738" i="10"/>
  <c r="W738" i="10"/>
  <c r="V738" i="10"/>
  <c r="U738" i="10"/>
  <c r="T738" i="10"/>
  <c r="AC738" i="10" s="1"/>
  <c r="S738" i="10"/>
  <c r="AB738" i="10" s="1"/>
  <c r="R738" i="10"/>
  <c r="Q738" i="10"/>
  <c r="P738" i="10"/>
  <c r="O738" i="10"/>
  <c r="N738" i="10"/>
  <c r="AE737" i="10"/>
  <c r="Y737" i="10"/>
  <c r="X737" i="10"/>
  <c r="W737" i="10"/>
  <c r="AD737" i="10" s="1"/>
  <c r="V737" i="10"/>
  <c r="U737" i="10"/>
  <c r="T737" i="10"/>
  <c r="AC737" i="10" s="1"/>
  <c r="S737" i="10"/>
  <c r="AB737" i="10" s="1"/>
  <c r="R737" i="10"/>
  <c r="Q737" i="10"/>
  <c r="P737" i="10"/>
  <c r="AA737" i="10" s="1"/>
  <c r="O737" i="10"/>
  <c r="Z737" i="10" s="1"/>
  <c r="N737" i="10"/>
  <c r="AB736" i="10"/>
  <c r="Y736" i="10"/>
  <c r="X736" i="10"/>
  <c r="AE736" i="10" s="1"/>
  <c r="W736" i="10"/>
  <c r="AD736" i="10" s="1"/>
  <c r="V736" i="10"/>
  <c r="U736" i="10"/>
  <c r="T736" i="10"/>
  <c r="AC736" i="10" s="1"/>
  <c r="S736" i="10"/>
  <c r="R736" i="10"/>
  <c r="Q736" i="10"/>
  <c r="P736" i="10"/>
  <c r="AA736" i="10" s="1"/>
  <c r="O736" i="10"/>
  <c r="Z736" i="10" s="1"/>
  <c r="N736" i="10"/>
  <c r="AD735" i="10"/>
  <c r="AC735" i="10"/>
  <c r="Z735" i="10"/>
  <c r="Y735" i="10"/>
  <c r="X735" i="10"/>
  <c r="AE735" i="10" s="1"/>
  <c r="W735" i="10"/>
  <c r="V735" i="10"/>
  <c r="U735" i="10"/>
  <c r="T735" i="10"/>
  <c r="S735" i="10"/>
  <c r="AB735" i="10" s="1"/>
  <c r="R735" i="10"/>
  <c r="Q735" i="10"/>
  <c r="P735" i="10"/>
  <c r="AA735" i="10" s="1"/>
  <c r="O735" i="10"/>
  <c r="N735" i="10"/>
  <c r="AE734" i="10"/>
  <c r="AD734" i="10"/>
  <c r="AA734" i="10"/>
  <c r="Z734" i="10"/>
  <c r="Y734" i="10"/>
  <c r="X734" i="10"/>
  <c r="W734" i="10"/>
  <c r="V734" i="10"/>
  <c r="U734" i="10"/>
  <c r="T734" i="10"/>
  <c r="AC734" i="10" s="1"/>
  <c r="S734" i="10"/>
  <c r="AB734" i="10" s="1"/>
  <c r="R734" i="10"/>
  <c r="Q734" i="10"/>
  <c r="P734" i="10"/>
  <c r="O734" i="10"/>
  <c r="N734" i="10"/>
  <c r="AE733" i="10"/>
  <c r="Y733" i="10"/>
  <c r="X733" i="10"/>
  <c r="W733" i="10"/>
  <c r="AD733" i="10" s="1"/>
  <c r="V733" i="10"/>
  <c r="U733" i="10"/>
  <c r="T733" i="10"/>
  <c r="AC733" i="10" s="1"/>
  <c r="S733" i="10"/>
  <c r="AB733" i="10" s="1"/>
  <c r="R733" i="10"/>
  <c r="Q733" i="10"/>
  <c r="P733" i="10"/>
  <c r="AA733" i="10" s="1"/>
  <c r="O733" i="10"/>
  <c r="Z733" i="10" s="1"/>
  <c r="N733" i="10"/>
  <c r="AB732" i="10"/>
  <c r="Y732" i="10"/>
  <c r="X732" i="10"/>
  <c r="AE732" i="10" s="1"/>
  <c r="W732" i="10"/>
  <c r="AD732" i="10" s="1"/>
  <c r="V732" i="10"/>
  <c r="U732" i="10"/>
  <c r="T732" i="10"/>
  <c r="AC732" i="10" s="1"/>
  <c r="S732" i="10"/>
  <c r="R732" i="10"/>
  <c r="Q732" i="10"/>
  <c r="P732" i="10"/>
  <c r="AA732" i="10" s="1"/>
  <c r="O732" i="10"/>
  <c r="Z732" i="10" s="1"/>
  <c r="N732" i="10"/>
  <c r="AD731" i="10"/>
  <c r="AC731" i="10"/>
  <c r="Z731" i="10"/>
  <c r="Y731" i="10"/>
  <c r="X731" i="10"/>
  <c r="AE731" i="10" s="1"/>
  <c r="W731" i="10"/>
  <c r="V731" i="10"/>
  <c r="U731" i="10"/>
  <c r="T731" i="10"/>
  <c r="S731" i="10"/>
  <c r="AB731" i="10" s="1"/>
  <c r="R731" i="10"/>
  <c r="Q731" i="10"/>
  <c r="P731" i="10"/>
  <c r="AA731" i="10" s="1"/>
  <c r="O731" i="10"/>
  <c r="N731" i="10"/>
  <c r="AE730" i="10"/>
  <c r="AD730" i="10"/>
  <c r="AA730" i="10"/>
  <c r="Z730" i="10"/>
  <c r="Y730" i="10"/>
  <c r="X730" i="10"/>
  <c r="W730" i="10"/>
  <c r="V730" i="10"/>
  <c r="U730" i="10"/>
  <c r="T730" i="10"/>
  <c r="AC730" i="10" s="1"/>
  <c r="S730" i="10"/>
  <c r="AB730" i="10" s="1"/>
  <c r="R730" i="10"/>
  <c r="Q730" i="10"/>
  <c r="P730" i="10"/>
  <c r="O730" i="10"/>
  <c r="N730" i="10"/>
  <c r="Y729" i="10"/>
  <c r="X729" i="10"/>
  <c r="AE729" i="10" s="1"/>
  <c r="W729" i="10"/>
  <c r="AD729" i="10" s="1"/>
  <c r="V729" i="10"/>
  <c r="U729" i="10"/>
  <c r="T729" i="10"/>
  <c r="AC729" i="10" s="1"/>
  <c r="S729" i="10"/>
  <c r="AB729" i="10" s="1"/>
  <c r="R729" i="10"/>
  <c r="Q729" i="10"/>
  <c r="P729" i="10"/>
  <c r="AA729" i="10" s="1"/>
  <c r="O729" i="10"/>
  <c r="Z729" i="10" s="1"/>
  <c r="N729" i="10"/>
  <c r="AB728" i="10"/>
  <c r="Y728" i="10"/>
  <c r="X728" i="10"/>
  <c r="AE728" i="10" s="1"/>
  <c r="W728" i="10"/>
  <c r="AD728" i="10" s="1"/>
  <c r="V728" i="10"/>
  <c r="U728" i="10"/>
  <c r="T728" i="10"/>
  <c r="AC728" i="10" s="1"/>
  <c r="S728" i="10"/>
  <c r="R728" i="10"/>
  <c r="Q728" i="10"/>
  <c r="P728" i="10"/>
  <c r="AA728" i="10" s="1"/>
  <c r="O728" i="10"/>
  <c r="Z728" i="10" s="1"/>
  <c r="N728" i="10"/>
  <c r="AD727" i="10"/>
  <c r="AC727" i="10"/>
  <c r="Z727" i="10"/>
  <c r="Y727" i="10"/>
  <c r="X727" i="10"/>
  <c r="AE727" i="10" s="1"/>
  <c r="W727" i="10"/>
  <c r="V727" i="10"/>
  <c r="U727" i="10"/>
  <c r="T727" i="10"/>
  <c r="S727" i="10"/>
  <c r="AB727" i="10" s="1"/>
  <c r="R727" i="10"/>
  <c r="Q727" i="10"/>
  <c r="P727" i="10"/>
  <c r="AA727" i="10" s="1"/>
  <c r="O727" i="10"/>
  <c r="N727" i="10"/>
  <c r="AE726" i="10"/>
  <c r="AD726" i="10"/>
  <c r="AA726" i="10"/>
  <c r="Z726" i="10"/>
  <c r="Y726" i="10"/>
  <c r="X726" i="10"/>
  <c r="W726" i="10"/>
  <c r="V726" i="10"/>
  <c r="U726" i="10"/>
  <c r="T726" i="10"/>
  <c r="AC726" i="10" s="1"/>
  <c r="S726" i="10"/>
  <c r="AB726" i="10" s="1"/>
  <c r="R726" i="10"/>
  <c r="Q726" i="10"/>
  <c r="P726" i="10"/>
  <c r="O726" i="10"/>
  <c r="N726" i="10"/>
  <c r="AE725" i="10"/>
  <c r="Y725" i="10"/>
  <c r="X725" i="10"/>
  <c r="W725" i="10"/>
  <c r="AD725" i="10" s="1"/>
  <c r="V725" i="10"/>
  <c r="U725" i="10"/>
  <c r="T725" i="10"/>
  <c r="AC725" i="10" s="1"/>
  <c r="S725" i="10"/>
  <c r="AB725" i="10" s="1"/>
  <c r="R725" i="10"/>
  <c r="Q725" i="10"/>
  <c r="P725" i="10"/>
  <c r="AA725" i="10" s="1"/>
  <c r="O725" i="10"/>
  <c r="Z725" i="10" s="1"/>
  <c r="N725" i="10"/>
  <c r="AB724" i="10"/>
  <c r="Y724" i="10"/>
  <c r="X724" i="10"/>
  <c r="AE724" i="10" s="1"/>
  <c r="W724" i="10"/>
  <c r="AD724" i="10" s="1"/>
  <c r="V724" i="10"/>
  <c r="U724" i="10"/>
  <c r="T724" i="10"/>
  <c r="AC724" i="10" s="1"/>
  <c r="S724" i="10"/>
  <c r="R724" i="10"/>
  <c r="Q724" i="10"/>
  <c r="P724" i="10"/>
  <c r="AA724" i="10" s="1"/>
  <c r="O724" i="10"/>
  <c r="Z724" i="10" s="1"/>
  <c r="N724" i="10"/>
  <c r="AD723" i="10"/>
  <c r="Z723" i="10"/>
  <c r="Y723" i="10"/>
  <c r="X723" i="10"/>
  <c r="AE723" i="10" s="1"/>
  <c r="W723" i="10"/>
  <c r="V723" i="10"/>
  <c r="U723" i="10"/>
  <c r="T723" i="10"/>
  <c r="AC723" i="10" s="1"/>
  <c r="S723" i="10"/>
  <c r="AB723" i="10" s="1"/>
  <c r="R723" i="10"/>
  <c r="Q723" i="10"/>
  <c r="P723" i="10"/>
  <c r="AA723" i="10" s="1"/>
  <c r="O723" i="10"/>
  <c r="N723" i="10"/>
  <c r="AE722" i="10"/>
  <c r="AD722" i="10"/>
  <c r="AA722" i="10"/>
  <c r="Z722" i="10"/>
  <c r="Y722" i="10"/>
  <c r="X722" i="10"/>
  <c r="W722" i="10"/>
  <c r="V722" i="10"/>
  <c r="U722" i="10"/>
  <c r="T722" i="10"/>
  <c r="AC722" i="10" s="1"/>
  <c r="S722" i="10"/>
  <c r="AB722" i="10" s="1"/>
  <c r="R722" i="10"/>
  <c r="Q722" i="10"/>
  <c r="P722" i="10"/>
  <c r="O722" i="10"/>
  <c r="N722" i="10"/>
  <c r="AE721" i="10"/>
  <c r="Y721" i="10"/>
  <c r="X721" i="10"/>
  <c r="W721" i="10"/>
  <c r="AD721" i="10" s="1"/>
  <c r="V721" i="10"/>
  <c r="U721" i="10"/>
  <c r="T721" i="10"/>
  <c r="AC721" i="10" s="1"/>
  <c r="S721" i="10"/>
  <c r="AB721" i="10" s="1"/>
  <c r="R721" i="10"/>
  <c r="Q721" i="10"/>
  <c r="P721" i="10"/>
  <c r="AA721" i="10" s="1"/>
  <c r="O721" i="10"/>
  <c r="Z721" i="10" s="1"/>
  <c r="N721" i="10"/>
  <c r="AB720" i="10"/>
  <c r="Y720" i="10"/>
  <c r="X720" i="10"/>
  <c r="AE720" i="10" s="1"/>
  <c r="W720" i="10"/>
  <c r="AD720" i="10" s="1"/>
  <c r="V720" i="10"/>
  <c r="U720" i="10"/>
  <c r="T720" i="10"/>
  <c r="AC720" i="10" s="1"/>
  <c r="S720" i="10"/>
  <c r="R720" i="10"/>
  <c r="Q720" i="10"/>
  <c r="P720" i="10"/>
  <c r="AA720" i="10" s="1"/>
  <c r="O720" i="10"/>
  <c r="Z720" i="10" s="1"/>
  <c r="N720" i="10"/>
  <c r="AD719" i="10"/>
  <c r="Z719" i="10"/>
  <c r="Y719" i="10"/>
  <c r="X719" i="10"/>
  <c r="AE719" i="10" s="1"/>
  <c r="W719" i="10"/>
  <c r="V719" i="10"/>
  <c r="U719" i="10"/>
  <c r="T719" i="10"/>
  <c r="AC719" i="10" s="1"/>
  <c r="S719" i="10"/>
  <c r="AB719" i="10" s="1"/>
  <c r="R719" i="10"/>
  <c r="Q719" i="10"/>
  <c r="P719" i="10"/>
  <c r="AA719" i="10" s="1"/>
  <c r="O719" i="10"/>
  <c r="N719" i="10"/>
  <c r="AE718" i="10"/>
  <c r="AD718" i="10"/>
  <c r="AA718" i="10"/>
  <c r="Z718" i="10"/>
  <c r="Y718" i="10"/>
  <c r="X718" i="10"/>
  <c r="W718" i="10"/>
  <c r="V718" i="10"/>
  <c r="U718" i="10"/>
  <c r="T718" i="10"/>
  <c r="AC718" i="10" s="1"/>
  <c r="S718" i="10"/>
  <c r="AB718" i="10" s="1"/>
  <c r="R718" i="10"/>
  <c r="Q718" i="10"/>
  <c r="P718" i="10"/>
  <c r="O718" i="10"/>
  <c r="N718" i="10"/>
  <c r="AE717" i="10"/>
  <c r="Y717" i="10"/>
  <c r="X717" i="10"/>
  <c r="W717" i="10"/>
  <c r="AD717" i="10" s="1"/>
  <c r="V717" i="10"/>
  <c r="U717" i="10"/>
  <c r="T717" i="10"/>
  <c r="AC717" i="10" s="1"/>
  <c r="S717" i="10"/>
  <c r="AB717" i="10" s="1"/>
  <c r="R717" i="10"/>
  <c r="Q717" i="10"/>
  <c r="P717" i="10"/>
  <c r="AA717" i="10" s="1"/>
  <c r="O717" i="10"/>
  <c r="Z717" i="10" s="1"/>
  <c r="N717" i="10"/>
  <c r="AB716" i="10"/>
  <c r="Y716" i="10"/>
  <c r="X716" i="10"/>
  <c r="AE716" i="10" s="1"/>
  <c r="W716" i="10"/>
  <c r="AD716" i="10" s="1"/>
  <c r="V716" i="10"/>
  <c r="U716" i="10"/>
  <c r="T716" i="10"/>
  <c r="AC716" i="10" s="1"/>
  <c r="S716" i="10"/>
  <c r="R716" i="10"/>
  <c r="Q716" i="10"/>
  <c r="P716" i="10"/>
  <c r="AA716" i="10" s="1"/>
  <c r="O716" i="10"/>
  <c r="Z716" i="10" s="1"/>
  <c r="N716" i="10"/>
  <c r="AD715" i="10"/>
  <c r="AC715" i="10"/>
  <c r="Z715" i="10"/>
  <c r="Y715" i="10"/>
  <c r="X715" i="10"/>
  <c r="AE715" i="10" s="1"/>
  <c r="W715" i="10"/>
  <c r="V715" i="10"/>
  <c r="U715" i="10"/>
  <c r="T715" i="10"/>
  <c r="S715" i="10"/>
  <c r="AB715" i="10" s="1"/>
  <c r="R715" i="10"/>
  <c r="Q715" i="10"/>
  <c r="P715" i="10"/>
  <c r="AA715" i="10" s="1"/>
  <c r="O715" i="10"/>
  <c r="N715" i="10"/>
  <c r="AE714" i="10"/>
  <c r="AD714" i="10"/>
  <c r="AA714" i="10"/>
  <c r="Z714" i="10"/>
  <c r="Y714" i="10"/>
  <c r="X714" i="10"/>
  <c r="W714" i="10"/>
  <c r="V714" i="10"/>
  <c r="U714" i="10"/>
  <c r="T714" i="10"/>
  <c r="AC714" i="10" s="1"/>
  <c r="S714" i="10"/>
  <c r="AB714" i="10" s="1"/>
  <c r="R714" i="10"/>
  <c r="Q714" i="10"/>
  <c r="P714" i="10"/>
  <c r="O714" i="10"/>
  <c r="N714" i="10"/>
  <c r="Y713" i="10"/>
  <c r="X713" i="10"/>
  <c r="AE713" i="10" s="1"/>
  <c r="W713" i="10"/>
  <c r="AD713" i="10" s="1"/>
  <c r="V713" i="10"/>
  <c r="U713" i="10"/>
  <c r="T713" i="10"/>
  <c r="AC713" i="10" s="1"/>
  <c r="S713" i="10"/>
  <c r="AB713" i="10" s="1"/>
  <c r="R713" i="10"/>
  <c r="Q713" i="10"/>
  <c r="P713" i="10"/>
  <c r="AA713" i="10" s="1"/>
  <c r="O713" i="10"/>
  <c r="Z713" i="10" s="1"/>
  <c r="N713" i="10"/>
  <c r="AC712" i="10"/>
  <c r="AB712" i="10"/>
  <c r="Y712" i="10"/>
  <c r="X712" i="10"/>
  <c r="AE712" i="10" s="1"/>
  <c r="W712" i="10"/>
  <c r="AD712" i="10" s="1"/>
  <c r="V712" i="10"/>
  <c r="U712" i="10"/>
  <c r="T712" i="10"/>
  <c r="S712" i="10"/>
  <c r="R712" i="10"/>
  <c r="Q712" i="10"/>
  <c r="P712" i="10"/>
  <c r="AA712" i="10" s="1"/>
  <c r="O712" i="10"/>
  <c r="Z712" i="10" s="1"/>
  <c r="N712" i="10"/>
  <c r="AD711" i="10"/>
  <c r="Z711" i="10"/>
  <c r="Y711" i="10"/>
  <c r="X711" i="10"/>
  <c r="AE711" i="10" s="1"/>
  <c r="W711" i="10"/>
  <c r="V711" i="10"/>
  <c r="U711" i="10"/>
  <c r="T711" i="10"/>
  <c r="AC711" i="10" s="1"/>
  <c r="S711" i="10"/>
  <c r="AB711" i="10" s="1"/>
  <c r="R711" i="10"/>
  <c r="Q711" i="10"/>
  <c r="P711" i="10"/>
  <c r="AA711" i="10" s="1"/>
  <c r="O711" i="10"/>
  <c r="N711" i="10"/>
  <c r="AE710" i="10"/>
  <c r="AC710" i="10"/>
  <c r="AA710" i="10"/>
  <c r="Y710" i="10"/>
  <c r="X710" i="10"/>
  <c r="W710" i="10"/>
  <c r="AD710" i="10" s="1"/>
  <c r="V710" i="10"/>
  <c r="U710" i="10"/>
  <c r="T710" i="10"/>
  <c r="S710" i="10"/>
  <c r="AB710" i="10" s="1"/>
  <c r="R710" i="10"/>
  <c r="Q710" i="10"/>
  <c r="P710" i="10"/>
  <c r="O710" i="10"/>
  <c r="Z710" i="10" s="1"/>
  <c r="N710" i="10"/>
  <c r="Y709" i="10"/>
  <c r="X709" i="10"/>
  <c r="AE709" i="10" s="1"/>
  <c r="W709" i="10"/>
  <c r="AD709" i="10" s="1"/>
  <c r="V709" i="10"/>
  <c r="U709" i="10"/>
  <c r="T709" i="10"/>
  <c r="AC709" i="10" s="1"/>
  <c r="S709" i="10"/>
  <c r="AB709" i="10" s="1"/>
  <c r="R709" i="10"/>
  <c r="Q709" i="10"/>
  <c r="P709" i="10"/>
  <c r="AA709" i="10" s="1"/>
  <c r="O709" i="10"/>
  <c r="Z709" i="10" s="1"/>
  <c r="N709" i="10"/>
  <c r="Y708" i="10"/>
  <c r="X708" i="10"/>
  <c r="AE708" i="10" s="1"/>
  <c r="W708" i="10"/>
  <c r="AD708" i="10" s="1"/>
  <c r="V708" i="10"/>
  <c r="U708" i="10"/>
  <c r="T708" i="10"/>
  <c r="AC708" i="10" s="1"/>
  <c r="S708" i="10"/>
  <c r="AB708" i="10" s="1"/>
  <c r="R708" i="10"/>
  <c r="Q708" i="10"/>
  <c r="P708" i="10"/>
  <c r="AA708" i="10" s="1"/>
  <c r="O708" i="10"/>
  <c r="Z708" i="10" s="1"/>
  <c r="N708" i="10"/>
  <c r="AC707" i="10"/>
  <c r="Y707" i="10"/>
  <c r="X707" i="10"/>
  <c r="AE707" i="10" s="1"/>
  <c r="W707" i="10"/>
  <c r="AD707" i="10" s="1"/>
  <c r="V707" i="10"/>
  <c r="U707" i="10"/>
  <c r="T707" i="10"/>
  <c r="S707" i="10"/>
  <c r="AB707" i="10" s="1"/>
  <c r="R707" i="10"/>
  <c r="Q707" i="10"/>
  <c r="P707" i="10"/>
  <c r="AA707" i="10" s="1"/>
  <c r="O707" i="10"/>
  <c r="Z707" i="10" s="1"/>
  <c r="N707" i="10"/>
  <c r="AE706" i="10"/>
  <c r="AC706" i="10"/>
  <c r="Y706" i="10"/>
  <c r="X706" i="10"/>
  <c r="W706" i="10"/>
  <c r="AD706" i="10" s="1"/>
  <c r="V706" i="10"/>
  <c r="U706" i="10"/>
  <c r="T706" i="10"/>
  <c r="S706" i="10"/>
  <c r="AB706" i="10" s="1"/>
  <c r="R706" i="10"/>
  <c r="Q706" i="10"/>
  <c r="P706" i="10"/>
  <c r="AA706" i="10" s="1"/>
  <c r="O706" i="10"/>
  <c r="Z706" i="10" s="1"/>
  <c r="N706" i="10"/>
  <c r="Y705" i="10"/>
  <c r="X705" i="10"/>
  <c r="AE705" i="10" s="1"/>
  <c r="W705" i="10"/>
  <c r="AD705" i="10" s="1"/>
  <c r="V705" i="10"/>
  <c r="U705" i="10"/>
  <c r="T705" i="10"/>
  <c r="AC705" i="10" s="1"/>
  <c r="S705" i="10"/>
  <c r="AB705" i="10" s="1"/>
  <c r="R705" i="10"/>
  <c r="Q705" i="10"/>
  <c r="P705" i="10"/>
  <c r="AA705" i="10" s="1"/>
  <c r="O705" i="10"/>
  <c r="Z705" i="10" s="1"/>
  <c r="N705" i="10"/>
  <c r="AC704" i="10"/>
  <c r="Y704" i="10"/>
  <c r="X704" i="10"/>
  <c r="AE704" i="10" s="1"/>
  <c r="W704" i="10"/>
  <c r="AD704" i="10" s="1"/>
  <c r="V704" i="10"/>
  <c r="U704" i="10"/>
  <c r="T704" i="10"/>
  <c r="S704" i="10"/>
  <c r="AB704" i="10" s="1"/>
  <c r="R704" i="10"/>
  <c r="Q704" i="10"/>
  <c r="P704" i="10"/>
  <c r="AA704" i="10" s="1"/>
  <c r="O704" i="10"/>
  <c r="Z704" i="10" s="1"/>
  <c r="N704" i="10"/>
  <c r="AD703" i="10"/>
  <c r="Y703" i="10"/>
  <c r="X703" i="10"/>
  <c r="AE703" i="10" s="1"/>
  <c r="W703" i="10"/>
  <c r="V703" i="10"/>
  <c r="U703" i="10"/>
  <c r="T703" i="10"/>
  <c r="AC703" i="10" s="1"/>
  <c r="S703" i="10"/>
  <c r="AB703" i="10" s="1"/>
  <c r="R703" i="10"/>
  <c r="Q703" i="10"/>
  <c r="P703" i="10"/>
  <c r="AA703" i="10" s="1"/>
  <c r="O703" i="10"/>
  <c r="Z703" i="10" s="1"/>
  <c r="N703" i="10"/>
  <c r="AE702" i="10"/>
  <c r="AC702" i="10"/>
  <c r="Y702" i="10"/>
  <c r="X702" i="10"/>
  <c r="W702" i="10"/>
  <c r="AD702" i="10" s="1"/>
  <c r="V702" i="10"/>
  <c r="U702" i="10"/>
  <c r="T702" i="10"/>
  <c r="S702" i="10"/>
  <c r="AB702" i="10" s="1"/>
  <c r="R702" i="10"/>
  <c r="Q702" i="10"/>
  <c r="P702" i="10"/>
  <c r="AA702" i="10" s="1"/>
  <c r="O702" i="10"/>
  <c r="Z702" i="10" s="1"/>
  <c r="N702" i="10"/>
  <c r="Z701" i="10"/>
  <c r="Y701" i="10"/>
  <c r="X701" i="10"/>
  <c r="AE701" i="10" s="1"/>
  <c r="W701" i="10"/>
  <c r="AD701" i="10" s="1"/>
  <c r="V701" i="10"/>
  <c r="U701" i="10"/>
  <c r="T701" i="10"/>
  <c r="AC701" i="10" s="1"/>
  <c r="S701" i="10"/>
  <c r="AB701" i="10" s="1"/>
  <c r="R701" i="10"/>
  <c r="Q701" i="10"/>
  <c r="P701" i="10"/>
  <c r="AA701" i="10" s="1"/>
  <c r="O701" i="10"/>
  <c r="N701" i="10"/>
  <c r="AC700" i="10"/>
  <c r="AA700" i="10"/>
  <c r="Y700" i="10"/>
  <c r="X700" i="10"/>
  <c r="AE700" i="10" s="1"/>
  <c r="W700" i="10"/>
  <c r="AD700" i="10" s="1"/>
  <c r="V700" i="10"/>
  <c r="U700" i="10"/>
  <c r="T700" i="10"/>
  <c r="S700" i="10"/>
  <c r="AB700" i="10" s="1"/>
  <c r="R700" i="10"/>
  <c r="Q700" i="10"/>
  <c r="P700" i="10"/>
  <c r="O700" i="10"/>
  <c r="Z700" i="10" s="1"/>
  <c r="N700" i="10"/>
  <c r="AD699" i="10"/>
  <c r="Z699" i="10"/>
  <c r="Y699" i="10"/>
  <c r="X699" i="10"/>
  <c r="AE699" i="10" s="1"/>
  <c r="W699" i="10"/>
  <c r="V699" i="10"/>
  <c r="U699" i="10"/>
  <c r="T699" i="10"/>
  <c r="AC699" i="10" s="1"/>
  <c r="S699" i="10"/>
  <c r="AB699" i="10" s="1"/>
  <c r="R699" i="10"/>
  <c r="Q699" i="10"/>
  <c r="P699" i="10"/>
  <c r="AA699" i="10" s="1"/>
  <c r="O699" i="10"/>
  <c r="N699" i="10"/>
  <c r="Y698" i="10"/>
  <c r="X698" i="10"/>
  <c r="AE698" i="10" s="1"/>
  <c r="W698" i="10"/>
  <c r="AD698" i="10" s="1"/>
  <c r="V698" i="10"/>
  <c r="U698" i="10"/>
  <c r="T698" i="10"/>
  <c r="AC698" i="10" s="1"/>
  <c r="S698" i="10"/>
  <c r="AB698" i="10" s="1"/>
  <c r="R698" i="10"/>
  <c r="Q698" i="10"/>
  <c r="P698" i="10"/>
  <c r="AA698" i="10" s="1"/>
  <c r="O698" i="10"/>
  <c r="Z698" i="10" s="1"/>
  <c r="N698" i="10"/>
  <c r="AD697" i="10"/>
  <c r="AB697" i="10"/>
  <c r="Y697" i="10"/>
  <c r="X697" i="10"/>
  <c r="AE697" i="10" s="1"/>
  <c r="W697" i="10"/>
  <c r="V697" i="10"/>
  <c r="U697" i="10"/>
  <c r="T697" i="10"/>
  <c r="AC697" i="10" s="1"/>
  <c r="S697" i="10"/>
  <c r="R697" i="10"/>
  <c r="Q697" i="10"/>
  <c r="P697" i="10"/>
  <c r="AA697" i="10" s="1"/>
  <c r="O697" i="10"/>
  <c r="Z697" i="10" s="1"/>
  <c r="N697" i="10"/>
  <c r="AC696" i="10"/>
  <c r="AA696" i="10"/>
  <c r="Y696" i="10"/>
  <c r="X696" i="10"/>
  <c r="AE696" i="10" s="1"/>
  <c r="W696" i="10"/>
  <c r="AD696" i="10" s="1"/>
  <c r="V696" i="10"/>
  <c r="U696" i="10"/>
  <c r="T696" i="10"/>
  <c r="S696" i="10"/>
  <c r="AB696" i="10" s="1"/>
  <c r="R696" i="10"/>
  <c r="Q696" i="10"/>
  <c r="P696" i="10"/>
  <c r="O696" i="10"/>
  <c r="Z696" i="10" s="1"/>
  <c r="N696" i="10"/>
  <c r="AD695" i="10"/>
  <c r="Y695" i="10"/>
  <c r="X695" i="10"/>
  <c r="AE695" i="10" s="1"/>
  <c r="W695" i="10"/>
  <c r="V695" i="10"/>
  <c r="U695" i="10"/>
  <c r="T695" i="10"/>
  <c r="AC695" i="10" s="1"/>
  <c r="S695" i="10"/>
  <c r="AB695" i="10" s="1"/>
  <c r="R695" i="10"/>
  <c r="Q695" i="10"/>
  <c r="P695" i="10"/>
  <c r="AA695" i="10" s="1"/>
  <c r="O695" i="10"/>
  <c r="Z695" i="10" s="1"/>
  <c r="N695" i="10"/>
  <c r="AC694" i="10"/>
  <c r="Y694" i="10"/>
  <c r="X694" i="10"/>
  <c r="AE694" i="10" s="1"/>
  <c r="W694" i="10"/>
  <c r="AD694" i="10" s="1"/>
  <c r="V694" i="10"/>
  <c r="U694" i="10"/>
  <c r="T694" i="10"/>
  <c r="S694" i="10"/>
  <c r="AB694" i="10" s="1"/>
  <c r="R694" i="10"/>
  <c r="Q694" i="10"/>
  <c r="P694" i="10"/>
  <c r="AA694" i="10" s="1"/>
  <c r="O694" i="10"/>
  <c r="Z694" i="10" s="1"/>
  <c r="N694" i="10"/>
  <c r="Z693" i="10"/>
  <c r="Y693" i="10"/>
  <c r="X693" i="10"/>
  <c r="AE693" i="10" s="1"/>
  <c r="W693" i="10"/>
  <c r="AD693" i="10" s="1"/>
  <c r="V693" i="10"/>
  <c r="U693" i="10"/>
  <c r="T693" i="10"/>
  <c r="AC693" i="10" s="1"/>
  <c r="S693" i="10"/>
  <c r="AB693" i="10" s="1"/>
  <c r="R693" i="10"/>
  <c r="Q693" i="10"/>
  <c r="P693" i="10"/>
  <c r="AA693" i="10" s="1"/>
  <c r="O693" i="10"/>
  <c r="N693" i="10"/>
  <c r="AE692" i="10"/>
  <c r="Y692" i="10"/>
  <c r="X692" i="10"/>
  <c r="W692" i="10"/>
  <c r="AD692" i="10" s="1"/>
  <c r="V692" i="10"/>
  <c r="U692" i="10"/>
  <c r="T692" i="10"/>
  <c r="AC692" i="10" s="1"/>
  <c r="S692" i="10"/>
  <c r="AB692" i="10" s="1"/>
  <c r="R692" i="10"/>
  <c r="Q692" i="10"/>
  <c r="P692" i="10"/>
  <c r="AA692" i="10" s="1"/>
  <c r="O692" i="10"/>
  <c r="Z692" i="10" s="1"/>
  <c r="N692" i="10"/>
  <c r="AD691" i="10"/>
  <c r="AB691" i="10"/>
  <c r="Y691" i="10"/>
  <c r="X691" i="10"/>
  <c r="AE691" i="10" s="1"/>
  <c r="W691" i="10"/>
  <c r="V691" i="10"/>
  <c r="U691" i="10"/>
  <c r="T691" i="10"/>
  <c r="AC691" i="10" s="1"/>
  <c r="S691" i="10"/>
  <c r="R691" i="10"/>
  <c r="Q691" i="10"/>
  <c r="P691" i="10"/>
  <c r="AA691" i="10" s="1"/>
  <c r="O691" i="10"/>
  <c r="Z691" i="10" s="1"/>
  <c r="N691" i="10"/>
  <c r="AE690" i="10"/>
  <c r="AC690" i="10"/>
  <c r="AA690" i="10"/>
  <c r="Y690" i="10"/>
  <c r="X690" i="10"/>
  <c r="W690" i="10"/>
  <c r="AD690" i="10" s="1"/>
  <c r="V690" i="10"/>
  <c r="U690" i="10"/>
  <c r="T690" i="10"/>
  <c r="S690" i="10"/>
  <c r="AB690" i="10" s="1"/>
  <c r="R690" i="10"/>
  <c r="Q690" i="10"/>
  <c r="P690" i="10"/>
  <c r="O690" i="10"/>
  <c r="Z690" i="10" s="1"/>
  <c r="N690" i="10"/>
  <c r="AD689" i="10"/>
  <c r="Z689" i="10"/>
  <c r="Y689" i="10"/>
  <c r="X689" i="10"/>
  <c r="AE689" i="10" s="1"/>
  <c r="W689" i="10"/>
  <c r="V689" i="10"/>
  <c r="U689" i="10"/>
  <c r="T689" i="10"/>
  <c r="AC689" i="10" s="1"/>
  <c r="S689" i="10"/>
  <c r="AB689" i="10" s="1"/>
  <c r="R689" i="10"/>
  <c r="Q689" i="10"/>
  <c r="P689" i="10"/>
  <c r="AA689" i="10" s="1"/>
  <c r="O689" i="10"/>
  <c r="N689" i="10"/>
  <c r="Y688" i="10"/>
  <c r="X688" i="10"/>
  <c r="AE688" i="10" s="1"/>
  <c r="W688" i="10"/>
  <c r="AD688" i="10" s="1"/>
  <c r="V688" i="10"/>
  <c r="U688" i="10"/>
  <c r="T688" i="10"/>
  <c r="AC688" i="10" s="1"/>
  <c r="S688" i="10"/>
  <c r="AB688" i="10" s="1"/>
  <c r="R688" i="10"/>
  <c r="Q688" i="10"/>
  <c r="P688" i="10"/>
  <c r="AA688" i="10" s="1"/>
  <c r="O688" i="10"/>
  <c r="Z688" i="10" s="1"/>
  <c r="N688" i="10"/>
  <c r="Y687" i="10"/>
  <c r="X687" i="10"/>
  <c r="AE687" i="10" s="1"/>
  <c r="W687" i="10"/>
  <c r="AD687" i="10" s="1"/>
  <c r="V687" i="10"/>
  <c r="U687" i="10"/>
  <c r="T687" i="10"/>
  <c r="AC687" i="10" s="1"/>
  <c r="S687" i="10"/>
  <c r="AB687" i="10" s="1"/>
  <c r="R687" i="10"/>
  <c r="Q687" i="10"/>
  <c r="P687" i="10"/>
  <c r="AA687" i="10" s="1"/>
  <c r="O687" i="10"/>
  <c r="Z687" i="10" s="1"/>
  <c r="N687" i="10"/>
  <c r="AC686" i="10"/>
  <c r="Y686" i="10"/>
  <c r="X686" i="10"/>
  <c r="AE686" i="10" s="1"/>
  <c r="W686" i="10"/>
  <c r="AD686" i="10" s="1"/>
  <c r="V686" i="10"/>
  <c r="U686" i="10"/>
  <c r="T686" i="10"/>
  <c r="S686" i="10"/>
  <c r="AB686" i="10" s="1"/>
  <c r="R686" i="10"/>
  <c r="Q686" i="10"/>
  <c r="P686" i="10"/>
  <c r="AA686" i="10" s="1"/>
  <c r="O686" i="10"/>
  <c r="Z686" i="10" s="1"/>
  <c r="N686" i="10"/>
  <c r="Z685" i="10"/>
  <c r="Y685" i="10"/>
  <c r="X685" i="10"/>
  <c r="AE685" i="10" s="1"/>
  <c r="W685" i="10"/>
  <c r="AD685" i="10" s="1"/>
  <c r="V685" i="10"/>
  <c r="U685" i="10"/>
  <c r="T685" i="10"/>
  <c r="AC685" i="10" s="1"/>
  <c r="S685" i="10"/>
  <c r="AB685" i="10" s="1"/>
  <c r="R685" i="10"/>
  <c r="Q685" i="10"/>
  <c r="P685" i="10"/>
  <c r="AA685" i="10" s="1"/>
  <c r="O685" i="10"/>
  <c r="N685" i="10"/>
  <c r="AE684" i="10"/>
  <c r="Y684" i="10"/>
  <c r="X684" i="10"/>
  <c r="W684" i="10"/>
  <c r="AD684" i="10" s="1"/>
  <c r="V684" i="10"/>
  <c r="U684" i="10"/>
  <c r="T684" i="10"/>
  <c r="AC684" i="10" s="1"/>
  <c r="S684" i="10"/>
  <c r="AB684" i="10" s="1"/>
  <c r="R684" i="10"/>
  <c r="Q684" i="10"/>
  <c r="P684" i="10"/>
  <c r="AA684" i="10" s="1"/>
  <c r="O684" i="10"/>
  <c r="Z684" i="10" s="1"/>
  <c r="N684" i="10"/>
  <c r="AD683" i="10"/>
  <c r="AB683" i="10"/>
  <c r="Y683" i="10"/>
  <c r="X683" i="10"/>
  <c r="AE683" i="10" s="1"/>
  <c r="W683" i="10"/>
  <c r="V683" i="10"/>
  <c r="U683" i="10"/>
  <c r="T683" i="10"/>
  <c r="AC683" i="10" s="1"/>
  <c r="S683" i="10"/>
  <c r="R683" i="10"/>
  <c r="Q683" i="10"/>
  <c r="P683" i="10"/>
  <c r="AA683" i="10" s="1"/>
  <c r="O683" i="10"/>
  <c r="Z683" i="10" s="1"/>
  <c r="N683" i="10"/>
  <c r="AE682" i="10"/>
  <c r="AC682" i="10"/>
  <c r="AA682" i="10"/>
  <c r="Y682" i="10"/>
  <c r="X682" i="10"/>
  <c r="W682" i="10"/>
  <c r="AD682" i="10" s="1"/>
  <c r="V682" i="10"/>
  <c r="U682" i="10"/>
  <c r="T682" i="10"/>
  <c r="S682" i="10"/>
  <c r="AB682" i="10" s="1"/>
  <c r="R682" i="10"/>
  <c r="Q682" i="10"/>
  <c r="P682" i="10"/>
  <c r="O682" i="10"/>
  <c r="Z682" i="10" s="1"/>
  <c r="N682" i="10"/>
  <c r="AD681" i="10"/>
  <c r="Z681" i="10"/>
  <c r="Y681" i="10"/>
  <c r="X681" i="10"/>
  <c r="AE681" i="10" s="1"/>
  <c r="W681" i="10"/>
  <c r="V681" i="10"/>
  <c r="U681" i="10"/>
  <c r="T681" i="10"/>
  <c r="AC681" i="10" s="1"/>
  <c r="S681" i="10"/>
  <c r="AB681" i="10" s="1"/>
  <c r="R681" i="10"/>
  <c r="Q681" i="10"/>
  <c r="P681" i="10"/>
  <c r="AA681" i="10" s="1"/>
  <c r="O681" i="10"/>
  <c r="N681" i="10"/>
  <c r="Y680" i="10"/>
  <c r="X680" i="10"/>
  <c r="AE680" i="10" s="1"/>
  <c r="W680" i="10"/>
  <c r="AD680" i="10" s="1"/>
  <c r="V680" i="10"/>
  <c r="U680" i="10"/>
  <c r="T680" i="10"/>
  <c r="AC680" i="10" s="1"/>
  <c r="S680" i="10"/>
  <c r="AB680" i="10" s="1"/>
  <c r="R680" i="10"/>
  <c r="Q680" i="10"/>
  <c r="P680" i="10"/>
  <c r="AA680" i="10" s="1"/>
  <c r="O680" i="10"/>
  <c r="Z680" i="10" s="1"/>
  <c r="N680" i="10"/>
  <c r="Y679" i="10"/>
  <c r="X679" i="10"/>
  <c r="AE679" i="10" s="1"/>
  <c r="W679" i="10"/>
  <c r="AD679" i="10" s="1"/>
  <c r="V679" i="10"/>
  <c r="U679" i="10"/>
  <c r="T679" i="10"/>
  <c r="AC679" i="10" s="1"/>
  <c r="S679" i="10"/>
  <c r="AB679" i="10" s="1"/>
  <c r="R679" i="10"/>
  <c r="Q679" i="10"/>
  <c r="P679" i="10"/>
  <c r="AA679" i="10" s="1"/>
  <c r="O679" i="10"/>
  <c r="Z679" i="10" s="1"/>
  <c r="N679" i="10"/>
  <c r="AC678" i="10"/>
  <c r="Y678" i="10"/>
  <c r="X678" i="10"/>
  <c r="AE678" i="10" s="1"/>
  <c r="W678" i="10"/>
  <c r="AD678" i="10" s="1"/>
  <c r="V678" i="10"/>
  <c r="U678" i="10"/>
  <c r="T678" i="10"/>
  <c r="S678" i="10"/>
  <c r="AB678" i="10" s="1"/>
  <c r="R678" i="10"/>
  <c r="Q678" i="10"/>
  <c r="P678" i="10"/>
  <c r="AA678" i="10" s="1"/>
  <c r="O678" i="10"/>
  <c r="Z678" i="10" s="1"/>
  <c r="N678" i="10"/>
  <c r="Z677" i="10"/>
  <c r="Y677" i="10"/>
  <c r="X677" i="10"/>
  <c r="AE677" i="10" s="1"/>
  <c r="W677" i="10"/>
  <c r="AD677" i="10" s="1"/>
  <c r="V677" i="10"/>
  <c r="U677" i="10"/>
  <c r="T677" i="10"/>
  <c r="AC677" i="10" s="1"/>
  <c r="S677" i="10"/>
  <c r="AB677" i="10" s="1"/>
  <c r="R677" i="10"/>
  <c r="Q677" i="10"/>
  <c r="P677" i="10"/>
  <c r="AA677" i="10" s="1"/>
  <c r="O677" i="10"/>
  <c r="N677" i="10"/>
  <c r="AE676" i="10"/>
  <c r="Y676" i="10"/>
  <c r="X676" i="10"/>
  <c r="W676" i="10"/>
  <c r="AD676" i="10" s="1"/>
  <c r="V676" i="10"/>
  <c r="U676" i="10"/>
  <c r="T676" i="10"/>
  <c r="AC676" i="10" s="1"/>
  <c r="S676" i="10"/>
  <c r="AB676" i="10" s="1"/>
  <c r="R676" i="10"/>
  <c r="Q676" i="10"/>
  <c r="P676" i="10"/>
  <c r="AA676" i="10" s="1"/>
  <c r="O676" i="10"/>
  <c r="Z676" i="10" s="1"/>
  <c r="N676" i="10"/>
  <c r="AD675" i="10"/>
  <c r="Y675" i="10"/>
  <c r="X675" i="10"/>
  <c r="AE675" i="10" s="1"/>
  <c r="W675" i="10"/>
  <c r="V675" i="10"/>
  <c r="U675" i="10"/>
  <c r="T675" i="10"/>
  <c r="AC675" i="10" s="1"/>
  <c r="S675" i="10"/>
  <c r="AB675" i="10" s="1"/>
  <c r="R675" i="10"/>
  <c r="Q675" i="10"/>
  <c r="P675" i="10"/>
  <c r="AA675" i="10" s="1"/>
  <c r="O675" i="10"/>
  <c r="Z675" i="10" s="1"/>
  <c r="N675" i="10"/>
  <c r="AE674" i="10"/>
  <c r="AC674" i="10"/>
  <c r="AA674" i="10"/>
  <c r="Y674" i="10"/>
  <c r="X674" i="10"/>
  <c r="W674" i="10"/>
  <c r="AD674" i="10" s="1"/>
  <c r="V674" i="10"/>
  <c r="U674" i="10"/>
  <c r="T674" i="10"/>
  <c r="S674" i="10"/>
  <c r="AB674" i="10" s="1"/>
  <c r="R674" i="10"/>
  <c r="Q674" i="10"/>
  <c r="P674" i="10"/>
  <c r="O674" i="10"/>
  <c r="Z674" i="10" s="1"/>
  <c r="N674" i="10"/>
  <c r="AD673" i="10"/>
  <c r="Z673" i="10"/>
  <c r="Y673" i="10"/>
  <c r="X673" i="10"/>
  <c r="AE673" i="10" s="1"/>
  <c r="W673" i="10"/>
  <c r="V673" i="10"/>
  <c r="U673" i="10"/>
  <c r="T673" i="10"/>
  <c r="AC673" i="10" s="1"/>
  <c r="S673" i="10"/>
  <c r="AB673" i="10" s="1"/>
  <c r="R673" i="10"/>
  <c r="Q673" i="10"/>
  <c r="P673" i="10"/>
  <c r="AA673" i="10" s="1"/>
  <c r="O673" i="10"/>
  <c r="N673" i="10"/>
  <c r="Y672" i="10"/>
  <c r="X672" i="10"/>
  <c r="AE672" i="10" s="1"/>
  <c r="W672" i="10"/>
  <c r="AD672" i="10" s="1"/>
  <c r="V672" i="10"/>
  <c r="U672" i="10"/>
  <c r="T672" i="10"/>
  <c r="AC672" i="10" s="1"/>
  <c r="S672" i="10"/>
  <c r="AB672" i="10" s="1"/>
  <c r="R672" i="10"/>
  <c r="Q672" i="10"/>
  <c r="P672" i="10"/>
  <c r="AA672" i="10" s="1"/>
  <c r="O672" i="10"/>
  <c r="Z672" i="10" s="1"/>
  <c r="N672" i="10"/>
  <c r="Y671" i="10"/>
  <c r="X671" i="10"/>
  <c r="AE671" i="10" s="1"/>
  <c r="W671" i="10"/>
  <c r="AD671" i="10" s="1"/>
  <c r="V671" i="10"/>
  <c r="U671" i="10"/>
  <c r="T671" i="10"/>
  <c r="AC671" i="10" s="1"/>
  <c r="S671" i="10"/>
  <c r="AB671" i="10" s="1"/>
  <c r="R671" i="10"/>
  <c r="Q671" i="10"/>
  <c r="P671" i="10"/>
  <c r="AA671" i="10" s="1"/>
  <c r="O671" i="10"/>
  <c r="Z671" i="10" s="1"/>
  <c r="N671" i="10"/>
  <c r="AC670" i="10"/>
  <c r="Y670" i="10"/>
  <c r="X670" i="10"/>
  <c r="AE670" i="10" s="1"/>
  <c r="W670" i="10"/>
  <c r="AD670" i="10" s="1"/>
  <c r="V670" i="10"/>
  <c r="U670" i="10"/>
  <c r="T670" i="10"/>
  <c r="S670" i="10"/>
  <c r="AB670" i="10" s="1"/>
  <c r="R670" i="10"/>
  <c r="Q670" i="10"/>
  <c r="P670" i="10"/>
  <c r="AA670" i="10" s="1"/>
  <c r="O670" i="10"/>
  <c r="Z670" i="10" s="1"/>
  <c r="N670" i="10"/>
  <c r="Z669" i="10"/>
  <c r="Y669" i="10"/>
  <c r="X669" i="10"/>
  <c r="AE669" i="10" s="1"/>
  <c r="W669" i="10"/>
  <c r="AD669" i="10" s="1"/>
  <c r="V669" i="10"/>
  <c r="U669" i="10"/>
  <c r="T669" i="10"/>
  <c r="AC669" i="10" s="1"/>
  <c r="S669" i="10"/>
  <c r="AB669" i="10" s="1"/>
  <c r="R669" i="10"/>
  <c r="Q669" i="10"/>
  <c r="P669" i="10"/>
  <c r="AA669" i="10" s="1"/>
  <c r="O669" i="10"/>
  <c r="N669" i="10"/>
  <c r="AE668" i="10"/>
  <c r="Y668" i="10"/>
  <c r="X668" i="10"/>
  <c r="W668" i="10"/>
  <c r="AD668" i="10" s="1"/>
  <c r="V668" i="10"/>
  <c r="U668" i="10"/>
  <c r="T668" i="10"/>
  <c r="AC668" i="10" s="1"/>
  <c r="S668" i="10"/>
  <c r="AB668" i="10" s="1"/>
  <c r="R668" i="10"/>
  <c r="Q668" i="10"/>
  <c r="P668" i="10"/>
  <c r="AA668" i="10" s="1"/>
  <c r="O668" i="10"/>
  <c r="Z668" i="10" s="1"/>
  <c r="N668" i="10"/>
  <c r="AD667" i="10"/>
  <c r="AB667" i="10"/>
  <c r="Y667" i="10"/>
  <c r="X667" i="10"/>
  <c r="AE667" i="10" s="1"/>
  <c r="W667" i="10"/>
  <c r="V667" i="10"/>
  <c r="U667" i="10"/>
  <c r="T667" i="10"/>
  <c r="AC667" i="10" s="1"/>
  <c r="S667" i="10"/>
  <c r="R667" i="10"/>
  <c r="Q667" i="10"/>
  <c r="P667" i="10"/>
  <c r="AA667" i="10" s="1"/>
  <c r="O667" i="10"/>
  <c r="Z667" i="10" s="1"/>
  <c r="N667" i="10"/>
  <c r="AE666" i="10"/>
  <c r="AC666" i="10"/>
  <c r="AA666" i="10"/>
  <c r="Y666" i="10"/>
  <c r="X666" i="10"/>
  <c r="W666" i="10"/>
  <c r="AD666" i="10" s="1"/>
  <c r="V666" i="10"/>
  <c r="U666" i="10"/>
  <c r="T666" i="10"/>
  <c r="S666" i="10"/>
  <c r="AB666" i="10" s="1"/>
  <c r="R666" i="10"/>
  <c r="Q666" i="10"/>
  <c r="P666" i="10"/>
  <c r="O666" i="10"/>
  <c r="Z666" i="10" s="1"/>
  <c r="N666" i="10"/>
  <c r="AD665" i="10"/>
  <c r="Z665" i="10"/>
  <c r="Y665" i="10"/>
  <c r="X665" i="10"/>
  <c r="AE665" i="10" s="1"/>
  <c r="W665" i="10"/>
  <c r="V665" i="10"/>
  <c r="U665" i="10"/>
  <c r="T665" i="10"/>
  <c r="AC665" i="10" s="1"/>
  <c r="S665" i="10"/>
  <c r="AB665" i="10" s="1"/>
  <c r="R665" i="10"/>
  <c r="Q665" i="10"/>
  <c r="P665" i="10"/>
  <c r="AA665" i="10" s="1"/>
  <c r="O665" i="10"/>
  <c r="N665" i="10"/>
  <c r="Y664" i="10"/>
  <c r="X664" i="10"/>
  <c r="AE664" i="10" s="1"/>
  <c r="W664" i="10"/>
  <c r="AD664" i="10" s="1"/>
  <c r="V664" i="10"/>
  <c r="U664" i="10"/>
  <c r="T664" i="10"/>
  <c r="AC664" i="10" s="1"/>
  <c r="S664" i="10"/>
  <c r="AB664" i="10" s="1"/>
  <c r="R664" i="10"/>
  <c r="Q664" i="10"/>
  <c r="P664" i="10"/>
  <c r="AA664" i="10" s="1"/>
  <c r="O664" i="10"/>
  <c r="Z664" i="10" s="1"/>
  <c r="N664" i="10"/>
  <c r="Y663" i="10"/>
  <c r="X663" i="10"/>
  <c r="AE663" i="10" s="1"/>
  <c r="W663" i="10"/>
  <c r="AD663" i="10" s="1"/>
  <c r="V663" i="10"/>
  <c r="U663" i="10"/>
  <c r="T663" i="10"/>
  <c r="AC663" i="10" s="1"/>
  <c r="S663" i="10"/>
  <c r="AB663" i="10" s="1"/>
  <c r="R663" i="10"/>
  <c r="Q663" i="10"/>
  <c r="P663" i="10"/>
  <c r="AA663" i="10" s="1"/>
  <c r="O663" i="10"/>
  <c r="Z663" i="10" s="1"/>
  <c r="N663" i="10"/>
  <c r="AC662" i="10"/>
  <c r="Y662" i="10"/>
  <c r="X662" i="10"/>
  <c r="AE662" i="10" s="1"/>
  <c r="W662" i="10"/>
  <c r="AD662" i="10" s="1"/>
  <c r="V662" i="10"/>
  <c r="U662" i="10"/>
  <c r="T662" i="10"/>
  <c r="S662" i="10"/>
  <c r="AB662" i="10" s="1"/>
  <c r="R662" i="10"/>
  <c r="Q662" i="10"/>
  <c r="P662" i="10"/>
  <c r="AA662" i="10" s="1"/>
  <c r="O662" i="10"/>
  <c r="Z662" i="10" s="1"/>
  <c r="N662" i="10"/>
  <c r="Z661" i="10"/>
  <c r="Y661" i="10"/>
  <c r="X661" i="10"/>
  <c r="AE661" i="10" s="1"/>
  <c r="W661" i="10"/>
  <c r="AD661" i="10" s="1"/>
  <c r="V661" i="10"/>
  <c r="U661" i="10"/>
  <c r="T661" i="10"/>
  <c r="AC661" i="10" s="1"/>
  <c r="S661" i="10"/>
  <c r="AB661" i="10" s="1"/>
  <c r="R661" i="10"/>
  <c r="Q661" i="10"/>
  <c r="P661" i="10"/>
  <c r="AA661" i="10" s="1"/>
  <c r="O661" i="10"/>
  <c r="N661" i="10"/>
  <c r="AE660" i="10"/>
  <c r="Y660" i="10"/>
  <c r="X660" i="10"/>
  <c r="W660" i="10"/>
  <c r="AD660" i="10" s="1"/>
  <c r="V660" i="10"/>
  <c r="U660" i="10"/>
  <c r="T660" i="10"/>
  <c r="AC660" i="10" s="1"/>
  <c r="S660" i="10"/>
  <c r="AB660" i="10" s="1"/>
  <c r="R660" i="10"/>
  <c r="Q660" i="10"/>
  <c r="P660" i="10"/>
  <c r="AA660" i="10" s="1"/>
  <c r="O660" i="10"/>
  <c r="Z660" i="10" s="1"/>
  <c r="N660" i="10"/>
  <c r="AD659" i="10"/>
  <c r="AB659" i="10"/>
  <c r="Y659" i="10"/>
  <c r="X659" i="10"/>
  <c r="AE659" i="10" s="1"/>
  <c r="W659" i="10"/>
  <c r="V659" i="10"/>
  <c r="U659" i="10"/>
  <c r="T659" i="10"/>
  <c r="AC659" i="10" s="1"/>
  <c r="S659" i="10"/>
  <c r="R659" i="10"/>
  <c r="Q659" i="10"/>
  <c r="P659" i="10"/>
  <c r="AA659" i="10" s="1"/>
  <c r="O659" i="10"/>
  <c r="Z659" i="10" s="1"/>
  <c r="N659" i="10"/>
  <c r="AE658" i="10"/>
  <c r="AC658" i="10"/>
  <c r="AA658" i="10"/>
  <c r="Y658" i="10"/>
  <c r="X658" i="10"/>
  <c r="W658" i="10"/>
  <c r="AD658" i="10" s="1"/>
  <c r="V658" i="10"/>
  <c r="U658" i="10"/>
  <c r="T658" i="10"/>
  <c r="S658" i="10"/>
  <c r="AB658" i="10" s="1"/>
  <c r="R658" i="10"/>
  <c r="Q658" i="10"/>
  <c r="P658" i="10"/>
  <c r="O658" i="10"/>
  <c r="Z658" i="10" s="1"/>
  <c r="N658" i="10"/>
  <c r="AD657" i="10"/>
  <c r="Z657" i="10"/>
  <c r="Y657" i="10"/>
  <c r="X657" i="10"/>
  <c r="AE657" i="10" s="1"/>
  <c r="W657" i="10"/>
  <c r="V657" i="10"/>
  <c r="U657" i="10"/>
  <c r="T657" i="10"/>
  <c r="AC657" i="10" s="1"/>
  <c r="S657" i="10"/>
  <c r="AB657" i="10" s="1"/>
  <c r="R657" i="10"/>
  <c r="Q657" i="10"/>
  <c r="P657" i="10"/>
  <c r="AA657" i="10" s="1"/>
  <c r="O657" i="10"/>
  <c r="N657" i="10"/>
  <c r="Y656" i="10"/>
  <c r="X656" i="10"/>
  <c r="AE656" i="10" s="1"/>
  <c r="W656" i="10"/>
  <c r="AD656" i="10" s="1"/>
  <c r="V656" i="10"/>
  <c r="U656" i="10"/>
  <c r="T656" i="10"/>
  <c r="AC656" i="10" s="1"/>
  <c r="S656" i="10"/>
  <c r="AB656" i="10" s="1"/>
  <c r="R656" i="10"/>
  <c r="Q656" i="10"/>
  <c r="P656" i="10"/>
  <c r="AA656" i="10" s="1"/>
  <c r="O656" i="10"/>
  <c r="Z656" i="10" s="1"/>
  <c r="N656" i="10"/>
  <c r="Y655" i="10"/>
  <c r="X655" i="10"/>
  <c r="AE655" i="10" s="1"/>
  <c r="W655" i="10"/>
  <c r="AD655" i="10" s="1"/>
  <c r="V655" i="10"/>
  <c r="U655" i="10"/>
  <c r="T655" i="10"/>
  <c r="AC655" i="10" s="1"/>
  <c r="S655" i="10"/>
  <c r="AB655" i="10" s="1"/>
  <c r="R655" i="10"/>
  <c r="Q655" i="10"/>
  <c r="P655" i="10"/>
  <c r="AA655" i="10" s="1"/>
  <c r="O655" i="10"/>
  <c r="Z655" i="10" s="1"/>
  <c r="N655" i="10"/>
  <c r="AC654" i="10"/>
  <c r="Y654" i="10"/>
  <c r="X654" i="10"/>
  <c r="AE654" i="10" s="1"/>
  <c r="W654" i="10"/>
  <c r="AD654" i="10" s="1"/>
  <c r="V654" i="10"/>
  <c r="U654" i="10"/>
  <c r="T654" i="10"/>
  <c r="S654" i="10"/>
  <c r="AB654" i="10" s="1"/>
  <c r="R654" i="10"/>
  <c r="Q654" i="10"/>
  <c r="P654" i="10"/>
  <c r="AA654" i="10" s="1"/>
  <c r="O654" i="10"/>
  <c r="Z654" i="10" s="1"/>
  <c r="N654" i="10"/>
  <c r="Z653" i="10"/>
  <c r="Y653" i="10"/>
  <c r="X653" i="10"/>
  <c r="AE653" i="10" s="1"/>
  <c r="W653" i="10"/>
  <c r="AD653" i="10" s="1"/>
  <c r="V653" i="10"/>
  <c r="U653" i="10"/>
  <c r="T653" i="10"/>
  <c r="AC653" i="10" s="1"/>
  <c r="S653" i="10"/>
  <c r="AB653" i="10" s="1"/>
  <c r="R653" i="10"/>
  <c r="Q653" i="10"/>
  <c r="P653" i="10"/>
  <c r="AA653" i="10" s="1"/>
  <c r="O653" i="10"/>
  <c r="N653" i="10"/>
  <c r="AE652" i="10"/>
  <c r="Y652" i="10"/>
  <c r="X652" i="10"/>
  <c r="W652" i="10"/>
  <c r="AD652" i="10" s="1"/>
  <c r="V652" i="10"/>
  <c r="U652" i="10"/>
  <c r="T652" i="10"/>
  <c r="AC652" i="10" s="1"/>
  <c r="S652" i="10"/>
  <c r="AB652" i="10" s="1"/>
  <c r="R652" i="10"/>
  <c r="Q652" i="10"/>
  <c r="P652" i="10"/>
  <c r="AA652" i="10" s="1"/>
  <c r="O652" i="10"/>
  <c r="Z652" i="10" s="1"/>
  <c r="N652" i="10"/>
  <c r="AD651" i="10"/>
  <c r="AB651" i="10"/>
  <c r="Y651" i="10"/>
  <c r="X651" i="10"/>
  <c r="AE651" i="10" s="1"/>
  <c r="W651" i="10"/>
  <c r="V651" i="10"/>
  <c r="U651" i="10"/>
  <c r="T651" i="10"/>
  <c r="AC651" i="10" s="1"/>
  <c r="S651" i="10"/>
  <c r="R651" i="10"/>
  <c r="Q651" i="10"/>
  <c r="P651" i="10"/>
  <c r="AA651" i="10" s="1"/>
  <c r="O651" i="10"/>
  <c r="Z651" i="10" s="1"/>
  <c r="N651" i="10"/>
  <c r="AE650" i="10"/>
  <c r="AC650" i="10"/>
  <c r="AA650" i="10"/>
  <c r="Y650" i="10"/>
  <c r="X650" i="10"/>
  <c r="W650" i="10"/>
  <c r="AD650" i="10" s="1"/>
  <c r="V650" i="10"/>
  <c r="U650" i="10"/>
  <c r="T650" i="10"/>
  <c r="S650" i="10"/>
  <c r="AB650" i="10" s="1"/>
  <c r="R650" i="10"/>
  <c r="Q650" i="10"/>
  <c r="P650" i="10"/>
  <c r="O650" i="10"/>
  <c r="Z650" i="10" s="1"/>
  <c r="N650" i="10"/>
  <c r="AD649" i="10"/>
  <c r="Z649" i="10"/>
  <c r="Y649" i="10"/>
  <c r="X649" i="10"/>
  <c r="AE649" i="10" s="1"/>
  <c r="W649" i="10"/>
  <c r="V649" i="10"/>
  <c r="U649" i="10"/>
  <c r="T649" i="10"/>
  <c r="AC649" i="10" s="1"/>
  <c r="S649" i="10"/>
  <c r="AB649" i="10" s="1"/>
  <c r="R649" i="10"/>
  <c r="Q649" i="10"/>
  <c r="P649" i="10"/>
  <c r="AA649" i="10" s="1"/>
  <c r="O649" i="10"/>
  <c r="N649" i="10"/>
  <c r="Y648" i="10"/>
  <c r="X648" i="10"/>
  <c r="AE648" i="10" s="1"/>
  <c r="W648" i="10"/>
  <c r="AD648" i="10" s="1"/>
  <c r="V648" i="10"/>
  <c r="U648" i="10"/>
  <c r="T648" i="10"/>
  <c r="AC648" i="10" s="1"/>
  <c r="S648" i="10"/>
  <c r="AB648" i="10" s="1"/>
  <c r="R648" i="10"/>
  <c r="Q648" i="10"/>
  <c r="P648" i="10"/>
  <c r="AA648" i="10" s="1"/>
  <c r="O648" i="10"/>
  <c r="Z648" i="10" s="1"/>
  <c r="N648" i="10"/>
  <c r="Y647" i="10"/>
  <c r="X647" i="10"/>
  <c r="AE647" i="10" s="1"/>
  <c r="W647" i="10"/>
  <c r="AD647" i="10" s="1"/>
  <c r="V647" i="10"/>
  <c r="U647" i="10"/>
  <c r="T647" i="10"/>
  <c r="AC647" i="10" s="1"/>
  <c r="S647" i="10"/>
  <c r="AB647" i="10" s="1"/>
  <c r="R647" i="10"/>
  <c r="Q647" i="10"/>
  <c r="P647" i="10"/>
  <c r="AA647" i="10" s="1"/>
  <c r="O647" i="10"/>
  <c r="Z647" i="10" s="1"/>
  <c r="N647" i="10"/>
  <c r="AC646" i="10"/>
  <c r="Y646" i="10"/>
  <c r="X646" i="10"/>
  <c r="AE646" i="10" s="1"/>
  <c r="W646" i="10"/>
  <c r="AD646" i="10" s="1"/>
  <c r="V646" i="10"/>
  <c r="U646" i="10"/>
  <c r="T646" i="10"/>
  <c r="S646" i="10"/>
  <c r="AB646" i="10" s="1"/>
  <c r="R646" i="10"/>
  <c r="Q646" i="10"/>
  <c r="P646" i="10"/>
  <c r="AA646" i="10" s="1"/>
  <c r="O646" i="10"/>
  <c r="Z646" i="10" s="1"/>
  <c r="N646" i="10"/>
  <c r="Z645" i="10"/>
  <c r="Y645" i="10"/>
  <c r="X645" i="10"/>
  <c r="AE645" i="10" s="1"/>
  <c r="W645" i="10"/>
  <c r="AD645" i="10" s="1"/>
  <c r="V645" i="10"/>
  <c r="U645" i="10"/>
  <c r="T645" i="10"/>
  <c r="AC645" i="10" s="1"/>
  <c r="S645" i="10"/>
  <c r="AB645" i="10" s="1"/>
  <c r="R645" i="10"/>
  <c r="Q645" i="10"/>
  <c r="P645" i="10"/>
  <c r="AA645" i="10" s="1"/>
  <c r="O645" i="10"/>
  <c r="N645" i="10"/>
  <c r="AE644" i="10"/>
  <c r="Y644" i="10"/>
  <c r="X644" i="10"/>
  <c r="W644" i="10"/>
  <c r="AD644" i="10" s="1"/>
  <c r="V644" i="10"/>
  <c r="U644" i="10"/>
  <c r="T644" i="10"/>
  <c r="AC644" i="10" s="1"/>
  <c r="S644" i="10"/>
  <c r="AB644" i="10" s="1"/>
  <c r="R644" i="10"/>
  <c r="Q644" i="10"/>
  <c r="P644" i="10"/>
  <c r="AA644" i="10" s="1"/>
  <c r="O644" i="10"/>
  <c r="Z644" i="10" s="1"/>
  <c r="N644" i="10"/>
  <c r="AD643" i="10"/>
  <c r="Y643" i="10"/>
  <c r="X643" i="10"/>
  <c r="AE643" i="10" s="1"/>
  <c r="W643" i="10"/>
  <c r="V643" i="10"/>
  <c r="U643" i="10"/>
  <c r="T643" i="10"/>
  <c r="AC643" i="10" s="1"/>
  <c r="S643" i="10"/>
  <c r="AB643" i="10" s="1"/>
  <c r="R643" i="10"/>
  <c r="Q643" i="10"/>
  <c r="P643" i="10"/>
  <c r="AA643" i="10" s="1"/>
  <c r="O643" i="10"/>
  <c r="Z643" i="10" s="1"/>
  <c r="N643" i="10"/>
  <c r="AE642" i="10"/>
  <c r="AC642" i="10"/>
  <c r="AA642" i="10"/>
  <c r="Y642" i="10"/>
  <c r="X642" i="10"/>
  <c r="W642" i="10"/>
  <c r="AD642" i="10" s="1"/>
  <c r="V642" i="10"/>
  <c r="U642" i="10"/>
  <c r="T642" i="10"/>
  <c r="S642" i="10"/>
  <c r="AB642" i="10" s="1"/>
  <c r="R642" i="10"/>
  <c r="Q642" i="10"/>
  <c r="P642" i="10"/>
  <c r="O642" i="10"/>
  <c r="Z642" i="10" s="1"/>
  <c r="N642" i="10"/>
  <c r="AD641" i="10"/>
  <c r="Z641" i="10"/>
  <c r="Y641" i="10"/>
  <c r="X641" i="10"/>
  <c r="AE641" i="10" s="1"/>
  <c r="W641" i="10"/>
  <c r="V641" i="10"/>
  <c r="U641" i="10"/>
  <c r="T641" i="10"/>
  <c r="AC641" i="10" s="1"/>
  <c r="S641" i="10"/>
  <c r="AB641" i="10" s="1"/>
  <c r="R641" i="10"/>
  <c r="Q641" i="10"/>
  <c r="P641" i="10"/>
  <c r="AA641" i="10" s="1"/>
  <c r="O641" i="10"/>
  <c r="N641" i="10"/>
  <c r="AC640" i="10"/>
  <c r="Y640" i="10"/>
  <c r="X640" i="10"/>
  <c r="AE640" i="10" s="1"/>
  <c r="W640" i="10"/>
  <c r="AD640" i="10" s="1"/>
  <c r="V640" i="10"/>
  <c r="U640" i="10"/>
  <c r="T640" i="10"/>
  <c r="S640" i="10"/>
  <c r="AB640" i="10" s="1"/>
  <c r="R640" i="10"/>
  <c r="Q640" i="10"/>
  <c r="P640" i="10"/>
  <c r="AA640" i="10" s="1"/>
  <c r="O640" i="10"/>
  <c r="Z640" i="10" s="1"/>
  <c r="N640" i="10"/>
  <c r="Z639" i="10"/>
  <c r="Y639" i="10"/>
  <c r="X639" i="10"/>
  <c r="AE639" i="10" s="1"/>
  <c r="W639" i="10"/>
  <c r="AD639" i="10" s="1"/>
  <c r="V639" i="10"/>
  <c r="U639" i="10"/>
  <c r="T639" i="10"/>
  <c r="AC639" i="10" s="1"/>
  <c r="S639" i="10"/>
  <c r="AB639" i="10" s="1"/>
  <c r="R639" i="10"/>
  <c r="Q639" i="10"/>
  <c r="P639" i="10"/>
  <c r="AA639" i="10" s="1"/>
  <c r="O639" i="10"/>
  <c r="N639" i="10"/>
  <c r="Y638" i="10"/>
  <c r="X638" i="10"/>
  <c r="AE638" i="10" s="1"/>
  <c r="W638" i="10"/>
  <c r="AD638" i="10" s="1"/>
  <c r="V638" i="10"/>
  <c r="U638" i="10"/>
  <c r="T638" i="10"/>
  <c r="AC638" i="10" s="1"/>
  <c r="S638" i="10"/>
  <c r="AB638" i="10" s="1"/>
  <c r="R638" i="10"/>
  <c r="Q638" i="10"/>
  <c r="P638" i="10"/>
  <c r="AA638" i="10" s="1"/>
  <c r="O638" i="10"/>
  <c r="Z638" i="10" s="1"/>
  <c r="N638" i="10"/>
  <c r="Y637" i="10"/>
  <c r="X637" i="10"/>
  <c r="AE637" i="10" s="1"/>
  <c r="W637" i="10"/>
  <c r="AD637" i="10" s="1"/>
  <c r="V637" i="10"/>
  <c r="U637" i="10"/>
  <c r="T637" i="10"/>
  <c r="AC637" i="10" s="1"/>
  <c r="S637" i="10"/>
  <c r="AB637" i="10" s="1"/>
  <c r="R637" i="10"/>
  <c r="Q637" i="10"/>
  <c r="P637" i="10"/>
  <c r="AA637" i="10" s="1"/>
  <c r="O637" i="10"/>
  <c r="Z637" i="10" s="1"/>
  <c r="N637" i="10"/>
  <c r="AC636" i="10"/>
  <c r="Y636" i="10"/>
  <c r="X636" i="10"/>
  <c r="AE636" i="10" s="1"/>
  <c r="W636" i="10"/>
  <c r="AD636" i="10" s="1"/>
  <c r="V636" i="10"/>
  <c r="U636" i="10"/>
  <c r="T636" i="10"/>
  <c r="S636" i="10"/>
  <c r="AB636" i="10" s="1"/>
  <c r="R636" i="10"/>
  <c r="Q636" i="10"/>
  <c r="P636" i="10"/>
  <c r="AA636" i="10" s="1"/>
  <c r="O636" i="10"/>
  <c r="Z636" i="10" s="1"/>
  <c r="N636" i="10"/>
  <c r="Z635" i="10"/>
  <c r="Y635" i="10"/>
  <c r="X635" i="10"/>
  <c r="AE635" i="10" s="1"/>
  <c r="W635" i="10"/>
  <c r="AD635" i="10" s="1"/>
  <c r="V635" i="10"/>
  <c r="U635" i="10"/>
  <c r="T635" i="10"/>
  <c r="AC635" i="10" s="1"/>
  <c r="S635" i="10"/>
  <c r="AB635" i="10" s="1"/>
  <c r="R635" i="10"/>
  <c r="Q635" i="10"/>
  <c r="P635" i="10"/>
  <c r="AA635" i="10" s="1"/>
  <c r="O635" i="10"/>
  <c r="N635" i="10"/>
  <c r="AE634" i="10"/>
  <c r="Y634" i="10"/>
  <c r="X634" i="10"/>
  <c r="W634" i="10"/>
  <c r="AD634" i="10" s="1"/>
  <c r="V634" i="10"/>
  <c r="U634" i="10"/>
  <c r="T634" i="10"/>
  <c r="AC634" i="10" s="1"/>
  <c r="S634" i="10"/>
  <c r="AB634" i="10" s="1"/>
  <c r="R634" i="10"/>
  <c r="Q634" i="10"/>
  <c r="P634" i="10"/>
  <c r="AA634" i="10" s="1"/>
  <c r="O634" i="10"/>
  <c r="Z634" i="10" s="1"/>
  <c r="N634" i="10"/>
  <c r="AD633" i="10"/>
  <c r="Z633" i="10"/>
  <c r="Y633" i="10"/>
  <c r="X633" i="10"/>
  <c r="AE633" i="10" s="1"/>
  <c r="W633" i="10"/>
  <c r="V633" i="10"/>
  <c r="U633" i="10"/>
  <c r="T633" i="10"/>
  <c r="AC633" i="10" s="1"/>
  <c r="S633" i="10"/>
  <c r="AB633" i="10" s="1"/>
  <c r="R633" i="10"/>
  <c r="Q633" i="10"/>
  <c r="P633" i="10"/>
  <c r="AA633" i="10" s="1"/>
  <c r="O633" i="10"/>
  <c r="N633" i="10"/>
  <c r="AE632" i="10"/>
  <c r="AC632" i="10"/>
  <c r="AA632" i="10"/>
  <c r="Y632" i="10"/>
  <c r="X632" i="10"/>
  <c r="W632" i="10"/>
  <c r="AD632" i="10" s="1"/>
  <c r="V632" i="10"/>
  <c r="U632" i="10"/>
  <c r="T632" i="10"/>
  <c r="S632" i="10"/>
  <c r="AB632" i="10" s="1"/>
  <c r="R632" i="10"/>
  <c r="Q632" i="10"/>
  <c r="P632" i="10"/>
  <c r="O632" i="10"/>
  <c r="Z632" i="10" s="1"/>
  <c r="N632" i="10"/>
  <c r="AD631" i="10"/>
  <c r="Z631" i="10"/>
  <c r="Y631" i="10"/>
  <c r="X631" i="10"/>
  <c r="AE631" i="10" s="1"/>
  <c r="W631" i="10"/>
  <c r="V631" i="10"/>
  <c r="U631" i="10"/>
  <c r="T631" i="10"/>
  <c r="AC631" i="10" s="1"/>
  <c r="S631" i="10"/>
  <c r="AB631" i="10" s="1"/>
  <c r="R631" i="10"/>
  <c r="Q631" i="10"/>
  <c r="P631" i="10"/>
  <c r="AA631" i="10" s="1"/>
  <c r="O631" i="10"/>
  <c r="N631" i="10"/>
  <c r="AC630" i="10"/>
  <c r="Y630" i="10"/>
  <c r="X630" i="10"/>
  <c r="AE630" i="10" s="1"/>
  <c r="W630" i="10"/>
  <c r="AD630" i="10" s="1"/>
  <c r="V630" i="10"/>
  <c r="U630" i="10"/>
  <c r="T630" i="10"/>
  <c r="S630" i="10"/>
  <c r="AB630" i="10" s="1"/>
  <c r="R630" i="10"/>
  <c r="Q630" i="10"/>
  <c r="P630" i="10"/>
  <c r="AA630" i="10" s="1"/>
  <c r="O630" i="10"/>
  <c r="Z630" i="10" s="1"/>
  <c r="N630" i="10"/>
  <c r="Y629" i="10"/>
  <c r="X629" i="10"/>
  <c r="AE629" i="10" s="1"/>
  <c r="W629" i="10"/>
  <c r="AD629" i="10" s="1"/>
  <c r="V629" i="10"/>
  <c r="U629" i="10"/>
  <c r="T629" i="10"/>
  <c r="AC629" i="10" s="1"/>
  <c r="S629" i="10"/>
  <c r="AB629" i="10" s="1"/>
  <c r="R629" i="10"/>
  <c r="Q629" i="10"/>
  <c r="P629" i="10"/>
  <c r="AA629" i="10" s="1"/>
  <c r="O629" i="10"/>
  <c r="Z629" i="10" s="1"/>
  <c r="N629" i="10"/>
  <c r="AC628" i="10"/>
  <c r="Y628" i="10"/>
  <c r="X628" i="10"/>
  <c r="AE628" i="10" s="1"/>
  <c r="W628" i="10"/>
  <c r="AD628" i="10" s="1"/>
  <c r="V628" i="10"/>
  <c r="U628" i="10"/>
  <c r="T628" i="10"/>
  <c r="S628" i="10"/>
  <c r="AB628" i="10" s="1"/>
  <c r="R628" i="10"/>
  <c r="Q628" i="10"/>
  <c r="P628" i="10"/>
  <c r="AA628" i="10" s="1"/>
  <c r="O628" i="10"/>
  <c r="Z628" i="10" s="1"/>
  <c r="N628" i="10"/>
  <c r="Z627" i="10"/>
  <c r="Y627" i="10"/>
  <c r="X627" i="10"/>
  <c r="AE627" i="10" s="1"/>
  <c r="W627" i="10"/>
  <c r="AD627" i="10" s="1"/>
  <c r="V627" i="10"/>
  <c r="U627" i="10"/>
  <c r="T627" i="10"/>
  <c r="AC627" i="10" s="1"/>
  <c r="S627" i="10"/>
  <c r="AB627" i="10" s="1"/>
  <c r="R627" i="10"/>
  <c r="Q627" i="10"/>
  <c r="P627" i="10"/>
  <c r="AA627" i="10" s="1"/>
  <c r="O627" i="10"/>
  <c r="N627" i="10"/>
  <c r="AE626" i="10"/>
  <c r="Y626" i="10"/>
  <c r="X626" i="10"/>
  <c r="W626" i="10"/>
  <c r="AD626" i="10" s="1"/>
  <c r="V626" i="10"/>
  <c r="U626" i="10"/>
  <c r="T626" i="10"/>
  <c r="AC626" i="10" s="1"/>
  <c r="S626" i="10"/>
  <c r="AB626" i="10" s="1"/>
  <c r="R626" i="10"/>
  <c r="Q626" i="10"/>
  <c r="P626" i="10"/>
  <c r="AA626" i="10" s="1"/>
  <c r="O626" i="10"/>
  <c r="Z626" i="10" s="1"/>
  <c r="N626" i="10"/>
  <c r="AD625" i="10"/>
  <c r="Z625" i="10"/>
  <c r="Y625" i="10"/>
  <c r="X625" i="10"/>
  <c r="AE625" i="10" s="1"/>
  <c r="W625" i="10"/>
  <c r="V625" i="10"/>
  <c r="U625" i="10"/>
  <c r="T625" i="10"/>
  <c r="AC625" i="10" s="1"/>
  <c r="S625" i="10"/>
  <c r="AB625" i="10" s="1"/>
  <c r="R625" i="10"/>
  <c r="Q625" i="10"/>
  <c r="P625" i="10"/>
  <c r="AA625" i="10" s="1"/>
  <c r="O625" i="10"/>
  <c r="N625" i="10"/>
  <c r="AE624" i="10"/>
  <c r="AC624" i="10"/>
  <c r="AA624" i="10"/>
  <c r="Y624" i="10"/>
  <c r="X624" i="10"/>
  <c r="W624" i="10"/>
  <c r="AD624" i="10" s="1"/>
  <c r="V624" i="10"/>
  <c r="U624" i="10"/>
  <c r="T624" i="10"/>
  <c r="S624" i="10"/>
  <c r="AB624" i="10" s="1"/>
  <c r="R624" i="10"/>
  <c r="Q624" i="10"/>
  <c r="P624" i="10"/>
  <c r="O624" i="10"/>
  <c r="Z624" i="10" s="1"/>
  <c r="N624" i="10"/>
  <c r="AD623" i="10"/>
  <c r="Z623" i="10"/>
  <c r="Y623" i="10"/>
  <c r="X623" i="10"/>
  <c r="AE623" i="10" s="1"/>
  <c r="W623" i="10"/>
  <c r="V623" i="10"/>
  <c r="U623" i="10"/>
  <c r="T623" i="10"/>
  <c r="AC623" i="10" s="1"/>
  <c r="S623" i="10"/>
  <c r="AB623" i="10" s="1"/>
  <c r="R623" i="10"/>
  <c r="Q623" i="10"/>
  <c r="P623" i="10"/>
  <c r="AA623" i="10" s="1"/>
  <c r="O623" i="10"/>
  <c r="N623" i="10"/>
  <c r="AC622" i="10"/>
  <c r="Y622" i="10"/>
  <c r="X622" i="10"/>
  <c r="AE622" i="10" s="1"/>
  <c r="W622" i="10"/>
  <c r="AD622" i="10" s="1"/>
  <c r="V622" i="10"/>
  <c r="U622" i="10"/>
  <c r="T622" i="10"/>
  <c r="S622" i="10"/>
  <c r="AB622" i="10" s="1"/>
  <c r="R622" i="10"/>
  <c r="Q622" i="10"/>
  <c r="P622" i="10"/>
  <c r="AA622" i="10" s="1"/>
  <c r="O622" i="10"/>
  <c r="Z622" i="10" s="1"/>
  <c r="N622" i="10"/>
  <c r="Y621" i="10"/>
  <c r="X621" i="10"/>
  <c r="AE621" i="10" s="1"/>
  <c r="W621" i="10"/>
  <c r="AD621" i="10" s="1"/>
  <c r="V621" i="10"/>
  <c r="U621" i="10"/>
  <c r="T621" i="10"/>
  <c r="AC621" i="10" s="1"/>
  <c r="S621" i="10"/>
  <c r="AB621" i="10" s="1"/>
  <c r="R621" i="10"/>
  <c r="Q621" i="10"/>
  <c r="P621" i="10"/>
  <c r="AA621" i="10" s="1"/>
  <c r="O621" i="10"/>
  <c r="Z621" i="10" s="1"/>
  <c r="N621" i="10"/>
  <c r="AC620" i="10"/>
  <c r="Y620" i="10"/>
  <c r="X620" i="10"/>
  <c r="AE620" i="10" s="1"/>
  <c r="W620" i="10"/>
  <c r="AD620" i="10" s="1"/>
  <c r="V620" i="10"/>
  <c r="U620" i="10"/>
  <c r="T620" i="10"/>
  <c r="S620" i="10"/>
  <c r="AB620" i="10" s="1"/>
  <c r="R620" i="10"/>
  <c r="Q620" i="10"/>
  <c r="P620" i="10"/>
  <c r="AA620" i="10" s="1"/>
  <c r="O620" i="10"/>
  <c r="Z620" i="10" s="1"/>
  <c r="N620" i="10"/>
  <c r="Z619" i="10"/>
  <c r="Y619" i="10"/>
  <c r="X619" i="10"/>
  <c r="AE619" i="10" s="1"/>
  <c r="W619" i="10"/>
  <c r="AD619" i="10" s="1"/>
  <c r="V619" i="10"/>
  <c r="U619" i="10"/>
  <c r="T619" i="10"/>
  <c r="AC619" i="10" s="1"/>
  <c r="S619" i="10"/>
  <c r="AB619" i="10" s="1"/>
  <c r="R619" i="10"/>
  <c r="Q619" i="10"/>
  <c r="P619" i="10"/>
  <c r="AA619" i="10" s="1"/>
  <c r="O619" i="10"/>
  <c r="N619" i="10"/>
  <c r="AE618" i="10"/>
  <c r="Y618" i="10"/>
  <c r="X618" i="10"/>
  <c r="W618" i="10"/>
  <c r="AD618" i="10" s="1"/>
  <c r="V618" i="10"/>
  <c r="U618" i="10"/>
  <c r="T618" i="10"/>
  <c r="AC618" i="10" s="1"/>
  <c r="S618" i="10"/>
  <c r="AB618" i="10" s="1"/>
  <c r="R618" i="10"/>
  <c r="Q618" i="10"/>
  <c r="P618" i="10"/>
  <c r="AA618" i="10" s="1"/>
  <c r="O618" i="10"/>
  <c r="Z618" i="10" s="1"/>
  <c r="N618" i="10"/>
  <c r="AD617" i="10"/>
  <c r="Z617" i="10"/>
  <c r="Y617" i="10"/>
  <c r="X617" i="10"/>
  <c r="AE617" i="10" s="1"/>
  <c r="W617" i="10"/>
  <c r="V617" i="10"/>
  <c r="U617" i="10"/>
  <c r="T617" i="10"/>
  <c r="AC617" i="10" s="1"/>
  <c r="S617" i="10"/>
  <c r="AB617" i="10" s="1"/>
  <c r="R617" i="10"/>
  <c r="Q617" i="10"/>
  <c r="P617" i="10"/>
  <c r="AA617" i="10" s="1"/>
  <c r="O617" i="10"/>
  <c r="N617" i="10"/>
  <c r="AE616" i="10"/>
  <c r="AC616" i="10"/>
  <c r="AA616" i="10"/>
  <c r="Y616" i="10"/>
  <c r="X616" i="10"/>
  <c r="W616" i="10"/>
  <c r="AD616" i="10" s="1"/>
  <c r="V616" i="10"/>
  <c r="U616" i="10"/>
  <c r="T616" i="10"/>
  <c r="S616" i="10"/>
  <c r="AB616" i="10" s="1"/>
  <c r="R616" i="10"/>
  <c r="Q616" i="10"/>
  <c r="P616" i="10"/>
  <c r="O616" i="10"/>
  <c r="Z616" i="10" s="1"/>
  <c r="N616" i="10"/>
  <c r="AD615" i="10"/>
  <c r="Z615" i="10"/>
  <c r="Y615" i="10"/>
  <c r="X615" i="10"/>
  <c r="AE615" i="10" s="1"/>
  <c r="W615" i="10"/>
  <c r="V615" i="10"/>
  <c r="U615" i="10"/>
  <c r="T615" i="10"/>
  <c r="AC615" i="10" s="1"/>
  <c r="S615" i="10"/>
  <c r="AB615" i="10" s="1"/>
  <c r="R615" i="10"/>
  <c r="Q615" i="10"/>
  <c r="P615" i="10"/>
  <c r="AA615" i="10" s="1"/>
  <c r="O615" i="10"/>
  <c r="N615" i="10"/>
  <c r="AC614" i="10"/>
  <c r="Y614" i="10"/>
  <c r="X614" i="10"/>
  <c r="AE614" i="10" s="1"/>
  <c r="W614" i="10"/>
  <c r="AD614" i="10" s="1"/>
  <c r="V614" i="10"/>
  <c r="U614" i="10"/>
  <c r="T614" i="10"/>
  <c r="S614" i="10"/>
  <c r="AB614" i="10" s="1"/>
  <c r="R614" i="10"/>
  <c r="Q614" i="10"/>
  <c r="P614" i="10"/>
  <c r="AA614" i="10" s="1"/>
  <c r="O614" i="10"/>
  <c r="Z614" i="10" s="1"/>
  <c r="N614" i="10"/>
  <c r="Y613" i="10"/>
  <c r="X613" i="10"/>
  <c r="AE613" i="10" s="1"/>
  <c r="W613" i="10"/>
  <c r="AD613" i="10" s="1"/>
  <c r="V613" i="10"/>
  <c r="U613" i="10"/>
  <c r="T613" i="10"/>
  <c r="AC613" i="10" s="1"/>
  <c r="S613" i="10"/>
  <c r="AB613" i="10" s="1"/>
  <c r="R613" i="10"/>
  <c r="Q613" i="10"/>
  <c r="P613" i="10"/>
  <c r="AA613" i="10" s="1"/>
  <c r="O613" i="10"/>
  <c r="Z613" i="10" s="1"/>
  <c r="N613" i="10"/>
  <c r="AC612" i="10"/>
  <c r="Y612" i="10"/>
  <c r="X612" i="10"/>
  <c r="AE612" i="10" s="1"/>
  <c r="W612" i="10"/>
  <c r="AD612" i="10" s="1"/>
  <c r="V612" i="10"/>
  <c r="U612" i="10"/>
  <c r="T612" i="10"/>
  <c r="S612" i="10"/>
  <c r="AB612" i="10" s="1"/>
  <c r="R612" i="10"/>
  <c r="Q612" i="10"/>
  <c r="P612" i="10"/>
  <c r="AA612" i="10" s="1"/>
  <c r="O612" i="10"/>
  <c r="Z612" i="10" s="1"/>
  <c r="N612" i="10"/>
  <c r="Z611" i="10"/>
  <c r="Y611" i="10"/>
  <c r="X611" i="10"/>
  <c r="AE611" i="10" s="1"/>
  <c r="W611" i="10"/>
  <c r="AD611" i="10" s="1"/>
  <c r="V611" i="10"/>
  <c r="U611" i="10"/>
  <c r="T611" i="10"/>
  <c r="AC611" i="10" s="1"/>
  <c r="S611" i="10"/>
  <c r="AB611" i="10" s="1"/>
  <c r="R611" i="10"/>
  <c r="Q611" i="10"/>
  <c r="P611" i="10"/>
  <c r="AA611" i="10" s="1"/>
  <c r="O611" i="10"/>
  <c r="N611" i="10"/>
  <c r="AE610" i="10"/>
  <c r="Y610" i="10"/>
  <c r="X610" i="10"/>
  <c r="W610" i="10"/>
  <c r="AD610" i="10" s="1"/>
  <c r="V610" i="10"/>
  <c r="U610" i="10"/>
  <c r="T610" i="10"/>
  <c r="AC610" i="10" s="1"/>
  <c r="S610" i="10"/>
  <c r="AB610" i="10" s="1"/>
  <c r="R610" i="10"/>
  <c r="Q610" i="10"/>
  <c r="P610" i="10"/>
  <c r="AA610" i="10" s="1"/>
  <c r="O610" i="10"/>
  <c r="Z610" i="10" s="1"/>
  <c r="N610" i="10"/>
  <c r="AD609" i="10"/>
  <c r="Z609" i="10"/>
  <c r="Y609" i="10"/>
  <c r="X609" i="10"/>
  <c r="AE609" i="10" s="1"/>
  <c r="W609" i="10"/>
  <c r="V609" i="10"/>
  <c r="U609" i="10"/>
  <c r="T609" i="10"/>
  <c r="AC609" i="10" s="1"/>
  <c r="S609" i="10"/>
  <c r="AB609" i="10" s="1"/>
  <c r="R609" i="10"/>
  <c r="Q609" i="10"/>
  <c r="P609" i="10"/>
  <c r="AA609" i="10" s="1"/>
  <c r="O609" i="10"/>
  <c r="N609" i="10"/>
  <c r="AE608" i="10"/>
  <c r="AC608" i="10"/>
  <c r="AA608" i="10"/>
  <c r="Y608" i="10"/>
  <c r="X608" i="10"/>
  <c r="W608" i="10"/>
  <c r="AD608" i="10" s="1"/>
  <c r="V608" i="10"/>
  <c r="U608" i="10"/>
  <c r="T608" i="10"/>
  <c r="S608" i="10"/>
  <c r="AB608" i="10" s="1"/>
  <c r="R608" i="10"/>
  <c r="Q608" i="10"/>
  <c r="P608" i="10"/>
  <c r="O608" i="10"/>
  <c r="Z608" i="10" s="1"/>
  <c r="N608" i="10"/>
  <c r="AD607" i="10"/>
  <c r="Z607" i="10"/>
  <c r="Y607" i="10"/>
  <c r="X607" i="10"/>
  <c r="AE607" i="10" s="1"/>
  <c r="W607" i="10"/>
  <c r="V607" i="10"/>
  <c r="U607" i="10"/>
  <c r="T607" i="10"/>
  <c r="AC607" i="10" s="1"/>
  <c r="S607" i="10"/>
  <c r="AB607" i="10" s="1"/>
  <c r="R607" i="10"/>
  <c r="Q607" i="10"/>
  <c r="P607" i="10"/>
  <c r="AA607" i="10" s="1"/>
  <c r="O607" i="10"/>
  <c r="N607" i="10"/>
  <c r="AC606" i="10"/>
  <c r="Y606" i="10"/>
  <c r="X606" i="10"/>
  <c r="AE606" i="10" s="1"/>
  <c r="W606" i="10"/>
  <c r="AD606" i="10" s="1"/>
  <c r="V606" i="10"/>
  <c r="U606" i="10"/>
  <c r="T606" i="10"/>
  <c r="S606" i="10"/>
  <c r="AB606" i="10" s="1"/>
  <c r="R606" i="10"/>
  <c r="Q606" i="10"/>
  <c r="P606" i="10"/>
  <c r="AA606" i="10" s="1"/>
  <c r="O606" i="10"/>
  <c r="Z606" i="10" s="1"/>
  <c r="N606" i="10"/>
  <c r="Y605" i="10"/>
  <c r="X605" i="10"/>
  <c r="AE605" i="10" s="1"/>
  <c r="W605" i="10"/>
  <c r="AD605" i="10" s="1"/>
  <c r="V605" i="10"/>
  <c r="U605" i="10"/>
  <c r="T605" i="10"/>
  <c r="AC605" i="10" s="1"/>
  <c r="S605" i="10"/>
  <c r="AB605" i="10" s="1"/>
  <c r="R605" i="10"/>
  <c r="Q605" i="10"/>
  <c r="P605" i="10"/>
  <c r="AA605" i="10" s="1"/>
  <c r="O605" i="10"/>
  <c r="Z605" i="10" s="1"/>
  <c r="N605" i="10"/>
  <c r="AC604" i="10"/>
  <c r="Y604" i="10"/>
  <c r="X604" i="10"/>
  <c r="AE604" i="10" s="1"/>
  <c r="W604" i="10"/>
  <c r="AD604" i="10" s="1"/>
  <c r="V604" i="10"/>
  <c r="U604" i="10"/>
  <c r="T604" i="10"/>
  <c r="S604" i="10"/>
  <c r="AB604" i="10" s="1"/>
  <c r="R604" i="10"/>
  <c r="Q604" i="10"/>
  <c r="P604" i="10"/>
  <c r="AA604" i="10" s="1"/>
  <c r="O604" i="10"/>
  <c r="Z604" i="10" s="1"/>
  <c r="N604" i="10"/>
  <c r="Z603" i="10"/>
  <c r="Y603" i="10"/>
  <c r="X603" i="10"/>
  <c r="AE603" i="10" s="1"/>
  <c r="W603" i="10"/>
  <c r="AD603" i="10" s="1"/>
  <c r="V603" i="10"/>
  <c r="U603" i="10"/>
  <c r="T603" i="10"/>
  <c r="AC603" i="10" s="1"/>
  <c r="S603" i="10"/>
  <c r="AB603" i="10" s="1"/>
  <c r="R603" i="10"/>
  <c r="Q603" i="10"/>
  <c r="P603" i="10"/>
  <c r="AA603" i="10" s="1"/>
  <c r="O603" i="10"/>
  <c r="N603" i="10"/>
  <c r="AE602" i="10"/>
  <c r="Y602" i="10"/>
  <c r="X602" i="10"/>
  <c r="W602" i="10"/>
  <c r="AD602" i="10" s="1"/>
  <c r="V602" i="10"/>
  <c r="U602" i="10"/>
  <c r="T602" i="10"/>
  <c r="AC602" i="10" s="1"/>
  <c r="S602" i="10"/>
  <c r="AB602" i="10" s="1"/>
  <c r="R602" i="10"/>
  <c r="Q602" i="10"/>
  <c r="P602" i="10"/>
  <c r="AA602" i="10" s="1"/>
  <c r="O602" i="10"/>
  <c r="Z602" i="10" s="1"/>
  <c r="N602" i="10"/>
  <c r="AD601" i="10"/>
  <c r="Z601" i="10"/>
  <c r="Y601" i="10"/>
  <c r="X601" i="10"/>
  <c r="AE601" i="10" s="1"/>
  <c r="W601" i="10"/>
  <c r="V601" i="10"/>
  <c r="U601" i="10"/>
  <c r="T601" i="10"/>
  <c r="AC601" i="10" s="1"/>
  <c r="S601" i="10"/>
  <c r="AB601" i="10" s="1"/>
  <c r="R601" i="10"/>
  <c r="Q601" i="10"/>
  <c r="P601" i="10"/>
  <c r="AA601" i="10" s="1"/>
  <c r="O601" i="10"/>
  <c r="N601" i="10"/>
  <c r="AE600" i="10"/>
  <c r="AC600" i="10"/>
  <c r="AA600" i="10"/>
  <c r="Y600" i="10"/>
  <c r="X600" i="10"/>
  <c r="W600" i="10"/>
  <c r="AD600" i="10" s="1"/>
  <c r="V600" i="10"/>
  <c r="U600" i="10"/>
  <c r="T600" i="10"/>
  <c r="S600" i="10"/>
  <c r="AB600" i="10" s="1"/>
  <c r="R600" i="10"/>
  <c r="Q600" i="10"/>
  <c r="P600" i="10"/>
  <c r="O600" i="10"/>
  <c r="Z600" i="10" s="1"/>
  <c r="N600" i="10"/>
  <c r="AD599" i="10"/>
  <c r="Z599" i="10"/>
  <c r="Y599" i="10"/>
  <c r="X599" i="10"/>
  <c r="AE599" i="10" s="1"/>
  <c r="W599" i="10"/>
  <c r="V599" i="10"/>
  <c r="U599" i="10"/>
  <c r="T599" i="10"/>
  <c r="AC599" i="10" s="1"/>
  <c r="S599" i="10"/>
  <c r="AB599" i="10" s="1"/>
  <c r="R599" i="10"/>
  <c r="Q599" i="10"/>
  <c r="P599" i="10"/>
  <c r="AA599" i="10" s="1"/>
  <c r="O599" i="10"/>
  <c r="N599" i="10"/>
  <c r="AC598" i="10"/>
  <c r="Y598" i="10"/>
  <c r="X598" i="10"/>
  <c r="AE598" i="10" s="1"/>
  <c r="W598" i="10"/>
  <c r="AD598" i="10" s="1"/>
  <c r="V598" i="10"/>
  <c r="U598" i="10"/>
  <c r="T598" i="10"/>
  <c r="S598" i="10"/>
  <c r="AB598" i="10" s="1"/>
  <c r="R598" i="10"/>
  <c r="Q598" i="10"/>
  <c r="P598" i="10"/>
  <c r="AA598" i="10" s="1"/>
  <c r="O598" i="10"/>
  <c r="Z598" i="10" s="1"/>
  <c r="N598" i="10"/>
  <c r="AD597" i="10"/>
  <c r="Y597" i="10"/>
  <c r="X597" i="10"/>
  <c r="AE597" i="10" s="1"/>
  <c r="W597" i="10"/>
  <c r="V597" i="10"/>
  <c r="U597" i="10"/>
  <c r="T597" i="10"/>
  <c r="AC597" i="10" s="1"/>
  <c r="S597" i="10"/>
  <c r="AB597" i="10" s="1"/>
  <c r="R597" i="10"/>
  <c r="Q597" i="10"/>
  <c r="P597" i="10"/>
  <c r="AA597" i="10" s="1"/>
  <c r="O597" i="10"/>
  <c r="Z597" i="10" s="1"/>
  <c r="N597" i="10"/>
  <c r="AC596" i="10"/>
  <c r="Y596" i="10"/>
  <c r="X596" i="10"/>
  <c r="AE596" i="10" s="1"/>
  <c r="W596" i="10"/>
  <c r="AD596" i="10" s="1"/>
  <c r="V596" i="10"/>
  <c r="U596" i="10"/>
  <c r="T596" i="10"/>
  <c r="S596" i="10"/>
  <c r="AB596" i="10" s="1"/>
  <c r="R596" i="10"/>
  <c r="Q596" i="10"/>
  <c r="P596" i="10"/>
  <c r="AA596" i="10" s="1"/>
  <c r="O596" i="10"/>
  <c r="Z596" i="10" s="1"/>
  <c r="N596" i="10"/>
  <c r="Z595" i="10"/>
  <c r="Y595" i="10"/>
  <c r="X595" i="10"/>
  <c r="AE595" i="10" s="1"/>
  <c r="W595" i="10"/>
  <c r="AD595" i="10" s="1"/>
  <c r="V595" i="10"/>
  <c r="U595" i="10"/>
  <c r="T595" i="10"/>
  <c r="AC595" i="10" s="1"/>
  <c r="S595" i="10"/>
  <c r="AB595" i="10" s="1"/>
  <c r="R595" i="10"/>
  <c r="Q595" i="10"/>
  <c r="P595" i="10"/>
  <c r="AA595" i="10" s="1"/>
  <c r="O595" i="10"/>
  <c r="N595" i="10"/>
  <c r="AE594" i="10"/>
  <c r="Y594" i="10"/>
  <c r="X594" i="10"/>
  <c r="W594" i="10"/>
  <c r="AD594" i="10" s="1"/>
  <c r="V594" i="10"/>
  <c r="U594" i="10"/>
  <c r="T594" i="10"/>
  <c r="AC594" i="10" s="1"/>
  <c r="S594" i="10"/>
  <c r="AB594" i="10" s="1"/>
  <c r="R594" i="10"/>
  <c r="Q594" i="10"/>
  <c r="P594" i="10"/>
  <c r="AA594" i="10" s="1"/>
  <c r="O594" i="10"/>
  <c r="Z594" i="10" s="1"/>
  <c r="N594" i="10"/>
  <c r="AD593" i="10"/>
  <c r="Z593" i="10"/>
  <c r="Y593" i="10"/>
  <c r="X593" i="10"/>
  <c r="AE593" i="10" s="1"/>
  <c r="W593" i="10"/>
  <c r="V593" i="10"/>
  <c r="U593" i="10"/>
  <c r="T593" i="10"/>
  <c r="AC593" i="10" s="1"/>
  <c r="S593" i="10"/>
  <c r="AB593" i="10" s="1"/>
  <c r="R593" i="10"/>
  <c r="Q593" i="10"/>
  <c r="P593" i="10"/>
  <c r="AA593" i="10" s="1"/>
  <c r="O593" i="10"/>
  <c r="N593" i="10"/>
  <c r="AE592" i="10"/>
  <c r="AC592" i="10"/>
  <c r="AA592" i="10"/>
  <c r="Y592" i="10"/>
  <c r="X592" i="10"/>
  <c r="W592" i="10"/>
  <c r="AD592" i="10" s="1"/>
  <c r="V592" i="10"/>
  <c r="U592" i="10"/>
  <c r="T592" i="10"/>
  <c r="S592" i="10"/>
  <c r="AB592" i="10" s="1"/>
  <c r="R592" i="10"/>
  <c r="Q592" i="10"/>
  <c r="P592" i="10"/>
  <c r="O592" i="10"/>
  <c r="Z592" i="10" s="1"/>
  <c r="N592" i="10"/>
  <c r="AD591" i="10"/>
  <c r="Z591" i="10"/>
  <c r="Y591" i="10"/>
  <c r="X591" i="10"/>
  <c r="AE591" i="10" s="1"/>
  <c r="W591" i="10"/>
  <c r="V591" i="10"/>
  <c r="U591" i="10"/>
  <c r="T591" i="10"/>
  <c r="AC591" i="10" s="1"/>
  <c r="S591" i="10"/>
  <c r="AB591" i="10" s="1"/>
  <c r="R591" i="10"/>
  <c r="Q591" i="10"/>
  <c r="P591" i="10"/>
  <c r="AA591" i="10" s="1"/>
  <c r="O591" i="10"/>
  <c r="N591" i="10"/>
  <c r="AC590" i="10"/>
  <c r="Y590" i="10"/>
  <c r="X590" i="10"/>
  <c r="AE590" i="10" s="1"/>
  <c r="W590" i="10"/>
  <c r="AD590" i="10" s="1"/>
  <c r="V590" i="10"/>
  <c r="U590" i="10"/>
  <c r="T590" i="10"/>
  <c r="S590" i="10"/>
  <c r="AB590" i="10" s="1"/>
  <c r="R590" i="10"/>
  <c r="Q590" i="10"/>
  <c r="P590" i="10"/>
  <c r="AA590" i="10" s="1"/>
  <c r="O590" i="10"/>
  <c r="Z590" i="10" s="1"/>
  <c r="N590" i="10"/>
  <c r="Y589" i="10"/>
  <c r="X589" i="10"/>
  <c r="AE589" i="10" s="1"/>
  <c r="W589" i="10"/>
  <c r="AD589" i="10" s="1"/>
  <c r="V589" i="10"/>
  <c r="U589" i="10"/>
  <c r="T589" i="10"/>
  <c r="AC589" i="10" s="1"/>
  <c r="S589" i="10"/>
  <c r="AB589" i="10" s="1"/>
  <c r="R589" i="10"/>
  <c r="Q589" i="10"/>
  <c r="P589" i="10"/>
  <c r="AA589" i="10" s="1"/>
  <c r="O589" i="10"/>
  <c r="Z589" i="10" s="1"/>
  <c r="N589" i="10"/>
  <c r="AC588" i="10"/>
  <c r="Y588" i="10"/>
  <c r="X588" i="10"/>
  <c r="AE588" i="10" s="1"/>
  <c r="W588" i="10"/>
  <c r="AD588" i="10" s="1"/>
  <c r="V588" i="10"/>
  <c r="U588" i="10"/>
  <c r="T588" i="10"/>
  <c r="S588" i="10"/>
  <c r="AB588" i="10" s="1"/>
  <c r="R588" i="10"/>
  <c r="Q588" i="10"/>
  <c r="P588" i="10"/>
  <c r="AA588" i="10" s="1"/>
  <c r="O588" i="10"/>
  <c r="Z588" i="10" s="1"/>
  <c r="N588" i="10"/>
  <c r="Z587" i="10"/>
  <c r="Y587" i="10"/>
  <c r="X587" i="10"/>
  <c r="AE587" i="10" s="1"/>
  <c r="W587" i="10"/>
  <c r="AD587" i="10" s="1"/>
  <c r="V587" i="10"/>
  <c r="U587" i="10"/>
  <c r="T587" i="10"/>
  <c r="AC587" i="10" s="1"/>
  <c r="S587" i="10"/>
  <c r="AB587" i="10" s="1"/>
  <c r="R587" i="10"/>
  <c r="Q587" i="10"/>
  <c r="P587" i="10"/>
  <c r="AA587" i="10" s="1"/>
  <c r="O587" i="10"/>
  <c r="N587" i="10"/>
  <c r="AE586" i="10"/>
  <c r="Y586" i="10"/>
  <c r="X586" i="10"/>
  <c r="W586" i="10"/>
  <c r="AD586" i="10" s="1"/>
  <c r="V586" i="10"/>
  <c r="U586" i="10"/>
  <c r="T586" i="10"/>
  <c r="AC586" i="10" s="1"/>
  <c r="S586" i="10"/>
  <c r="AB586" i="10" s="1"/>
  <c r="R586" i="10"/>
  <c r="Q586" i="10"/>
  <c r="P586" i="10"/>
  <c r="AA586" i="10" s="1"/>
  <c r="O586" i="10"/>
  <c r="Z586" i="10" s="1"/>
  <c r="N586" i="10"/>
  <c r="AD585" i="10"/>
  <c r="Z585" i="10"/>
  <c r="Y585" i="10"/>
  <c r="X585" i="10"/>
  <c r="AE585" i="10" s="1"/>
  <c r="W585" i="10"/>
  <c r="V585" i="10"/>
  <c r="U585" i="10"/>
  <c r="T585" i="10"/>
  <c r="AC585" i="10" s="1"/>
  <c r="S585" i="10"/>
  <c r="AB585" i="10" s="1"/>
  <c r="R585" i="10"/>
  <c r="Q585" i="10"/>
  <c r="P585" i="10"/>
  <c r="AA585" i="10" s="1"/>
  <c r="O585" i="10"/>
  <c r="N585" i="10"/>
  <c r="AE584" i="10"/>
  <c r="AC584" i="10"/>
  <c r="AA584" i="10"/>
  <c r="Y584" i="10"/>
  <c r="X584" i="10"/>
  <c r="W584" i="10"/>
  <c r="AD584" i="10" s="1"/>
  <c r="V584" i="10"/>
  <c r="U584" i="10"/>
  <c r="T584" i="10"/>
  <c r="S584" i="10"/>
  <c r="AB584" i="10" s="1"/>
  <c r="R584" i="10"/>
  <c r="Q584" i="10"/>
  <c r="P584" i="10"/>
  <c r="O584" i="10"/>
  <c r="Z584" i="10" s="1"/>
  <c r="N584" i="10"/>
  <c r="AD583" i="10"/>
  <c r="Z583" i="10"/>
  <c r="Y583" i="10"/>
  <c r="X583" i="10"/>
  <c r="AE583" i="10" s="1"/>
  <c r="W583" i="10"/>
  <c r="V583" i="10"/>
  <c r="U583" i="10"/>
  <c r="T583" i="10"/>
  <c r="AC583" i="10" s="1"/>
  <c r="S583" i="10"/>
  <c r="AB583" i="10" s="1"/>
  <c r="R583" i="10"/>
  <c r="Q583" i="10"/>
  <c r="P583" i="10"/>
  <c r="AA583" i="10" s="1"/>
  <c r="O583" i="10"/>
  <c r="N583" i="10"/>
  <c r="AC582" i="10"/>
  <c r="Y582" i="10"/>
  <c r="X582" i="10"/>
  <c r="AE582" i="10" s="1"/>
  <c r="W582" i="10"/>
  <c r="AD582" i="10" s="1"/>
  <c r="V582" i="10"/>
  <c r="U582" i="10"/>
  <c r="T582" i="10"/>
  <c r="S582" i="10"/>
  <c r="AB582" i="10" s="1"/>
  <c r="R582" i="10"/>
  <c r="Q582" i="10"/>
  <c r="P582" i="10"/>
  <c r="AA582" i="10" s="1"/>
  <c r="O582" i="10"/>
  <c r="Z582" i="10" s="1"/>
  <c r="N582" i="10"/>
  <c r="AD581" i="10"/>
  <c r="Y581" i="10"/>
  <c r="X581" i="10"/>
  <c r="AE581" i="10" s="1"/>
  <c r="W581" i="10"/>
  <c r="V581" i="10"/>
  <c r="U581" i="10"/>
  <c r="T581" i="10"/>
  <c r="AC581" i="10" s="1"/>
  <c r="S581" i="10"/>
  <c r="AB581" i="10" s="1"/>
  <c r="R581" i="10"/>
  <c r="Q581" i="10"/>
  <c r="P581" i="10"/>
  <c r="AA581" i="10" s="1"/>
  <c r="O581" i="10"/>
  <c r="Z581" i="10" s="1"/>
  <c r="N581" i="10"/>
  <c r="AC580" i="10"/>
  <c r="Y580" i="10"/>
  <c r="X580" i="10"/>
  <c r="AE580" i="10" s="1"/>
  <c r="W580" i="10"/>
  <c r="AD580" i="10" s="1"/>
  <c r="V580" i="10"/>
  <c r="U580" i="10"/>
  <c r="T580" i="10"/>
  <c r="S580" i="10"/>
  <c r="AB580" i="10" s="1"/>
  <c r="R580" i="10"/>
  <c r="Q580" i="10"/>
  <c r="P580" i="10"/>
  <c r="AA580" i="10" s="1"/>
  <c r="O580" i="10"/>
  <c r="Z580" i="10" s="1"/>
  <c r="N580" i="10"/>
  <c r="Z578" i="10"/>
  <c r="Y578" i="10"/>
  <c r="X578" i="10"/>
  <c r="AE578" i="10" s="1"/>
  <c r="W578" i="10"/>
  <c r="AD578" i="10" s="1"/>
  <c r="V578" i="10"/>
  <c r="U578" i="10"/>
  <c r="T578" i="10"/>
  <c r="AC578" i="10" s="1"/>
  <c r="S578" i="10"/>
  <c r="AB578" i="10" s="1"/>
  <c r="R578" i="10"/>
  <c r="Q578" i="10"/>
  <c r="P578" i="10"/>
  <c r="AA578" i="10" s="1"/>
  <c r="O578" i="10"/>
  <c r="N578" i="10"/>
  <c r="AE577" i="10"/>
  <c r="Y577" i="10"/>
  <c r="X577" i="10"/>
  <c r="W577" i="10"/>
  <c r="AD577" i="10" s="1"/>
  <c r="V577" i="10"/>
  <c r="U577" i="10"/>
  <c r="T577" i="10"/>
  <c r="AC577" i="10" s="1"/>
  <c r="S577" i="10"/>
  <c r="AB577" i="10" s="1"/>
  <c r="R577" i="10"/>
  <c r="Q577" i="10"/>
  <c r="P577" i="10"/>
  <c r="AA577" i="10" s="1"/>
  <c r="O577" i="10"/>
  <c r="Z577" i="10" s="1"/>
  <c r="N577" i="10"/>
  <c r="AD576" i="10"/>
  <c r="Z576" i="10"/>
  <c r="Y576" i="10"/>
  <c r="X576" i="10"/>
  <c r="AE576" i="10" s="1"/>
  <c r="W576" i="10"/>
  <c r="V576" i="10"/>
  <c r="U576" i="10"/>
  <c r="T576" i="10"/>
  <c r="AC576" i="10" s="1"/>
  <c r="S576" i="10"/>
  <c r="AB576" i="10" s="1"/>
  <c r="R576" i="10"/>
  <c r="Q576" i="10"/>
  <c r="P576" i="10"/>
  <c r="AA576" i="10" s="1"/>
  <c r="O576" i="10"/>
  <c r="N576" i="10"/>
  <c r="AE575" i="10"/>
  <c r="AC575" i="10"/>
  <c r="AA575" i="10"/>
  <c r="Y575" i="10"/>
  <c r="X575" i="10"/>
  <c r="W575" i="10"/>
  <c r="AD575" i="10" s="1"/>
  <c r="V575" i="10"/>
  <c r="U575" i="10"/>
  <c r="T575" i="10"/>
  <c r="S575" i="10"/>
  <c r="AB575" i="10" s="1"/>
  <c r="R575" i="10"/>
  <c r="Q575" i="10"/>
  <c r="P575" i="10"/>
  <c r="O575" i="10"/>
  <c r="Z575" i="10" s="1"/>
  <c r="N575" i="10"/>
  <c r="AD574" i="10"/>
  <c r="Z574" i="10"/>
  <c r="Y574" i="10"/>
  <c r="X574" i="10"/>
  <c r="AE574" i="10" s="1"/>
  <c r="W574" i="10"/>
  <c r="V574" i="10"/>
  <c r="U574" i="10"/>
  <c r="T574" i="10"/>
  <c r="AC574" i="10" s="1"/>
  <c r="S574" i="10"/>
  <c r="AB574" i="10" s="1"/>
  <c r="R574" i="10"/>
  <c r="Q574" i="10"/>
  <c r="P574" i="10"/>
  <c r="AA574" i="10" s="1"/>
  <c r="O574" i="10"/>
  <c r="N574" i="10"/>
  <c r="AC573" i="10"/>
  <c r="Y573" i="10"/>
  <c r="X573" i="10"/>
  <c r="AE573" i="10" s="1"/>
  <c r="W573" i="10"/>
  <c r="AD573" i="10" s="1"/>
  <c r="V573" i="10"/>
  <c r="U573" i="10"/>
  <c r="T573" i="10"/>
  <c r="S573" i="10"/>
  <c r="AB573" i="10" s="1"/>
  <c r="R573" i="10"/>
  <c r="Q573" i="10"/>
  <c r="P573" i="10"/>
  <c r="AA573" i="10" s="1"/>
  <c r="O573" i="10"/>
  <c r="Z573" i="10" s="1"/>
  <c r="N573" i="10"/>
  <c r="Y572" i="10"/>
  <c r="X572" i="10"/>
  <c r="AE572" i="10" s="1"/>
  <c r="W572" i="10"/>
  <c r="AD572" i="10" s="1"/>
  <c r="V572" i="10"/>
  <c r="U572" i="10"/>
  <c r="T572" i="10"/>
  <c r="AC572" i="10" s="1"/>
  <c r="S572" i="10"/>
  <c r="AB572" i="10" s="1"/>
  <c r="R572" i="10"/>
  <c r="Q572" i="10"/>
  <c r="P572" i="10"/>
  <c r="AA572" i="10" s="1"/>
  <c r="O572" i="10"/>
  <c r="Z572" i="10" s="1"/>
  <c r="N572" i="10"/>
  <c r="AC571" i="10"/>
  <c r="Y571" i="10"/>
  <c r="X571" i="10"/>
  <c r="AE571" i="10" s="1"/>
  <c r="W571" i="10"/>
  <c r="AD571" i="10" s="1"/>
  <c r="V571" i="10"/>
  <c r="U571" i="10"/>
  <c r="T571" i="10"/>
  <c r="S571" i="10"/>
  <c r="AB571" i="10" s="1"/>
  <c r="R571" i="10"/>
  <c r="Q571" i="10"/>
  <c r="P571" i="10"/>
  <c r="AA571" i="10" s="1"/>
  <c r="O571" i="10"/>
  <c r="Z571" i="10" s="1"/>
  <c r="N571" i="10"/>
  <c r="Z570" i="10"/>
  <c r="Y570" i="10"/>
  <c r="X570" i="10"/>
  <c r="AE570" i="10" s="1"/>
  <c r="W570" i="10"/>
  <c r="AD570" i="10" s="1"/>
  <c r="V570" i="10"/>
  <c r="U570" i="10"/>
  <c r="T570" i="10"/>
  <c r="AC570" i="10" s="1"/>
  <c r="S570" i="10"/>
  <c r="AB570" i="10" s="1"/>
  <c r="R570" i="10"/>
  <c r="Q570" i="10"/>
  <c r="P570" i="10"/>
  <c r="AA570" i="10" s="1"/>
  <c r="O570" i="10"/>
  <c r="N570" i="10"/>
  <c r="AE569" i="10"/>
  <c r="Y569" i="10"/>
  <c r="X569" i="10"/>
  <c r="W569" i="10"/>
  <c r="AD569" i="10" s="1"/>
  <c r="V569" i="10"/>
  <c r="U569" i="10"/>
  <c r="T569" i="10"/>
  <c r="AC569" i="10" s="1"/>
  <c r="S569" i="10"/>
  <c r="AB569" i="10" s="1"/>
  <c r="R569" i="10"/>
  <c r="Q569" i="10"/>
  <c r="P569" i="10"/>
  <c r="AA569" i="10" s="1"/>
  <c r="O569" i="10"/>
  <c r="Z569" i="10" s="1"/>
  <c r="N569" i="10"/>
  <c r="AD568" i="10"/>
  <c r="Z568" i="10"/>
  <c r="Y568" i="10"/>
  <c r="X568" i="10"/>
  <c r="AE568" i="10" s="1"/>
  <c r="W568" i="10"/>
  <c r="V568" i="10"/>
  <c r="U568" i="10"/>
  <c r="T568" i="10"/>
  <c r="AC568" i="10" s="1"/>
  <c r="S568" i="10"/>
  <c r="AB568" i="10" s="1"/>
  <c r="R568" i="10"/>
  <c r="Q568" i="10"/>
  <c r="P568" i="10"/>
  <c r="AA568" i="10" s="1"/>
  <c r="O568" i="10"/>
  <c r="N568" i="10"/>
  <c r="AE567" i="10"/>
  <c r="AC567" i="10"/>
  <c r="AA567" i="10"/>
  <c r="Y567" i="10"/>
  <c r="X567" i="10"/>
  <c r="W567" i="10"/>
  <c r="AD567" i="10" s="1"/>
  <c r="V567" i="10"/>
  <c r="U567" i="10"/>
  <c r="T567" i="10"/>
  <c r="S567" i="10"/>
  <c r="AB567" i="10" s="1"/>
  <c r="R567" i="10"/>
  <c r="Q567" i="10"/>
  <c r="P567" i="10"/>
  <c r="O567" i="10"/>
  <c r="Z567" i="10" s="1"/>
  <c r="N567" i="10"/>
  <c r="AD566" i="10"/>
  <c r="Z566" i="10"/>
  <c r="Y566" i="10"/>
  <c r="X566" i="10"/>
  <c r="AE566" i="10" s="1"/>
  <c r="W566" i="10"/>
  <c r="V566" i="10"/>
  <c r="U566" i="10"/>
  <c r="T566" i="10"/>
  <c r="AC566" i="10" s="1"/>
  <c r="S566" i="10"/>
  <c r="AB566" i="10" s="1"/>
  <c r="R566" i="10"/>
  <c r="Q566" i="10"/>
  <c r="P566" i="10"/>
  <c r="AA566" i="10" s="1"/>
  <c r="O566" i="10"/>
  <c r="N566" i="10"/>
  <c r="AC565" i="10"/>
  <c r="Y565" i="10"/>
  <c r="X565" i="10"/>
  <c r="AE565" i="10" s="1"/>
  <c r="W565" i="10"/>
  <c r="AD565" i="10" s="1"/>
  <c r="V565" i="10"/>
  <c r="U565" i="10"/>
  <c r="T565" i="10"/>
  <c r="S565" i="10"/>
  <c r="AB565" i="10" s="1"/>
  <c r="R565" i="10"/>
  <c r="Q565" i="10"/>
  <c r="P565" i="10"/>
  <c r="AA565" i="10" s="1"/>
  <c r="O565" i="10"/>
  <c r="Z565" i="10" s="1"/>
  <c r="N565" i="10"/>
  <c r="AD564" i="10"/>
  <c r="Y564" i="10"/>
  <c r="X564" i="10"/>
  <c r="AE564" i="10" s="1"/>
  <c r="W564" i="10"/>
  <c r="V564" i="10"/>
  <c r="U564" i="10"/>
  <c r="T564" i="10"/>
  <c r="AC564" i="10" s="1"/>
  <c r="S564" i="10"/>
  <c r="AB564" i="10" s="1"/>
  <c r="R564" i="10"/>
  <c r="Q564" i="10"/>
  <c r="P564" i="10"/>
  <c r="AA564" i="10" s="1"/>
  <c r="O564" i="10"/>
  <c r="Z564" i="10" s="1"/>
  <c r="N564" i="10"/>
  <c r="AC563" i="10"/>
  <c r="Y563" i="10"/>
  <c r="X563" i="10"/>
  <c r="AE563" i="10" s="1"/>
  <c r="W563" i="10"/>
  <c r="AD563" i="10" s="1"/>
  <c r="V563" i="10"/>
  <c r="U563" i="10"/>
  <c r="T563" i="10"/>
  <c r="S563" i="10"/>
  <c r="AB563" i="10" s="1"/>
  <c r="R563" i="10"/>
  <c r="Q563" i="10"/>
  <c r="P563" i="10"/>
  <c r="AA563" i="10" s="1"/>
  <c r="O563" i="10"/>
  <c r="Z563" i="10" s="1"/>
  <c r="N563" i="10"/>
  <c r="Y562" i="10"/>
  <c r="X562" i="10"/>
  <c r="AE562" i="10" s="1"/>
  <c r="W562" i="10"/>
  <c r="AD562" i="10" s="1"/>
  <c r="V562" i="10"/>
  <c r="U562" i="10"/>
  <c r="T562" i="10"/>
  <c r="AC562" i="10" s="1"/>
  <c r="S562" i="10"/>
  <c r="AB562" i="10" s="1"/>
  <c r="R562" i="10"/>
  <c r="Q562" i="10"/>
  <c r="P562" i="10"/>
  <c r="AA562" i="10" s="1"/>
  <c r="O562" i="10"/>
  <c r="Z562" i="10" s="1"/>
  <c r="N562" i="10"/>
  <c r="Z561" i="10"/>
  <c r="Y561" i="10"/>
  <c r="X561" i="10"/>
  <c r="AE561" i="10" s="1"/>
  <c r="W561" i="10"/>
  <c r="AD561" i="10" s="1"/>
  <c r="V561" i="10"/>
  <c r="U561" i="10"/>
  <c r="T561" i="10"/>
  <c r="AC561" i="10" s="1"/>
  <c r="S561" i="10"/>
  <c r="AB561" i="10" s="1"/>
  <c r="R561" i="10"/>
  <c r="Q561" i="10"/>
  <c r="P561" i="10"/>
  <c r="AA561" i="10" s="1"/>
  <c r="O561" i="10"/>
  <c r="N561" i="10"/>
  <c r="AE560" i="10"/>
  <c r="AA560" i="10"/>
  <c r="Y560" i="10"/>
  <c r="X560" i="10"/>
  <c r="W560" i="10"/>
  <c r="AD560" i="10" s="1"/>
  <c r="V560" i="10"/>
  <c r="U560" i="10"/>
  <c r="T560" i="10"/>
  <c r="AC560" i="10" s="1"/>
  <c r="S560" i="10"/>
  <c r="AB560" i="10" s="1"/>
  <c r="R560" i="10"/>
  <c r="Q560" i="10"/>
  <c r="P560" i="10"/>
  <c r="O560" i="10"/>
  <c r="Z560" i="10" s="1"/>
  <c r="N560" i="10"/>
  <c r="Y559" i="10"/>
  <c r="X559" i="10"/>
  <c r="AE559" i="10" s="1"/>
  <c r="W559" i="10"/>
  <c r="AD559" i="10" s="1"/>
  <c r="V559" i="10"/>
  <c r="U559" i="10"/>
  <c r="T559" i="10"/>
  <c r="AC559" i="10" s="1"/>
  <c r="S559" i="10"/>
  <c r="AB559" i="10" s="1"/>
  <c r="R559" i="10"/>
  <c r="Q559" i="10"/>
  <c r="P559" i="10"/>
  <c r="AA559" i="10" s="1"/>
  <c r="O559" i="10"/>
  <c r="Z559" i="10" s="1"/>
  <c r="N559" i="10"/>
  <c r="AE558" i="10"/>
  <c r="Y558" i="10"/>
  <c r="X558" i="10"/>
  <c r="W558" i="10"/>
  <c r="AD558" i="10" s="1"/>
  <c r="V558" i="10"/>
  <c r="U558" i="10"/>
  <c r="T558" i="10"/>
  <c r="AC558" i="10" s="1"/>
  <c r="S558" i="10"/>
  <c r="AB558" i="10" s="1"/>
  <c r="R558" i="10"/>
  <c r="Q558" i="10"/>
  <c r="P558" i="10"/>
  <c r="AA558" i="10" s="1"/>
  <c r="O558" i="10"/>
  <c r="Z558" i="10" s="1"/>
  <c r="N558" i="10"/>
  <c r="AB557" i="10"/>
  <c r="Y557" i="10"/>
  <c r="X557" i="10"/>
  <c r="AE557" i="10" s="1"/>
  <c r="W557" i="10"/>
  <c r="AD557" i="10" s="1"/>
  <c r="V557" i="10"/>
  <c r="U557" i="10"/>
  <c r="T557" i="10"/>
  <c r="AC557" i="10" s="1"/>
  <c r="S557" i="10"/>
  <c r="R557" i="10"/>
  <c r="Q557" i="10"/>
  <c r="P557" i="10"/>
  <c r="AA557" i="10" s="1"/>
  <c r="O557" i="10"/>
  <c r="Z557" i="10" s="1"/>
  <c r="N557" i="10"/>
  <c r="AA556" i="10"/>
  <c r="Y556" i="10"/>
  <c r="X556" i="10"/>
  <c r="AE556" i="10" s="1"/>
  <c r="W556" i="10"/>
  <c r="AD556" i="10" s="1"/>
  <c r="V556" i="10"/>
  <c r="U556" i="10"/>
  <c r="T556" i="10"/>
  <c r="AC556" i="10" s="1"/>
  <c r="S556" i="10"/>
  <c r="AB556" i="10" s="1"/>
  <c r="R556" i="10"/>
  <c r="Q556" i="10"/>
  <c r="P556" i="10"/>
  <c r="O556" i="10"/>
  <c r="Z556" i="10" s="1"/>
  <c r="N556" i="10"/>
  <c r="AD555" i="10"/>
  <c r="Y555" i="10"/>
  <c r="X555" i="10"/>
  <c r="AE555" i="10" s="1"/>
  <c r="W555" i="10"/>
  <c r="V555" i="10"/>
  <c r="U555" i="10"/>
  <c r="T555" i="10"/>
  <c r="AC555" i="10" s="1"/>
  <c r="S555" i="10"/>
  <c r="AB555" i="10" s="1"/>
  <c r="R555" i="10"/>
  <c r="Q555" i="10"/>
  <c r="P555" i="10"/>
  <c r="AA555" i="10" s="1"/>
  <c r="O555" i="10"/>
  <c r="Z555" i="10" s="1"/>
  <c r="N555" i="10"/>
  <c r="AC554" i="10"/>
  <c r="Y554" i="10"/>
  <c r="X554" i="10"/>
  <c r="AE554" i="10" s="1"/>
  <c r="W554" i="10"/>
  <c r="AD554" i="10" s="1"/>
  <c r="V554" i="10"/>
  <c r="U554" i="10"/>
  <c r="T554" i="10"/>
  <c r="S554" i="10"/>
  <c r="AB554" i="10" s="1"/>
  <c r="R554" i="10"/>
  <c r="Q554" i="10"/>
  <c r="P554" i="10"/>
  <c r="AA554" i="10" s="1"/>
  <c r="O554" i="10"/>
  <c r="Z554" i="10" s="1"/>
  <c r="N554" i="10"/>
  <c r="Y553" i="10"/>
  <c r="X553" i="10"/>
  <c r="AE553" i="10" s="1"/>
  <c r="W553" i="10"/>
  <c r="AD553" i="10" s="1"/>
  <c r="V553" i="10"/>
  <c r="U553" i="10"/>
  <c r="T553" i="10"/>
  <c r="AC553" i="10" s="1"/>
  <c r="S553" i="10"/>
  <c r="AB553" i="10" s="1"/>
  <c r="R553" i="10"/>
  <c r="Q553" i="10"/>
  <c r="P553" i="10"/>
  <c r="AA553" i="10" s="1"/>
  <c r="O553" i="10"/>
  <c r="Z553" i="10" s="1"/>
  <c r="N553" i="10"/>
  <c r="AE552" i="10"/>
  <c r="AA552" i="10"/>
  <c r="Y552" i="10"/>
  <c r="X552" i="10"/>
  <c r="W552" i="10"/>
  <c r="AD552" i="10" s="1"/>
  <c r="V552" i="10"/>
  <c r="U552" i="10"/>
  <c r="T552" i="10"/>
  <c r="AC552" i="10" s="1"/>
  <c r="S552" i="10"/>
  <c r="AB552" i="10" s="1"/>
  <c r="R552" i="10"/>
  <c r="Q552" i="10"/>
  <c r="P552" i="10"/>
  <c r="O552" i="10"/>
  <c r="Z552" i="10" s="1"/>
  <c r="N552" i="10"/>
  <c r="Z551" i="10"/>
  <c r="Y551" i="10"/>
  <c r="X551" i="10"/>
  <c r="AE551" i="10" s="1"/>
  <c r="W551" i="10"/>
  <c r="AD551" i="10" s="1"/>
  <c r="V551" i="10"/>
  <c r="U551" i="10"/>
  <c r="T551" i="10"/>
  <c r="AC551" i="10" s="1"/>
  <c r="S551" i="10"/>
  <c r="AB551" i="10" s="1"/>
  <c r="R551" i="10"/>
  <c r="Q551" i="10"/>
  <c r="P551" i="10"/>
  <c r="AA551" i="10" s="1"/>
  <c r="O551" i="10"/>
  <c r="N551" i="10"/>
  <c r="Y550" i="10"/>
  <c r="X550" i="10"/>
  <c r="AE550" i="10" s="1"/>
  <c r="W550" i="10"/>
  <c r="AD550" i="10" s="1"/>
  <c r="V550" i="10"/>
  <c r="U550" i="10"/>
  <c r="T550" i="10"/>
  <c r="AC550" i="10" s="1"/>
  <c r="S550" i="10"/>
  <c r="AB550" i="10" s="1"/>
  <c r="R550" i="10"/>
  <c r="Q550" i="10"/>
  <c r="P550" i="10"/>
  <c r="AA550" i="10" s="1"/>
  <c r="O550" i="10"/>
  <c r="Z550" i="10" s="1"/>
  <c r="N550" i="10"/>
  <c r="Y549" i="10"/>
  <c r="X549" i="10"/>
  <c r="AE549" i="10" s="1"/>
  <c r="W549" i="10"/>
  <c r="AD549" i="10" s="1"/>
  <c r="V549" i="10"/>
  <c r="U549" i="10"/>
  <c r="T549" i="10"/>
  <c r="AC549" i="10" s="1"/>
  <c r="S549" i="10"/>
  <c r="AB549" i="10" s="1"/>
  <c r="R549" i="10"/>
  <c r="Q549" i="10"/>
  <c r="P549" i="10"/>
  <c r="AA549" i="10" s="1"/>
  <c r="O549" i="10"/>
  <c r="Z549" i="10" s="1"/>
  <c r="N549" i="10"/>
  <c r="AA548" i="10"/>
  <c r="Y548" i="10"/>
  <c r="X548" i="10"/>
  <c r="AE548" i="10" s="1"/>
  <c r="W548" i="10"/>
  <c r="AD548" i="10" s="1"/>
  <c r="V548" i="10"/>
  <c r="U548" i="10"/>
  <c r="T548" i="10"/>
  <c r="AC548" i="10" s="1"/>
  <c r="S548" i="10"/>
  <c r="AB548" i="10" s="1"/>
  <c r="R548" i="10"/>
  <c r="Q548" i="10"/>
  <c r="P548" i="10"/>
  <c r="O548" i="10"/>
  <c r="Z548" i="10" s="1"/>
  <c r="N548" i="10"/>
  <c r="AD547" i="10"/>
  <c r="Y547" i="10"/>
  <c r="X547" i="10"/>
  <c r="AE547" i="10" s="1"/>
  <c r="W547" i="10"/>
  <c r="V547" i="10"/>
  <c r="U547" i="10"/>
  <c r="T547" i="10"/>
  <c r="AC547" i="10" s="1"/>
  <c r="S547" i="10"/>
  <c r="AB547" i="10" s="1"/>
  <c r="R547" i="10"/>
  <c r="Q547" i="10"/>
  <c r="P547" i="10"/>
  <c r="AA547" i="10" s="1"/>
  <c r="O547" i="10"/>
  <c r="Z547" i="10" s="1"/>
  <c r="N547" i="10"/>
  <c r="AE546" i="10"/>
  <c r="Y546" i="10"/>
  <c r="X546" i="10"/>
  <c r="W546" i="10"/>
  <c r="AD546" i="10" s="1"/>
  <c r="V546" i="10"/>
  <c r="U546" i="10"/>
  <c r="T546" i="10"/>
  <c r="AC546" i="10" s="1"/>
  <c r="S546" i="10"/>
  <c r="AB546" i="10" s="1"/>
  <c r="R546" i="10"/>
  <c r="Q546" i="10"/>
  <c r="P546" i="10"/>
  <c r="AA546" i="10" s="1"/>
  <c r="O546" i="10"/>
  <c r="Z546" i="10" s="1"/>
  <c r="N546" i="10"/>
  <c r="Z545" i="10"/>
  <c r="Y545" i="10"/>
  <c r="X545" i="10"/>
  <c r="AE545" i="10" s="1"/>
  <c r="W545" i="10"/>
  <c r="AD545" i="10" s="1"/>
  <c r="V545" i="10"/>
  <c r="U545" i="10"/>
  <c r="T545" i="10"/>
  <c r="AC545" i="10" s="1"/>
  <c r="S545" i="10"/>
  <c r="AB545" i="10" s="1"/>
  <c r="R545" i="10"/>
  <c r="Q545" i="10"/>
  <c r="P545" i="10"/>
  <c r="AA545" i="10" s="1"/>
  <c r="O545" i="10"/>
  <c r="N545" i="10"/>
  <c r="AE544" i="10"/>
  <c r="AA544" i="10"/>
  <c r="Y544" i="10"/>
  <c r="X544" i="10"/>
  <c r="W544" i="10"/>
  <c r="AD544" i="10" s="1"/>
  <c r="V544" i="10"/>
  <c r="U544" i="10"/>
  <c r="T544" i="10"/>
  <c r="AC544" i="10" s="1"/>
  <c r="S544" i="10"/>
  <c r="AB544" i="10" s="1"/>
  <c r="R544" i="10"/>
  <c r="Q544" i="10"/>
  <c r="P544" i="10"/>
  <c r="O544" i="10"/>
  <c r="Z544" i="10" s="1"/>
  <c r="N544" i="10"/>
  <c r="Z543" i="10"/>
  <c r="Y543" i="10"/>
  <c r="X543" i="10"/>
  <c r="AE543" i="10" s="1"/>
  <c r="W543" i="10"/>
  <c r="AD543" i="10" s="1"/>
  <c r="V543" i="10"/>
  <c r="U543" i="10"/>
  <c r="T543" i="10"/>
  <c r="AC543" i="10" s="1"/>
  <c r="S543" i="10"/>
  <c r="AB543" i="10" s="1"/>
  <c r="R543" i="10"/>
  <c r="Q543" i="10"/>
  <c r="P543" i="10"/>
  <c r="AA543" i="10" s="1"/>
  <c r="O543" i="10"/>
  <c r="N543" i="10"/>
  <c r="AE542" i="10"/>
  <c r="Y542" i="10"/>
  <c r="X542" i="10"/>
  <c r="W542" i="10"/>
  <c r="AD542" i="10" s="1"/>
  <c r="V542" i="10"/>
  <c r="U542" i="10"/>
  <c r="T542" i="10"/>
  <c r="AC542" i="10" s="1"/>
  <c r="S542" i="10"/>
  <c r="AB542" i="10" s="1"/>
  <c r="R542" i="10"/>
  <c r="Q542" i="10"/>
  <c r="P542" i="10"/>
  <c r="AA542" i="10" s="1"/>
  <c r="O542" i="10"/>
  <c r="Z542" i="10" s="1"/>
  <c r="N542" i="10"/>
  <c r="AB541" i="10"/>
  <c r="Y541" i="10"/>
  <c r="X541" i="10"/>
  <c r="AE541" i="10" s="1"/>
  <c r="W541" i="10"/>
  <c r="AD541" i="10" s="1"/>
  <c r="V541" i="10"/>
  <c r="U541" i="10"/>
  <c r="T541" i="10"/>
  <c r="AC541" i="10" s="1"/>
  <c r="S541" i="10"/>
  <c r="R541" i="10"/>
  <c r="Q541" i="10"/>
  <c r="P541" i="10"/>
  <c r="AA541" i="10" s="1"/>
  <c r="O541" i="10"/>
  <c r="Z541" i="10" s="1"/>
  <c r="N541" i="10"/>
  <c r="AA540" i="10"/>
  <c r="Y540" i="10"/>
  <c r="X540" i="10"/>
  <c r="AE540" i="10" s="1"/>
  <c r="W540" i="10"/>
  <c r="AD540" i="10" s="1"/>
  <c r="V540" i="10"/>
  <c r="U540" i="10"/>
  <c r="T540" i="10"/>
  <c r="AC540" i="10" s="1"/>
  <c r="S540" i="10"/>
  <c r="AB540" i="10" s="1"/>
  <c r="R540" i="10"/>
  <c r="Q540" i="10"/>
  <c r="P540" i="10"/>
  <c r="O540" i="10"/>
  <c r="Z540" i="10" s="1"/>
  <c r="N540" i="10"/>
  <c r="AD539" i="10"/>
  <c r="Y539" i="10"/>
  <c r="X539" i="10"/>
  <c r="AE539" i="10" s="1"/>
  <c r="W539" i="10"/>
  <c r="V539" i="10"/>
  <c r="U539" i="10"/>
  <c r="T539" i="10"/>
  <c r="AC539" i="10" s="1"/>
  <c r="S539" i="10"/>
  <c r="AB539" i="10" s="1"/>
  <c r="R539" i="10"/>
  <c r="Q539" i="10"/>
  <c r="P539" i="10"/>
  <c r="AA539" i="10" s="1"/>
  <c r="O539" i="10"/>
  <c r="Z539" i="10" s="1"/>
  <c r="N539" i="10"/>
  <c r="Y538" i="10"/>
  <c r="X538" i="10"/>
  <c r="AE538" i="10" s="1"/>
  <c r="W538" i="10"/>
  <c r="AD538" i="10" s="1"/>
  <c r="V538" i="10"/>
  <c r="U538" i="10"/>
  <c r="T538" i="10"/>
  <c r="AC538" i="10" s="1"/>
  <c r="S538" i="10"/>
  <c r="AB538" i="10" s="1"/>
  <c r="R538" i="10"/>
  <c r="Q538" i="10"/>
  <c r="P538" i="10"/>
  <c r="AA538" i="10" s="1"/>
  <c r="O538" i="10"/>
  <c r="Z538" i="10" s="1"/>
  <c r="N538" i="10"/>
  <c r="Z537" i="10"/>
  <c r="Y537" i="10"/>
  <c r="X537" i="10"/>
  <c r="AE537" i="10" s="1"/>
  <c r="W537" i="10"/>
  <c r="AD537" i="10" s="1"/>
  <c r="V537" i="10"/>
  <c r="U537" i="10"/>
  <c r="T537" i="10"/>
  <c r="AC537" i="10" s="1"/>
  <c r="S537" i="10"/>
  <c r="AB537" i="10" s="1"/>
  <c r="R537" i="10"/>
  <c r="Q537" i="10"/>
  <c r="P537" i="10"/>
  <c r="AA537" i="10" s="1"/>
  <c r="O537" i="10"/>
  <c r="N537" i="10"/>
  <c r="AE536" i="10"/>
  <c r="AC536" i="10"/>
  <c r="AA536" i="10"/>
  <c r="Y536" i="10"/>
  <c r="X536" i="10"/>
  <c r="W536" i="10"/>
  <c r="AD536" i="10" s="1"/>
  <c r="V536" i="10"/>
  <c r="U536" i="10"/>
  <c r="T536" i="10"/>
  <c r="S536" i="10"/>
  <c r="AB536" i="10" s="1"/>
  <c r="R536" i="10"/>
  <c r="Q536" i="10"/>
  <c r="P536" i="10"/>
  <c r="O536" i="10"/>
  <c r="Z536" i="10" s="1"/>
  <c r="N536" i="10"/>
  <c r="Z535" i="10"/>
  <c r="Y535" i="10"/>
  <c r="X535" i="10"/>
  <c r="AE535" i="10" s="1"/>
  <c r="W535" i="10"/>
  <c r="AD535" i="10" s="1"/>
  <c r="V535" i="10"/>
  <c r="U535" i="10"/>
  <c r="T535" i="10"/>
  <c r="AC535" i="10" s="1"/>
  <c r="S535" i="10"/>
  <c r="AB535" i="10" s="1"/>
  <c r="R535" i="10"/>
  <c r="Q535" i="10"/>
  <c r="P535" i="10"/>
  <c r="AA535" i="10" s="1"/>
  <c r="O535" i="10"/>
  <c r="N535" i="10"/>
  <c r="Y534" i="10"/>
  <c r="X534" i="10"/>
  <c r="AE534" i="10" s="1"/>
  <c r="W534" i="10"/>
  <c r="AD534" i="10" s="1"/>
  <c r="V534" i="10"/>
  <c r="U534" i="10"/>
  <c r="T534" i="10"/>
  <c r="AC534" i="10" s="1"/>
  <c r="S534" i="10"/>
  <c r="AB534" i="10" s="1"/>
  <c r="R534" i="10"/>
  <c r="Q534" i="10"/>
  <c r="P534" i="10"/>
  <c r="AA534" i="10" s="1"/>
  <c r="O534" i="10"/>
  <c r="Z534" i="10" s="1"/>
  <c r="N534" i="10"/>
  <c r="Y533" i="10"/>
  <c r="X533" i="10"/>
  <c r="AE533" i="10" s="1"/>
  <c r="W533" i="10"/>
  <c r="AD533" i="10" s="1"/>
  <c r="V533" i="10"/>
  <c r="U533" i="10"/>
  <c r="T533" i="10"/>
  <c r="AC533" i="10" s="1"/>
  <c r="S533" i="10"/>
  <c r="AB533" i="10" s="1"/>
  <c r="R533" i="10"/>
  <c r="Q533" i="10"/>
  <c r="P533" i="10"/>
  <c r="AA533" i="10" s="1"/>
  <c r="O533" i="10"/>
  <c r="Z533" i="10" s="1"/>
  <c r="N533" i="10"/>
  <c r="AA532" i="10"/>
  <c r="Y532" i="10"/>
  <c r="X532" i="10"/>
  <c r="AE532" i="10" s="1"/>
  <c r="W532" i="10"/>
  <c r="AD532" i="10" s="1"/>
  <c r="V532" i="10"/>
  <c r="U532" i="10"/>
  <c r="T532" i="10"/>
  <c r="AC532" i="10" s="1"/>
  <c r="S532" i="10"/>
  <c r="AB532" i="10" s="1"/>
  <c r="R532" i="10"/>
  <c r="Q532" i="10"/>
  <c r="P532" i="10"/>
  <c r="O532" i="10"/>
  <c r="Z532" i="10" s="1"/>
  <c r="N532" i="10"/>
  <c r="AD531" i="10"/>
  <c r="Y531" i="10"/>
  <c r="X531" i="10"/>
  <c r="AE531" i="10" s="1"/>
  <c r="W531" i="10"/>
  <c r="V531" i="10"/>
  <c r="U531" i="10"/>
  <c r="T531" i="10"/>
  <c r="AC531" i="10" s="1"/>
  <c r="S531" i="10"/>
  <c r="AB531" i="10" s="1"/>
  <c r="R531" i="10"/>
  <c r="Q531" i="10"/>
  <c r="P531" i="10"/>
  <c r="AA531" i="10" s="1"/>
  <c r="O531" i="10"/>
  <c r="Z531" i="10" s="1"/>
  <c r="N531" i="10"/>
  <c r="AE530" i="10"/>
  <c r="Y530" i="10"/>
  <c r="X530" i="10"/>
  <c r="W530" i="10"/>
  <c r="AD530" i="10" s="1"/>
  <c r="V530" i="10"/>
  <c r="U530" i="10"/>
  <c r="T530" i="10"/>
  <c r="AC530" i="10" s="1"/>
  <c r="S530" i="10"/>
  <c r="AB530" i="10" s="1"/>
  <c r="R530" i="10"/>
  <c r="Q530" i="10"/>
  <c r="P530" i="10"/>
  <c r="AA530" i="10" s="1"/>
  <c r="O530" i="10"/>
  <c r="Z530" i="10" s="1"/>
  <c r="N530" i="10"/>
  <c r="Z529" i="10"/>
  <c r="Y529" i="10"/>
  <c r="X529" i="10"/>
  <c r="AE529" i="10" s="1"/>
  <c r="W529" i="10"/>
  <c r="AD529" i="10" s="1"/>
  <c r="V529" i="10"/>
  <c r="U529" i="10"/>
  <c r="T529" i="10"/>
  <c r="AC529" i="10" s="1"/>
  <c r="S529" i="10"/>
  <c r="AB529" i="10" s="1"/>
  <c r="R529" i="10"/>
  <c r="Q529" i="10"/>
  <c r="P529" i="10"/>
  <c r="AA529" i="10" s="1"/>
  <c r="O529" i="10"/>
  <c r="N529" i="10"/>
  <c r="AE528" i="10"/>
  <c r="AC528" i="10"/>
  <c r="AA528" i="10"/>
  <c r="Y528" i="10"/>
  <c r="X528" i="10"/>
  <c r="W528" i="10"/>
  <c r="AD528" i="10" s="1"/>
  <c r="V528" i="10"/>
  <c r="U528" i="10"/>
  <c r="T528" i="10"/>
  <c r="S528" i="10"/>
  <c r="AB528" i="10" s="1"/>
  <c r="R528" i="10"/>
  <c r="Q528" i="10"/>
  <c r="P528" i="10"/>
  <c r="O528" i="10"/>
  <c r="Z528" i="10" s="1"/>
  <c r="N528" i="10"/>
  <c r="Z527" i="10"/>
  <c r="Y527" i="10"/>
  <c r="X527" i="10"/>
  <c r="AE527" i="10" s="1"/>
  <c r="W527" i="10"/>
  <c r="AD527" i="10" s="1"/>
  <c r="V527" i="10"/>
  <c r="U527" i="10"/>
  <c r="T527" i="10"/>
  <c r="AC527" i="10" s="1"/>
  <c r="S527" i="10"/>
  <c r="AB527" i="10" s="1"/>
  <c r="R527" i="10"/>
  <c r="Q527" i="10"/>
  <c r="P527" i="10"/>
  <c r="AA527" i="10" s="1"/>
  <c r="O527" i="10"/>
  <c r="N527" i="10"/>
  <c r="AE526" i="10"/>
  <c r="Y526" i="10"/>
  <c r="X526" i="10"/>
  <c r="W526" i="10"/>
  <c r="AD526" i="10" s="1"/>
  <c r="V526" i="10"/>
  <c r="U526" i="10"/>
  <c r="T526" i="10"/>
  <c r="AC526" i="10" s="1"/>
  <c r="S526" i="10"/>
  <c r="AB526" i="10" s="1"/>
  <c r="R526" i="10"/>
  <c r="Q526" i="10"/>
  <c r="P526" i="10"/>
  <c r="AA526" i="10" s="1"/>
  <c r="O526" i="10"/>
  <c r="Z526" i="10" s="1"/>
  <c r="N526" i="10"/>
  <c r="AB525" i="10"/>
  <c r="Y525" i="10"/>
  <c r="X525" i="10"/>
  <c r="AE525" i="10" s="1"/>
  <c r="W525" i="10"/>
  <c r="AD525" i="10" s="1"/>
  <c r="V525" i="10"/>
  <c r="U525" i="10"/>
  <c r="T525" i="10"/>
  <c r="AC525" i="10" s="1"/>
  <c r="S525" i="10"/>
  <c r="R525" i="10"/>
  <c r="Q525" i="10"/>
  <c r="P525" i="10"/>
  <c r="AA525" i="10" s="1"/>
  <c r="O525" i="10"/>
  <c r="Z525" i="10" s="1"/>
  <c r="N525" i="10"/>
  <c r="AA524" i="10"/>
  <c r="Y524" i="10"/>
  <c r="X524" i="10"/>
  <c r="AE524" i="10" s="1"/>
  <c r="W524" i="10"/>
  <c r="AD524" i="10" s="1"/>
  <c r="V524" i="10"/>
  <c r="U524" i="10"/>
  <c r="T524" i="10"/>
  <c r="AC524" i="10" s="1"/>
  <c r="S524" i="10"/>
  <c r="AB524" i="10" s="1"/>
  <c r="R524" i="10"/>
  <c r="Q524" i="10"/>
  <c r="P524" i="10"/>
  <c r="O524" i="10"/>
  <c r="Z524" i="10" s="1"/>
  <c r="N524" i="10"/>
  <c r="AD523" i="10"/>
  <c r="Y523" i="10"/>
  <c r="X523" i="10"/>
  <c r="AE523" i="10" s="1"/>
  <c r="W523" i="10"/>
  <c r="V523" i="10"/>
  <c r="U523" i="10"/>
  <c r="T523" i="10"/>
  <c r="AC523" i="10" s="1"/>
  <c r="S523" i="10"/>
  <c r="AB523" i="10" s="1"/>
  <c r="R523" i="10"/>
  <c r="Q523" i="10"/>
  <c r="P523" i="10"/>
  <c r="AA523" i="10" s="1"/>
  <c r="O523" i="10"/>
  <c r="Z523" i="10" s="1"/>
  <c r="N523" i="10"/>
  <c r="Y522" i="10"/>
  <c r="X522" i="10"/>
  <c r="AE522" i="10" s="1"/>
  <c r="W522" i="10"/>
  <c r="AD522" i="10" s="1"/>
  <c r="V522" i="10"/>
  <c r="U522" i="10"/>
  <c r="T522" i="10"/>
  <c r="AC522" i="10" s="1"/>
  <c r="S522" i="10"/>
  <c r="AB522" i="10" s="1"/>
  <c r="R522" i="10"/>
  <c r="Q522" i="10"/>
  <c r="P522" i="10"/>
  <c r="AA522" i="10" s="1"/>
  <c r="O522" i="10"/>
  <c r="Z522" i="10" s="1"/>
  <c r="N522" i="10"/>
  <c r="Y521" i="10"/>
  <c r="X521" i="10"/>
  <c r="AE521" i="10" s="1"/>
  <c r="W521" i="10"/>
  <c r="AD521" i="10" s="1"/>
  <c r="V521" i="10"/>
  <c r="U521" i="10"/>
  <c r="T521" i="10"/>
  <c r="AC521" i="10" s="1"/>
  <c r="S521" i="10"/>
  <c r="AB521" i="10" s="1"/>
  <c r="R521" i="10"/>
  <c r="Q521" i="10"/>
  <c r="P521" i="10"/>
  <c r="AA521" i="10" s="1"/>
  <c r="O521" i="10"/>
  <c r="Z521" i="10" s="1"/>
  <c r="N521" i="10"/>
  <c r="AE520" i="10"/>
  <c r="AC520" i="10"/>
  <c r="AA520" i="10"/>
  <c r="Y520" i="10"/>
  <c r="X520" i="10"/>
  <c r="W520" i="10"/>
  <c r="AD520" i="10" s="1"/>
  <c r="V520" i="10"/>
  <c r="U520" i="10"/>
  <c r="T520" i="10"/>
  <c r="S520" i="10"/>
  <c r="AB520" i="10" s="1"/>
  <c r="R520" i="10"/>
  <c r="Q520" i="10"/>
  <c r="P520" i="10"/>
  <c r="O520" i="10"/>
  <c r="Z520" i="10" s="1"/>
  <c r="N520" i="10"/>
  <c r="Z519" i="10"/>
  <c r="Y519" i="10"/>
  <c r="X519" i="10"/>
  <c r="AE519" i="10" s="1"/>
  <c r="W519" i="10"/>
  <c r="AD519" i="10" s="1"/>
  <c r="V519" i="10"/>
  <c r="U519" i="10"/>
  <c r="T519" i="10"/>
  <c r="AC519" i="10" s="1"/>
  <c r="S519" i="10"/>
  <c r="AB519" i="10" s="1"/>
  <c r="R519" i="10"/>
  <c r="Q519" i="10"/>
  <c r="P519" i="10"/>
  <c r="AA519" i="10" s="1"/>
  <c r="O519" i="10"/>
  <c r="N519" i="10"/>
  <c r="Y518" i="10"/>
  <c r="X518" i="10"/>
  <c r="AE518" i="10" s="1"/>
  <c r="W518" i="10"/>
  <c r="AD518" i="10" s="1"/>
  <c r="V518" i="10"/>
  <c r="U518" i="10"/>
  <c r="T518" i="10"/>
  <c r="AC518" i="10" s="1"/>
  <c r="S518" i="10"/>
  <c r="AB518" i="10" s="1"/>
  <c r="R518" i="10"/>
  <c r="Q518" i="10"/>
  <c r="P518" i="10"/>
  <c r="AA518" i="10" s="1"/>
  <c r="O518" i="10"/>
  <c r="Z518" i="10" s="1"/>
  <c r="N518" i="10"/>
  <c r="Y517" i="10"/>
  <c r="X517" i="10"/>
  <c r="AE517" i="10" s="1"/>
  <c r="W517" i="10"/>
  <c r="AD517" i="10" s="1"/>
  <c r="V517" i="10"/>
  <c r="U517" i="10"/>
  <c r="T517" i="10"/>
  <c r="AC517" i="10" s="1"/>
  <c r="S517" i="10"/>
  <c r="AB517" i="10" s="1"/>
  <c r="R517" i="10"/>
  <c r="Q517" i="10"/>
  <c r="P517" i="10"/>
  <c r="AA517" i="10" s="1"/>
  <c r="O517" i="10"/>
  <c r="Z517" i="10" s="1"/>
  <c r="N517" i="10"/>
  <c r="AA516" i="10"/>
  <c r="Y516" i="10"/>
  <c r="X516" i="10"/>
  <c r="AE516" i="10" s="1"/>
  <c r="W516" i="10"/>
  <c r="AD516" i="10" s="1"/>
  <c r="V516" i="10"/>
  <c r="U516" i="10"/>
  <c r="T516" i="10"/>
  <c r="AC516" i="10" s="1"/>
  <c r="S516" i="10"/>
  <c r="AB516" i="10" s="1"/>
  <c r="R516" i="10"/>
  <c r="Q516" i="10"/>
  <c r="P516" i="10"/>
  <c r="O516" i="10"/>
  <c r="Z516" i="10" s="1"/>
  <c r="N516" i="10"/>
  <c r="AD515" i="10"/>
  <c r="Y515" i="10"/>
  <c r="X515" i="10"/>
  <c r="AE515" i="10" s="1"/>
  <c r="W515" i="10"/>
  <c r="V515" i="10"/>
  <c r="U515" i="10"/>
  <c r="T515" i="10"/>
  <c r="AC515" i="10" s="1"/>
  <c r="S515" i="10"/>
  <c r="AB515" i="10" s="1"/>
  <c r="R515" i="10"/>
  <c r="Q515" i="10"/>
  <c r="P515" i="10"/>
  <c r="AA515" i="10" s="1"/>
  <c r="O515" i="10"/>
  <c r="Z515" i="10" s="1"/>
  <c r="N515" i="10"/>
  <c r="AE514" i="10"/>
  <c r="Y514" i="10"/>
  <c r="X514" i="10"/>
  <c r="W514" i="10"/>
  <c r="AD514" i="10" s="1"/>
  <c r="V514" i="10"/>
  <c r="U514" i="10"/>
  <c r="T514" i="10"/>
  <c r="AC514" i="10" s="1"/>
  <c r="S514" i="10"/>
  <c r="AB514" i="10" s="1"/>
  <c r="R514" i="10"/>
  <c r="Q514" i="10"/>
  <c r="P514" i="10"/>
  <c r="AA514" i="10" s="1"/>
  <c r="O514" i="10"/>
  <c r="Z514" i="10" s="1"/>
  <c r="N514" i="10"/>
  <c r="AD513" i="10"/>
  <c r="Z513" i="10"/>
  <c r="Y513" i="10"/>
  <c r="X513" i="10"/>
  <c r="AE513" i="10" s="1"/>
  <c r="W513" i="10"/>
  <c r="V513" i="10"/>
  <c r="U513" i="10"/>
  <c r="T513" i="10"/>
  <c r="AC513" i="10" s="1"/>
  <c r="S513" i="10"/>
  <c r="AB513" i="10" s="1"/>
  <c r="R513" i="10"/>
  <c r="Q513" i="10"/>
  <c r="P513" i="10"/>
  <c r="AA513" i="10" s="1"/>
  <c r="O513" i="10"/>
  <c r="N513" i="10"/>
  <c r="AE512" i="10"/>
  <c r="AC512" i="10"/>
  <c r="AA512" i="10"/>
  <c r="Y512" i="10"/>
  <c r="X512" i="10"/>
  <c r="W512" i="10"/>
  <c r="AD512" i="10" s="1"/>
  <c r="V512" i="10"/>
  <c r="U512" i="10"/>
  <c r="T512" i="10"/>
  <c r="S512" i="10"/>
  <c r="AB512" i="10" s="1"/>
  <c r="R512" i="10"/>
  <c r="Q512" i="10"/>
  <c r="P512" i="10"/>
  <c r="O512" i="10"/>
  <c r="Z512" i="10" s="1"/>
  <c r="N512" i="10"/>
  <c r="Z511" i="10"/>
  <c r="Y511" i="10"/>
  <c r="X511" i="10"/>
  <c r="AE511" i="10" s="1"/>
  <c r="W511" i="10"/>
  <c r="AD511" i="10" s="1"/>
  <c r="V511" i="10"/>
  <c r="U511" i="10"/>
  <c r="T511" i="10"/>
  <c r="AC511" i="10" s="1"/>
  <c r="S511" i="10"/>
  <c r="AB511" i="10" s="1"/>
  <c r="R511" i="10"/>
  <c r="Q511" i="10"/>
  <c r="P511" i="10"/>
  <c r="AA511" i="10" s="1"/>
  <c r="O511" i="10"/>
  <c r="N511" i="10"/>
  <c r="AA510" i="10"/>
  <c r="Y510" i="10"/>
  <c r="X510" i="10"/>
  <c r="AE510" i="10" s="1"/>
  <c r="W510" i="10"/>
  <c r="AD510" i="10" s="1"/>
  <c r="V510" i="10"/>
  <c r="U510" i="10"/>
  <c r="T510" i="10"/>
  <c r="AC510" i="10" s="1"/>
  <c r="S510" i="10"/>
  <c r="AB510" i="10" s="1"/>
  <c r="R510" i="10"/>
  <c r="Q510" i="10"/>
  <c r="P510" i="10"/>
  <c r="O510" i="10"/>
  <c r="Z510" i="10" s="1"/>
  <c r="N510" i="10"/>
  <c r="AB509" i="10"/>
  <c r="Y509" i="10"/>
  <c r="X509" i="10"/>
  <c r="AE509" i="10" s="1"/>
  <c r="W509" i="10"/>
  <c r="AD509" i="10" s="1"/>
  <c r="V509" i="10"/>
  <c r="U509" i="10"/>
  <c r="T509" i="10"/>
  <c r="AC509" i="10" s="1"/>
  <c r="S509" i="10"/>
  <c r="R509" i="10"/>
  <c r="Q509" i="10"/>
  <c r="P509" i="10"/>
  <c r="AA509" i="10" s="1"/>
  <c r="O509" i="10"/>
  <c r="Z509" i="10" s="1"/>
  <c r="N509" i="10"/>
  <c r="Y508" i="10"/>
  <c r="X508" i="10"/>
  <c r="AE508" i="10" s="1"/>
  <c r="W508" i="10"/>
  <c r="AD508" i="10" s="1"/>
  <c r="V508" i="10"/>
  <c r="U508" i="10"/>
  <c r="T508" i="10"/>
  <c r="AC508" i="10" s="1"/>
  <c r="S508" i="10"/>
  <c r="AB508" i="10" s="1"/>
  <c r="R508" i="10"/>
  <c r="Q508" i="10"/>
  <c r="P508" i="10"/>
  <c r="AA508" i="10" s="1"/>
  <c r="O508" i="10"/>
  <c r="Z508" i="10" s="1"/>
  <c r="N508" i="10"/>
  <c r="Y507" i="10"/>
  <c r="X507" i="10"/>
  <c r="AE507" i="10" s="1"/>
  <c r="W507" i="10"/>
  <c r="AD507" i="10" s="1"/>
  <c r="V507" i="10"/>
  <c r="U507" i="10"/>
  <c r="T507" i="10"/>
  <c r="AC507" i="10" s="1"/>
  <c r="S507" i="10"/>
  <c r="AB507" i="10" s="1"/>
  <c r="R507" i="10"/>
  <c r="Q507" i="10"/>
  <c r="P507" i="10"/>
  <c r="AA507" i="10" s="1"/>
  <c r="O507" i="10"/>
  <c r="Z507" i="10" s="1"/>
  <c r="N507" i="10"/>
  <c r="AE506" i="10"/>
  <c r="AC506" i="10"/>
  <c r="Y506" i="10"/>
  <c r="X506" i="10"/>
  <c r="W506" i="10"/>
  <c r="AD506" i="10" s="1"/>
  <c r="V506" i="10"/>
  <c r="U506" i="10"/>
  <c r="T506" i="10"/>
  <c r="S506" i="10"/>
  <c r="AB506" i="10" s="1"/>
  <c r="R506" i="10"/>
  <c r="Q506" i="10"/>
  <c r="P506" i="10"/>
  <c r="AA506" i="10" s="1"/>
  <c r="O506" i="10"/>
  <c r="Z506" i="10" s="1"/>
  <c r="N506" i="10"/>
  <c r="AD505" i="10"/>
  <c r="Z505" i="10"/>
  <c r="Y505" i="10"/>
  <c r="X505" i="10"/>
  <c r="AE505" i="10" s="1"/>
  <c r="W505" i="10"/>
  <c r="V505" i="10"/>
  <c r="U505" i="10"/>
  <c r="T505" i="10"/>
  <c r="AC505" i="10" s="1"/>
  <c r="S505" i="10"/>
  <c r="AB505" i="10" s="1"/>
  <c r="R505" i="10"/>
  <c r="Q505" i="10"/>
  <c r="P505" i="10"/>
  <c r="AA505" i="10" s="1"/>
  <c r="O505" i="10"/>
  <c r="N505" i="10"/>
  <c r="AE504" i="10"/>
  <c r="AA504" i="10"/>
  <c r="Y504" i="10"/>
  <c r="X504" i="10"/>
  <c r="W504" i="10"/>
  <c r="AD504" i="10" s="1"/>
  <c r="V504" i="10"/>
  <c r="U504" i="10"/>
  <c r="T504" i="10"/>
  <c r="AC504" i="10" s="1"/>
  <c r="S504" i="10"/>
  <c r="AB504" i="10" s="1"/>
  <c r="R504" i="10"/>
  <c r="Q504" i="10"/>
  <c r="P504" i="10"/>
  <c r="O504" i="10"/>
  <c r="Z504" i="10" s="1"/>
  <c r="N504" i="10"/>
  <c r="AD503" i="10"/>
  <c r="Z503" i="10"/>
  <c r="Y503" i="10"/>
  <c r="X503" i="10"/>
  <c r="AE503" i="10" s="1"/>
  <c r="W503" i="10"/>
  <c r="V503" i="10"/>
  <c r="U503" i="10"/>
  <c r="T503" i="10"/>
  <c r="AC503" i="10" s="1"/>
  <c r="S503" i="10"/>
  <c r="AB503" i="10" s="1"/>
  <c r="R503" i="10"/>
  <c r="Q503" i="10"/>
  <c r="P503" i="10"/>
  <c r="AA503" i="10" s="1"/>
  <c r="O503" i="10"/>
  <c r="N503" i="10"/>
  <c r="AC502" i="10"/>
  <c r="Y502" i="10"/>
  <c r="X502" i="10"/>
  <c r="AE502" i="10" s="1"/>
  <c r="W502" i="10"/>
  <c r="AD502" i="10" s="1"/>
  <c r="V502" i="10"/>
  <c r="U502" i="10"/>
  <c r="T502" i="10"/>
  <c r="S502" i="10"/>
  <c r="AB502" i="10" s="1"/>
  <c r="R502" i="10"/>
  <c r="Q502" i="10"/>
  <c r="P502" i="10"/>
  <c r="AA502" i="10" s="1"/>
  <c r="O502" i="10"/>
  <c r="Z502" i="10" s="1"/>
  <c r="N502" i="10"/>
  <c r="Y501" i="10"/>
  <c r="X501" i="10"/>
  <c r="AE501" i="10" s="1"/>
  <c r="W501" i="10"/>
  <c r="AD501" i="10" s="1"/>
  <c r="V501" i="10"/>
  <c r="U501" i="10"/>
  <c r="T501" i="10"/>
  <c r="AC501" i="10" s="1"/>
  <c r="S501" i="10"/>
  <c r="AB501" i="10" s="1"/>
  <c r="R501" i="10"/>
  <c r="Q501" i="10"/>
  <c r="P501" i="10"/>
  <c r="AA501" i="10" s="1"/>
  <c r="O501" i="10"/>
  <c r="Z501" i="10" s="1"/>
  <c r="N501" i="10"/>
  <c r="AE500" i="10"/>
  <c r="AA500" i="10"/>
  <c r="Y500" i="10"/>
  <c r="X500" i="10"/>
  <c r="W500" i="10"/>
  <c r="AD500" i="10" s="1"/>
  <c r="V500" i="10"/>
  <c r="U500" i="10"/>
  <c r="T500" i="10"/>
  <c r="AC500" i="10" s="1"/>
  <c r="S500" i="10"/>
  <c r="AB500" i="10" s="1"/>
  <c r="R500" i="10"/>
  <c r="Q500" i="10"/>
  <c r="P500" i="10"/>
  <c r="O500" i="10"/>
  <c r="Z500" i="10" s="1"/>
  <c r="N500" i="10"/>
  <c r="AB499" i="10"/>
  <c r="Y499" i="10"/>
  <c r="X499" i="10"/>
  <c r="AE499" i="10" s="1"/>
  <c r="W499" i="10"/>
  <c r="AD499" i="10" s="1"/>
  <c r="V499" i="10"/>
  <c r="U499" i="10"/>
  <c r="T499" i="10"/>
  <c r="AC499" i="10" s="1"/>
  <c r="S499" i="10"/>
  <c r="R499" i="10"/>
  <c r="Q499" i="10"/>
  <c r="P499" i="10"/>
  <c r="AA499" i="10" s="1"/>
  <c r="O499" i="10"/>
  <c r="Z499" i="10" s="1"/>
  <c r="N499" i="10"/>
  <c r="Y498" i="10"/>
  <c r="X498" i="10"/>
  <c r="AE498" i="10" s="1"/>
  <c r="W498" i="10"/>
  <c r="AD498" i="10" s="1"/>
  <c r="V498" i="10"/>
  <c r="U498" i="10"/>
  <c r="T498" i="10"/>
  <c r="AC498" i="10" s="1"/>
  <c r="S498" i="10"/>
  <c r="AB498" i="10" s="1"/>
  <c r="R498" i="10"/>
  <c r="Q498" i="10"/>
  <c r="P498" i="10"/>
  <c r="AA498" i="10" s="1"/>
  <c r="O498" i="10"/>
  <c r="Z498" i="10" s="1"/>
  <c r="N498" i="10"/>
  <c r="AD497" i="10"/>
  <c r="AB497" i="10"/>
  <c r="Y497" i="10"/>
  <c r="X497" i="10"/>
  <c r="AE497" i="10" s="1"/>
  <c r="W497" i="10"/>
  <c r="V497" i="10"/>
  <c r="U497" i="10"/>
  <c r="T497" i="10"/>
  <c r="AC497" i="10" s="1"/>
  <c r="S497" i="10"/>
  <c r="R497" i="10"/>
  <c r="Q497" i="10"/>
  <c r="P497" i="10"/>
  <c r="AA497" i="10" s="1"/>
  <c r="O497" i="10"/>
  <c r="Z497" i="10" s="1"/>
  <c r="N497" i="10"/>
  <c r="AE496" i="10"/>
  <c r="AA496" i="10"/>
  <c r="Y496" i="10"/>
  <c r="X496" i="10"/>
  <c r="W496" i="10"/>
  <c r="AD496" i="10" s="1"/>
  <c r="V496" i="10"/>
  <c r="U496" i="10"/>
  <c r="T496" i="10"/>
  <c r="AC496" i="10" s="1"/>
  <c r="S496" i="10"/>
  <c r="AB496" i="10" s="1"/>
  <c r="R496" i="10"/>
  <c r="Q496" i="10"/>
  <c r="P496" i="10"/>
  <c r="O496" i="10"/>
  <c r="Z496" i="10" s="1"/>
  <c r="N496" i="10"/>
  <c r="AD495" i="10"/>
  <c r="Z495" i="10"/>
  <c r="Y495" i="10"/>
  <c r="X495" i="10"/>
  <c r="AE495" i="10" s="1"/>
  <c r="W495" i="10"/>
  <c r="V495" i="10"/>
  <c r="U495" i="10"/>
  <c r="T495" i="10"/>
  <c r="AC495" i="10" s="1"/>
  <c r="S495" i="10"/>
  <c r="AB495" i="10" s="1"/>
  <c r="R495" i="10"/>
  <c r="Q495" i="10"/>
  <c r="P495" i="10"/>
  <c r="AA495" i="10" s="1"/>
  <c r="O495" i="10"/>
  <c r="N495" i="10"/>
  <c r="AC494" i="10"/>
  <c r="AA494" i="10"/>
  <c r="Y494" i="10"/>
  <c r="X494" i="10"/>
  <c r="AE494" i="10" s="1"/>
  <c r="W494" i="10"/>
  <c r="AD494" i="10" s="1"/>
  <c r="V494" i="10"/>
  <c r="U494" i="10"/>
  <c r="T494" i="10"/>
  <c r="S494" i="10"/>
  <c r="AB494" i="10" s="1"/>
  <c r="R494" i="10"/>
  <c r="Q494" i="10"/>
  <c r="P494" i="10"/>
  <c r="O494" i="10"/>
  <c r="Z494" i="10" s="1"/>
  <c r="N494" i="10"/>
  <c r="Y493" i="10"/>
  <c r="X493" i="10"/>
  <c r="AE493" i="10" s="1"/>
  <c r="W493" i="10"/>
  <c r="AD493" i="10" s="1"/>
  <c r="V493" i="10"/>
  <c r="U493" i="10"/>
  <c r="T493" i="10"/>
  <c r="AC493" i="10" s="1"/>
  <c r="S493" i="10"/>
  <c r="AB493" i="10" s="1"/>
  <c r="R493" i="10"/>
  <c r="Q493" i="10"/>
  <c r="P493" i="10"/>
  <c r="AA493" i="10" s="1"/>
  <c r="O493" i="10"/>
  <c r="Z493" i="10" s="1"/>
  <c r="N493" i="10"/>
  <c r="AE492" i="10"/>
  <c r="AA492" i="10"/>
  <c r="Y492" i="10"/>
  <c r="X492" i="10"/>
  <c r="W492" i="10"/>
  <c r="AD492" i="10" s="1"/>
  <c r="V492" i="10"/>
  <c r="U492" i="10"/>
  <c r="T492" i="10"/>
  <c r="AC492" i="10" s="1"/>
  <c r="S492" i="10"/>
  <c r="AB492" i="10" s="1"/>
  <c r="R492" i="10"/>
  <c r="Q492" i="10"/>
  <c r="P492" i="10"/>
  <c r="O492" i="10"/>
  <c r="Z492" i="10" s="1"/>
  <c r="N492" i="10"/>
  <c r="Y491" i="10"/>
  <c r="X491" i="10"/>
  <c r="AE491" i="10" s="1"/>
  <c r="W491" i="10"/>
  <c r="AD491" i="10" s="1"/>
  <c r="V491" i="10"/>
  <c r="U491" i="10"/>
  <c r="T491" i="10"/>
  <c r="AC491" i="10" s="1"/>
  <c r="S491" i="10"/>
  <c r="AB491" i="10" s="1"/>
  <c r="R491" i="10"/>
  <c r="Q491" i="10"/>
  <c r="P491" i="10"/>
  <c r="AA491" i="10" s="1"/>
  <c r="O491" i="10"/>
  <c r="Z491" i="10" s="1"/>
  <c r="N491" i="10"/>
  <c r="AA490" i="10"/>
  <c r="Y490" i="10"/>
  <c r="X490" i="10"/>
  <c r="AE490" i="10" s="1"/>
  <c r="W490" i="10"/>
  <c r="AD490" i="10" s="1"/>
  <c r="V490" i="10"/>
  <c r="U490" i="10"/>
  <c r="T490" i="10"/>
  <c r="AC490" i="10" s="1"/>
  <c r="S490" i="10"/>
  <c r="AB490" i="10" s="1"/>
  <c r="R490" i="10"/>
  <c r="Q490" i="10"/>
  <c r="P490" i="10"/>
  <c r="O490" i="10"/>
  <c r="Z490" i="10" s="1"/>
  <c r="N490" i="10"/>
  <c r="AB489" i="10"/>
  <c r="Y489" i="10"/>
  <c r="X489" i="10"/>
  <c r="AE489" i="10" s="1"/>
  <c r="W489" i="10"/>
  <c r="AD489" i="10" s="1"/>
  <c r="V489" i="10"/>
  <c r="U489" i="10"/>
  <c r="T489" i="10"/>
  <c r="AC489" i="10" s="1"/>
  <c r="S489" i="10"/>
  <c r="R489" i="10"/>
  <c r="Q489" i="10"/>
  <c r="P489" i="10"/>
  <c r="AA489" i="10" s="1"/>
  <c r="O489" i="10"/>
  <c r="Z489" i="10" s="1"/>
  <c r="N489" i="10"/>
  <c r="AE488" i="10"/>
  <c r="AC488" i="10"/>
  <c r="AA488" i="10"/>
  <c r="Y488" i="10"/>
  <c r="X488" i="10"/>
  <c r="W488" i="10"/>
  <c r="AD488" i="10" s="1"/>
  <c r="V488" i="10"/>
  <c r="U488" i="10"/>
  <c r="T488" i="10"/>
  <c r="S488" i="10"/>
  <c r="AB488" i="10" s="1"/>
  <c r="R488" i="10"/>
  <c r="Q488" i="10"/>
  <c r="P488" i="10"/>
  <c r="O488" i="10"/>
  <c r="Z488" i="10" s="1"/>
  <c r="N488" i="10"/>
  <c r="AD487" i="10"/>
  <c r="Z487" i="10"/>
  <c r="Y487" i="10"/>
  <c r="X487" i="10"/>
  <c r="AE487" i="10" s="1"/>
  <c r="W487" i="10"/>
  <c r="V487" i="10"/>
  <c r="U487" i="10"/>
  <c r="T487" i="10"/>
  <c r="AC487" i="10" s="1"/>
  <c r="S487" i="10"/>
  <c r="AB487" i="10" s="1"/>
  <c r="R487" i="10"/>
  <c r="Q487" i="10"/>
  <c r="P487" i="10"/>
  <c r="AA487" i="10" s="1"/>
  <c r="O487" i="10"/>
  <c r="N487" i="10"/>
  <c r="AE486" i="10"/>
  <c r="AA486" i="10"/>
  <c r="Y486" i="10"/>
  <c r="X486" i="10"/>
  <c r="W486" i="10"/>
  <c r="AD486" i="10" s="1"/>
  <c r="V486" i="10"/>
  <c r="U486" i="10"/>
  <c r="T486" i="10"/>
  <c r="AC486" i="10" s="1"/>
  <c r="S486" i="10"/>
  <c r="AB486" i="10" s="1"/>
  <c r="R486" i="10"/>
  <c r="Q486" i="10"/>
  <c r="P486" i="10"/>
  <c r="O486" i="10"/>
  <c r="Z486" i="10" s="1"/>
  <c r="N486" i="10"/>
  <c r="Z485" i="10"/>
  <c r="Y485" i="10"/>
  <c r="X485" i="10"/>
  <c r="AE485" i="10" s="1"/>
  <c r="W485" i="10"/>
  <c r="AD485" i="10" s="1"/>
  <c r="V485" i="10"/>
  <c r="U485" i="10"/>
  <c r="T485" i="10"/>
  <c r="AC485" i="10" s="1"/>
  <c r="S485" i="10"/>
  <c r="AB485" i="10" s="1"/>
  <c r="R485" i="10"/>
  <c r="Q485" i="10"/>
  <c r="P485" i="10"/>
  <c r="AA485" i="10" s="1"/>
  <c r="O485" i="10"/>
  <c r="N485" i="10"/>
  <c r="Y484" i="10"/>
  <c r="X484" i="10"/>
  <c r="AE484" i="10" s="1"/>
  <c r="W484" i="10"/>
  <c r="AD484" i="10" s="1"/>
  <c r="V484" i="10"/>
  <c r="U484" i="10"/>
  <c r="T484" i="10"/>
  <c r="AC484" i="10" s="1"/>
  <c r="S484" i="10"/>
  <c r="AB484" i="10" s="1"/>
  <c r="R484" i="10"/>
  <c r="Q484" i="10"/>
  <c r="P484" i="10"/>
  <c r="AA484" i="10" s="1"/>
  <c r="O484" i="10"/>
  <c r="Z484" i="10" s="1"/>
  <c r="N484" i="10"/>
  <c r="Y483" i="10"/>
  <c r="X483" i="10"/>
  <c r="AE483" i="10" s="1"/>
  <c r="W483" i="10"/>
  <c r="AD483" i="10" s="1"/>
  <c r="V483" i="10"/>
  <c r="U483" i="10"/>
  <c r="T483" i="10"/>
  <c r="AC483" i="10" s="1"/>
  <c r="S483" i="10"/>
  <c r="AB483" i="10" s="1"/>
  <c r="R483" i="10"/>
  <c r="Q483" i="10"/>
  <c r="P483" i="10"/>
  <c r="AA483" i="10" s="1"/>
  <c r="O483" i="10"/>
  <c r="Z483" i="10" s="1"/>
  <c r="N483" i="10"/>
  <c r="AC482" i="10"/>
  <c r="AA482" i="10"/>
  <c r="Y482" i="10"/>
  <c r="X482" i="10"/>
  <c r="AE482" i="10" s="1"/>
  <c r="W482" i="10"/>
  <c r="AD482" i="10" s="1"/>
  <c r="V482" i="10"/>
  <c r="U482" i="10"/>
  <c r="T482" i="10"/>
  <c r="S482" i="10"/>
  <c r="AB482" i="10" s="1"/>
  <c r="R482" i="10"/>
  <c r="Q482" i="10"/>
  <c r="P482" i="10"/>
  <c r="O482" i="10"/>
  <c r="Z482" i="10" s="1"/>
  <c r="N482" i="10"/>
  <c r="AD481" i="10"/>
  <c r="Z481" i="10"/>
  <c r="Y481" i="10"/>
  <c r="X481" i="10"/>
  <c r="AE481" i="10" s="1"/>
  <c r="W481" i="10"/>
  <c r="V481" i="10"/>
  <c r="U481" i="10"/>
  <c r="T481" i="10"/>
  <c r="AC481" i="10" s="1"/>
  <c r="S481" i="10"/>
  <c r="AB481" i="10" s="1"/>
  <c r="R481" i="10"/>
  <c r="Q481" i="10"/>
  <c r="P481" i="10"/>
  <c r="AA481" i="10" s="1"/>
  <c r="O481" i="10"/>
  <c r="N481" i="10"/>
  <c r="AE480" i="10"/>
  <c r="AC480" i="10"/>
  <c r="Y480" i="10"/>
  <c r="X480" i="10"/>
  <c r="W480" i="10"/>
  <c r="AD480" i="10" s="1"/>
  <c r="V480" i="10"/>
  <c r="U480" i="10"/>
  <c r="T480" i="10"/>
  <c r="S480" i="10"/>
  <c r="AB480" i="10" s="1"/>
  <c r="R480" i="10"/>
  <c r="Q480" i="10"/>
  <c r="P480" i="10"/>
  <c r="AA480" i="10" s="1"/>
  <c r="O480" i="10"/>
  <c r="Z480" i="10" s="1"/>
  <c r="N480" i="10"/>
  <c r="Z479" i="10"/>
  <c r="Y479" i="10"/>
  <c r="X479" i="10"/>
  <c r="AE479" i="10" s="1"/>
  <c r="W479" i="10"/>
  <c r="AD479" i="10" s="1"/>
  <c r="V479" i="10"/>
  <c r="U479" i="10"/>
  <c r="T479" i="10"/>
  <c r="AC479" i="10" s="1"/>
  <c r="S479" i="10"/>
  <c r="AB479" i="10" s="1"/>
  <c r="R479" i="10"/>
  <c r="Q479" i="10"/>
  <c r="P479" i="10"/>
  <c r="AA479" i="10" s="1"/>
  <c r="O479" i="10"/>
  <c r="N479" i="10"/>
  <c r="AE478" i="10"/>
  <c r="AA478" i="10"/>
  <c r="Y478" i="10"/>
  <c r="X478" i="10"/>
  <c r="W478" i="10"/>
  <c r="AD478" i="10" s="1"/>
  <c r="V478" i="10"/>
  <c r="U478" i="10"/>
  <c r="T478" i="10"/>
  <c r="AC478" i="10" s="1"/>
  <c r="S478" i="10"/>
  <c r="AB478" i="10" s="1"/>
  <c r="R478" i="10"/>
  <c r="Q478" i="10"/>
  <c r="P478" i="10"/>
  <c r="O478" i="10"/>
  <c r="Z478" i="10" s="1"/>
  <c r="N478" i="10"/>
  <c r="Y477" i="10"/>
  <c r="X477" i="10"/>
  <c r="AE477" i="10" s="1"/>
  <c r="W477" i="10"/>
  <c r="AD477" i="10" s="1"/>
  <c r="V477" i="10"/>
  <c r="U477" i="10"/>
  <c r="T477" i="10"/>
  <c r="AC477" i="10" s="1"/>
  <c r="S477" i="10"/>
  <c r="AB477" i="10" s="1"/>
  <c r="R477" i="10"/>
  <c r="Q477" i="10"/>
  <c r="P477" i="10"/>
  <c r="AA477" i="10" s="1"/>
  <c r="O477" i="10"/>
  <c r="Z477" i="10" s="1"/>
  <c r="N477" i="10"/>
  <c r="Y476" i="10"/>
  <c r="X476" i="10"/>
  <c r="AE476" i="10" s="1"/>
  <c r="W476" i="10"/>
  <c r="AD476" i="10" s="1"/>
  <c r="V476" i="10"/>
  <c r="U476" i="10"/>
  <c r="T476" i="10"/>
  <c r="AC476" i="10" s="1"/>
  <c r="S476" i="10"/>
  <c r="AB476" i="10" s="1"/>
  <c r="R476" i="10"/>
  <c r="Q476" i="10"/>
  <c r="P476" i="10"/>
  <c r="AA476" i="10" s="1"/>
  <c r="O476" i="10"/>
  <c r="Z476" i="10" s="1"/>
  <c r="N476" i="10"/>
  <c r="Y475" i="10"/>
  <c r="X475" i="10"/>
  <c r="AE475" i="10" s="1"/>
  <c r="W475" i="10"/>
  <c r="AD475" i="10" s="1"/>
  <c r="V475" i="10"/>
  <c r="U475" i="10"/>
  <c r="T475" i="10"/>
  <c r="AC475" i="10" s="1"/>
  <c r="S475" i="10"/>
  <c r="AB475" i="10" s="1"/>
  <c r="R475" i="10"/>
  <c r="Q475" i="10"/>
  <c r="P475" i="10"/>
  <c r="AA475" i="10" s="1"/>
  <c r="O475" i="10"/>
  <c r="Z475" i="10" s="1"/>
  <c r="N475" i="10"/>
  <c r="AC474" i="10"/>
  <c r="AA474" i="10"/>
  <c r="Y474" i="10"/>
  <c r="X474" i="10"/>
  <c r="AE474" i="10" s="1"/>
  <c r="W474" i="10"/>
  <c r="AD474" i="10" s="1"/>
  <c r="V474" i="10"/>
  <c r="U474" i="10"/>
  <c r="T474" i="10"/>
  <c r="S474" i="10"/>
  <c r="AB474" i="10" s="1"/>
  <c r="R474" i="10"/>
  <c r="Q474" i="10"/>
  <c r="P474" i="10"/>
  <c r="O474" i="10"/>
  <c r="Z474" i="10" s="1"/>
  <c r="N474" i="10"/>
  <c r="AD473" i="10"/>
  <c r="Z473" i="10"/>
  <c r="Y473" i="10"/>
  <c r="X473" i="10"/>
  <c r="AE473" i="10" s="1"/>
  <c r="W473" i="10"/>
  <c r="V473" i="10"/>
  <c r="U473" i="10"/>
  <c r="T473" i="10"/>
  <c r="AC473" i="10" s="1"/>
  <c r="S473" i="10"/>
  <c r="AB473" i="10" s="1"/>
  <c r="R473" i="10"/>
  <c r="Q473" i="10"/>
  <c r="P473" i="10"/>
  <c r="AA473" i="10" s="1"/>
  <c r="O473" i="10"/>
  <c r="N473" i="10"/>
  <c r="AE472" i="10"/>
  <c r="AC472" i="10"/>
  <c r="Y472" i="10"/>
  <c r="X472" i="10"/>
  <c r="W472" i="10"/>
  <c r="AD472" i="10" s="1"/>
  <c r="V472" i="10"/>
  <c r="U472" i="10"/>
  <c r="T472" i="10"/>
  <c r="S472" i="10"/>
  <c r="AB472" i="10" s="1"/>
  <c r="R472" i="10"/>
  <c r="Q472" i="10"/>
  <c r="P472" i="10"/>
  <c r="AA472" i="10" s="1"/>
  <c r="O472" i="10"/>
  <c r="Z472" i="10" s="1"/>
  <c r="N472" i="10"/>
  <c r="Z471" i="10"/>
  <c r="Y471" i="10"/>
  <c r="X471" i="10"/>
  <c r="AE471" i="10" s="1"/>
  <c r="W471" i="10"/>
  <c r="AD471" i="10" s="1"/>
  <c r="V471" i="10"/>
  <c r="U471" i="10"/>
  <c r="T471" i="10"/>
  <c r="AC471" i="10" s="1"/>
  <c r="S471" i="10"/>
  <c r="AB471" i="10" s="1"/>
  <c r="R471" i="10"/>
  <c r="Q471" i="10"/>
  <c r="P471" i="10"/>
  <c r="AA471" i="10" s="1"/>
  <c r="O471" i="10"/>
  <c r="N471" i="10"/>
  <c r="AE470" i="10"/>
  <c r="AA470" i="10"/>
  <c r="Y470" i="10"/>
  <c r="X470" i="10"/>
  <c r="W470" i="10"/>
  <c r="AD470" i="10" s="1"/>
  <c r="V470" i="10"/>
  <c r="U470" i="10"/>
  <c r="T470" i="10"/>
  <c r="AC470" i="10" s="1"/>
  <c r="S470" i="10"/>
  <c r="AB470" i="10" s="1"/>
  <c r="R470" i="10"/>
  <c r="Q470" i="10"/>
  <c r="P470" i="10"/>
  <c r="O470" i="10"/>
  <c r="Z470" i="10" s="1"/>
  <c r="N470" i="10"/>
  <c r="Y469" i="10"/>
  <c r="X469" i="10"/>
  <c r="AE469" i="10" s="1"/>
  <c r="W469" i="10"/>
  <c r="AD469" i="10" s="1"/>
  <c r="V469" i="10"/>
  <c r="U469" i="10"/>
  <c r="T469" i="10"/>
  <c r="AC469" i="10" s="1"/>
  <c r="S469" i="10"/>
  <c r="AB469" i="10" s="1"/>
  <c r="R469" i="10"/>
  <c r="Q469" i="10"/>
  <c r="P469" i="10"/>
  <c r="AA469" i="10" s="1"/>
  <c r="O469" i="10"/>
  <c r="Z469" i="10" s="1"/>
  <c r="N469" i="10"/>
  <c r="Y468" i="10"/>
  <c r="X468" i="10"/>
  <c r="AE468" i="10" s="1"/>
  <c r="W468" i="10"/>
  <c r="AD468" i="10" s="1"/>
  <c r="V468" i="10"/>
  <c r="U468" i="10"/>
  <c r="T468" i="10"/>
  <c r="AC468" i="10" s="1"/>
  <c r="S468" i="10"/>
  <c r="AB468" i="10" s="1"/>
  <c r="R468" i="10"/>
  <c r="Q468" i="10"/>
  <c r="P468" i="10"/>
  <c r="AA468" i="10" s="1"/>
  <c r="O468" i="10"/>
  <c r="Z468" i="10" s="1"/>
  <c r="N468" i="10"/>
  <c r="Y467" i="10"/>
  <c r="X467" i="10"/>
  <c r="AE467" i="10" s="1"/>
  <c r="W467" i="10"/>
  <c r="AD467" i="10" s="1"/>
  <c r="V467" i="10"/>
  <c r="U467" i="10"/>
  <c r="T467" i="10"/>
  <c r="AC467" i="10" s="1"/>
  <c r="S467" i="10"/>
  <c r="AB467" i="10" s="1"/>
  <c r="R467" i="10"/>
  <c r="Q467" i="10"/>
  <c r="P467" i="10"/>
  <c r="AA467" i="10" s="1"/>
  <c r="O467" i="10"/>
  <c r="Z467" i="10" s="1"/>
  <c r="N467" i="10"/>
  <c r="AC466" i="10"/>
  <c r="AA466" i="10"/>
  <c r="Y466" i="10"/>
  <c r="X466" i="10"/>
  <c r="AE466" i="10" s="1"/>
  <c r="W466" i="10"/>
  <c r="AD466" i="10" s="1"/>
  <c r="V466" i="10"/>
  <c r="U466" i="10"/>
  <c r="T466" i="10"/>
  <c r="S466" i="10"/>
  <c r="AB466" i="10" s="1"/>
  <c r="R466" i="10"/>
  <c r="Q466" i="10"/>
  <c r="P466" i="10"/>
  <c r="O466" i="10"/>
  <c r="Z466" i="10" s="1"/>
  <c r="N466" i="10"/>
  <c r="AD465" i="10"/>
  <c r="Z465" i="10"/>
  <c r="Y465" i="10"/>
  <c r="X465" i="10"/>
  <c r="AE465" i="10" s="1"/>
  <c r="W465" i="10"/>
  <c r="V465" i="10"/>
  <c r="U465" i="10"/>
  <c r="T465" i="10"/>
  <c r="AC465" i="10" s="1"/>
  <c r="S465" i="10"/>
  <c r="AB465" i="10" s="1"/>
  <c r="R465" i="10"/>
  <c r="Q465" i="10"/>
  <c r="P465" i="10"/>
  <c r="AA465" i="10" s="1"/>
  <c r="O465" i="10"/>
  <c r="N465" i="10"/>
  <c r="AE464" i="10"/>
  <c r="AC464" i="10"/>
  <c r="Y464" i="10"/>
  <c r="X464" i="10"/>
  <c r="W464" i="10"/>
  <c r="AD464" i="10" s="1"/>
  <c r="V464" i="10"/>
  <c r="U464" i="10"/>
  <c r="T464" i="10"/>
  <c r="S464" i="10"/>
  <c r="AB464" i="10" s="1"/>
  <c r="R464" i="10"/>
  <c r="Q464" i="10"/>
  <c r="P464" i="10"/>
  <c r="AA464" i="10" s="1"/>
  <c r="O464" i="10"/>
  <c r="Z464" i="10" s="1"/>
  <c r="N464" i="10"/>
  <c r="Z463" i="10"/>
  <c r="Y463" i="10"/>
  <c r="X463" i="10"/>
  <c r="AE463" i="10" s="1"/>
  <c r="W463" i="10"/>
  <c r="AD463" i="10" s="1"/>
  <c r="V463" i="10"/>
  <c r="U463" i="10"/>
  <c r="T463" i="10"/>
  <c r="AC463" i="10" s="1"/>
  <c r="S463" i="10"/>
  <c r="AB463" i="10" s="1"/>
  <c r="R463" i="10"/>
  <c r="Q463" i="10"/>
  <c r="P463" i="10"/>
  <c r="AA463" i="10" s="1"/>
  <c r="O463" i="10"/>
  <c r="N463" i="10"/>
  <c r="AE462" i="10"/>
  <c r="AA462" i="10"/>
  <c r="Y462" i="10"/>
  <c r="X462" i="10"/>
  <c r="W462" i="10"/>
  <c r="AD462" i="10" s="1"/>
  <c r="V462" i="10"/>
  <c r="U462" i="10"/>
  <c r="T462" i="10"/>
  <c r="AC462" i="10" s="1"/>
  <c r="S462" i="10"/>
  <c r="AB462" i="10" s="1"/>
  <c r="R462" i="10"/>
  <c r="Q462" i="10"/>
  <c r="P462" i="10"/>
  <c r="O462" i="10"/>
  <c r="Z462" i="10" s="1"/>
  <c r="N462" i="10"/>
  <c r="Y461" i="10"/>
  <c r="X461" i="10"/>
  <c r="AE461" i="10" s="1"/>
  <c r="W461" i="10"/>
  <c r="AD461" i="10" s="1"/>
  <c r="V461" i="10"/>
  <c r="U461" i="10"/>
  <c r="T461" i="10"/>
  <c r="AC461" i="10" s="1"/>
  <c r="S461" i="10"/>
  <c r="AB461" i="10" s="1"/>
  <c r="R461" i="10"/>
  <c r="Q461" i="10"/>
  <c r="P461" i="10"/>
  <c r="AA461" i="10" s="1"/>
  <c r="O461" i="10"/>
  <c r="Z461" i="10" s="1"/>
  <c r="N461" i="10"/>
  <c r="Y460" i="10"/>
  <c r="X460" i="10"/>
  <c r="AE460" i="10" s="1"/>
  <c r="W460" i="10"/>
  <c r="AD460" i="10" s="1"/>
  <c r="V460" i="10"/>
  <c r="U460" i="10"/>
  <c r="T460" i="10"/>
  <c r="AC460" i="10" s="1"/>
  <c r="S460" i="10"/>
  <c r="AB460" i="10" s="1"/>
  <c r="R460" i="10"/>
  <c r="Q460" i="10"/>
  <c r="P460" i="10"/>
  <c r="AA460" i="10" s="1"/>
  <c r="O460" i="10"/>
  <c r="Z460" i="10" s="1"/>
  <c r="N460" i="10"/>
  <c r="Y459" i="10"/>
  <c r="X459" i="10"/>
  <c r="AE459" i="10" s="1"/>
  <c r="W459" i="10"/>
  <c r="AD459" i="10" s="1"/>
  <c r="V459" i="10"/>
  <c r="U459" i="10"/>
  <c r="T459" i="10"/>
  <c r="AC459" i="10" s="1"/>
  <c r="S459" i="10"/>
  <c r="AB459" i="10" s="1"/>
  <c r="R459" i="10"/>
  <c r="Q459" i="10"/>
  <c r="P459" i="10"/>
  <c r="AA459" i="10" s="1"/>
  <c r="O459" i="10"/>
  <c r="Z459" i="10" s="1"/>
  <c r="N459" i="10"/>
  <c r="AC458" i="10"/>
  <c r="AA458" i="10"/>
  <c r="Y458" i="10"/>
  <c r="X458" i="10"/>
  <c r="AE458" i="10" s="1"/>
  <c r="W458" i="10"/>
  <c r="AD458" i="10" s="1"/>
  <c r="V458" i="10"/>
  <c r="U458" i="10"/>
  <c r="T458" i="10"/>
  <c r="S458" i="10"/>
  <c r="AB458" i="10" s="1"/>
  <c r="R458" i="10"/>
  <c r="Q458" i="10"/>
  <c r="P458" i="10"/>
  <c r="O458" i="10"/>
  <c r="Z458" i="10" s="1"/>
  <c r="N458" i="10"/>
  <c r="AD457" i="10"/>
  <c r="Z457" i="10"/>
  <c r="Y457" i="10"/>
  <c r="X457" i="10"/>
  <c r="AE457" i="10" s="1"/>
  <c r="W457" i="10"/>
  <c r="V457" i="10"/>
  <c r="U457" i="10"/>
  <c r="T457" i="10"/>
  <c r="AC457" i="10" s="1"/>
  <c r="S457" i="10"/>
  <c r="AB457" i="10" s="1"/>
  <c r="R457" i="10"/>
  <c r="Q457" i="10"/>
  <c r="P457" i="10"/>
  <c r="AA457" i="10" s="1"/>
  <c r="O457" i="10"/>
  <c r="N457" i="10"/>
  <c r="AE456" i="10"/>
  <c r="AC456" i="10"/>
  <c r="Y456" i="10"/>
  <c r="X456" i="10"/>
  <c r="W456" i="10"/>
  <c r="AD456" i="10" s="1"/>
  <c r="V456" i="10"/>
  <c r="U456" i="10"/>
  <c r="T456" i="10"/>
  <c r="S456" i="10"/>
  <c r="AB456" i="10" s="1"/>
  <c r="R456" i="10"/>
  <c r="Q456" i="10"/>
  <c r="P456" i="10"/>
  <c r="AA456" i="10" s="1"/>
  <c r="O456" i="10"/>
  <c r="Z456" i="10" s="1"/>
  <c r="N456" i="10"/>
  <c r="Z455" i="10"/>
  <c r="Y455" i="10"/>
  <c r="X455" i="10"/>
  <c r="AE455" i="10" s="1"/>
  <c r="W455" i="10"/>
  <c r="AD455" i="10" s="1"/>
  <c r="V455" i="10"/>
  <c r="U455" i="10"/>
  <c r="T455" i="10"/>
  <c r="AC455" i="10" s="1"/>
  <c r="S455" i="10"/>
  <c r="AB455" i="10" s="1"/>
  <c r="R455" i="10"/>
  <c r="Q455" i="10"/>
  <c r="P455" i="10"/>
  <c r="AA455" i="10" s="1"/>
  <c r="O455" i="10"/>
  <c r="N455" i="10"/>
  <c r="AE454" i="10"/>
  <c r="AA454" i="10"/>
  <c r="Y454" i="10"/>
  <c r="X454" i="10"/>
  <c r="W454" i="10"/>
  <c r="AD454" i="10" s="1"/>
  <c r="V454" i="10"/>
  <c r="U454" i="10"/>
  <c r="T454" i="10"/>
  <c r="AC454" i="10" s="1"/>
  <c r="S454" i="10"/>
  <c r="AB454" i="10" s="1"/>
  <c r="R454" i="10"/>
  <c r="Q454" i="10"/>
  <c r="P454" i="10"/>
  <c r="O454" i="10"/>
  <c r="Z454" i="10" s="1"/>
  <c r="N454" i="10"/>
  <c r="Y453" i="10"/>
  <c r="X453" i="10"/>
  <c r="AE453" i="10" s="1"/>
  <c r="W453" i="10"/>
  <c r="AD453" i="10" s="1"/>
  <c r="V453" i="10"/>
  <c r="U453" i="10"/>
  <c r="T453" i="10"/>
  <c r="AC453" i="10" s="1"/>
  <c r="S453" i="10"/>
  <c r="AB453" i="10" s="1"/>
  <c r="R453" i="10"/>
  <c r="Q453" i="10"/>
  <c r="P453" i="10"/>
  <c r="AA453" i="10" s="1"/>
  <c r="O453" i="10"/>
  <c r="Z453" i="10" s="1"/>
  <c r="N453" i="10"/>
  <c r="Y452" i="10"/>
  <c r="X452" i="10"/>
  <c r="AE452" i="10" s="1"/>
  <c r="W452" i="10"/>
  <c r="AD452" i="10" s="1"/>
  <c r="V452" i="10"/>
  <c r="U452" i="10"/>
  <c r="T452" i="10"/>
  <c r="AC452" i="10" s="1"/>
  <c r="S452" i="10"/>
  <c r="AB452" i="10" s="1"/>
  <c r="R452" i="10"/>
  <c r="Q452" i="10"/>
  <c r="P452" i="10"/>
  <c r="AA452" i="10" s="1"/>
  <c r="O452" i="10"/>
  <c r="Z452" i="10" s="1"/>
  <c r="N452" i="10"/>
  <c r="Y451" i="10"/>
  <c r="X451" i="10"/>
  <c r="AE451" i="10" s="1"/>
  <c r="W451" i="10"/>
  <c r="AD451" i="10" s="1"/>
  <c r="V451" i="10"/>
  <c r="U451" i="10"/>
  <c r="T451" i="10"/>
  <c r="AC451" i="10" s="1"/>
  <c r="S451" i="10"/>
  <c r="AB451" i="10" s="1"/>
  <c r="R451" i="10"/>
  <c r="Q451" i="10"/>
  <c r="P451" i="10"/>
  <c r="AA451" i="10" s="1"/>
  <c r="O451" i="10"/>
  <c r="Z451" i="10" s="1"/>
  <c r="N451" i="10"/>
  <c r="AC450" i="10"/>
  <c r="AA450" i="10"/>
  <c r="Y450" i="10"/>
  <c r="X450" i="10"/>
  <c r="AE450" i="10" s="1"/>
  <c r="W450" i="10"/>
  <c r="AD450" i="10" s="1"/>
  <c r="V450" i="10"/>
  <c r="U450" i="10"/>
  <c r="T450" i="10"/>
  <c r="S450" i="10"/>
  <c r="AB450" i="10" s="1"/>
  <c r="R450" i="10"/>
  <c r="Q450" i="10"/>
  <c r="P450" i="10"/>
  <c r="O450" i="10"/>
  <c r="Z450" i="10" s="1"/>
  <c r="N450" i="10"/>
  <c r="AD449" i="10"/>
  <c r="Z449" i="10"/>
  <c r="Y449" i="10"/>
  <c r="X449" i="10"/>
  <c r="AE449" i="10" s="1"/>
  <c r="W449" i="10"/>
  <c r="V449" i="10"/>
  <c r="U449" i="10"/>
  <c r="T449" i="10"/>
  <c r="AC449" i="10" s="1"/>
  <c r="S449" i="10"/>
  <c r="AB449" i="10" s="1"/>
  <c r="R449" i="10"/>
  <c r="Q449" i="10"/>
  <c r="P449" i="10"/>
  <c r="AA449" i="10" s="1"/>
  <c r="O449" i="10"/>
  <c r="N449" i="10"/>
  <c r="AE448" i="10"/>
  <c r="AC448" i="10"/>
  <c r="Y448" i="10"/>
  <c r="X448" i="10"/>
  <c r="W448" i="10"/>
  <c r="AD448" i="10" s="1"/>
  <c r="V448" i="10"/>
  <c r="U448" i="10"/>
  <c r="T448" i="10"/>
  <c r="S448" i="10"/>
  <c r="AB448" i="10" s="1"/>
  <c r="R448" i="10"/>
  <c r="Q448" i="10"/>
  <c r="P448" i="10"/>
  <c r="AA448" i="10" s="1"/>
  <c r="O448" i="10"/>
  <c r="Z448" i="10" s="1"/>
  <c r="N448" i="10"/>
  <c r="Z447" i="10"/>
  <c r="Y447" i="10"/>
  <c r="X447" i="10"/>
  <c r="AE447" i="10" s="1"/>
  <c r="W447" i="10"/>
  <c r="AD447" i="10" s="1"/>
  <c r="V447" i="10"/>
  <c r="U447" i="10"/>
  <c r="T447" i="10"/>
  <c r="AC447" i="10" s="1"/>
  <c r="S447" i="10"/>
  <c r="AB447" i="10" s="1"/>
  <c r="R447" i="10"/>
  <c r="Q447" i="10"/>
  <c r="P447" i="10"/>
  <c r="AA447" i="10" s="1"/>
  <c r="O447" i="10"/>
  <c r="N447" i="10"/>
  <c r="AE446" i="10"/>
  <c r="AA446" i="10"/>
  <c r="Y446" i="10"/>
  <c r="X446" i="10"/>
  <c r="W446" i="10"/>
  <c r="AD446" i="10" s="1"/>
  <c r="V446" i="10"/>
  <c r="U446" i="10"/>
  <c r="T446" i="10"/>
  <c r="AC446" i="10" s="1"/>
  <c r="S446" i="10"/>
  <c r="AB446" i="10" s="1"/>
  <c r="R446" i="10"/>
  <c r="Q446" i="10"/>
  <c r="P446" i="10"/>
  <c r="O446" i="10"/>
  <c r="Z446" i="10" s="1"/>
  <c r="N446" i="10"/>
  <c r="Z445" i="10"/>
  <c r="Y445" i="10"/>
  <c r="X445" i="10"/>
  <c r="AE445" i="10" s="1"/>
  <c r="W445" i="10"/>
  <c r="AD445" i="10" s="1"/>
  <c r="V445" i="10"/>
  <c r="U445" i="10"/>
  <c r="T445" i="10"/>
  <c r="AC445" i="10" s="1"/>
  <c r="S445" i="10"/>
  <c r="AB445" i="10" s="1"/>
  <c r="R445" i="10"/>
  <c r="Q445" i="10"/>
  <c r="P445" i="10"/>
  <c r="AA445" i="10" s="1"/>
  <c r="O445" i="10"/>
  <c r="N445" i="10"/>
  <c r="AC444" i="10"/>
  <c r="Y444" i="10"/>
  <c r="X444" i="10"/>
  <c r="AE444" i="10" s="1"/>
  <c r="W444" i="10"/>
  <c r="AD444" i="10" s="1"/>
  <c r="V444" i="10"/>
  <c r="U444" i="10"/>
  <c r="T444" i="10"/>
  <c r="S444" i="10"/>
  <c r="AB444" i="10" s="1"/>
  <c r="R444" i="10"/>
  <c r="Q444" i="10"/>
  <c r="P444" i="10"/>
  <c r="AA444" i="10" s="1"/>
  <c r="O444" i="10"/>
  <c r="Z444" i="10" s="1"/>
  <c r="N444" i="10"/>
  <c r="Y443" i="10"/>
  <c r="X443" i="10"/>
  <c r="AE443" i="10" s="1"/>
  <c r="W443" i="10"/>
  <c r="AD443" i="10" s="1"/>
  <c r="V443" i="10"/>
  <c r="U443" i="10"/>
  <c r="T443" i="10"/>
  <c r="AC443" i="10" s="1"/>
  <c r="S443" i="10"/>
  <c r="AB443" i="10" s="1"/>
  <c r="R443" i="10"/>
  <c r="Q443" i="10"/>
  <c r="P443" i="10"/>
  <c r="AA443" i="10" s="1"/>
  <c r="O443" i="10"/>
  <c r="Z443" i="10" s="1"/>
  <c r="N443" i="10"/>
  <c r="Y442" i="10"/>
  <c r="X442" i="10"/>
  <c r="AE442" i="10" s="1"/>
  <c r="W442" i="10"/>
  <c r="AD442" i="10" s="1"/>
  <c r="V442" i="10"/>
  <c r="U442" i="10"/>
  <c r="T442" i="10"/>
  <c r="AC442" i="10" s="1"/>
  <c r="S442" i="10"/>
  <c r="AB442" i="10" s="1"/>
  <c r="R442" i="10"/>
  <c r="Q442" i="10"/>
  <c r="P442" i="10"/>
  <c r="AA442" i="10" s="1"/>
  <c r="O442" i="10"/>
  <c r="Z442" i="10" s="1"/>
  <c r="N442" i="10"/>
  <c r="Y441" i="10"/>
  <c r="X441" i="10"/>
  <c r="AE441" i="10" s="1"/>
  <c r="W441" i="10"/>
  <c r="AD441" i="10" s="1"/>
  <c r="V441" i="10"/>
  <c r="U441" i="10"/>
  <c r="T441" i="10"/>
  <c r="AC441" i="10" s="1"/>
  <c r="S441" i="10"/>
  <c r="AB441" i="10" s="1"/>
  <c r="R441" i="10"/>
  <c r="Q441" i="10"/>
  <c r="P441" i="10"/>
  <c r="AA441" i="10" s="1"/>
  <c r="O441" i="10"/>
  <c r="Z441" i="10" s="1"/>
  <c r="N441" i="10"/>
  <c r="AC440" i="10"/>
  <c r="AA440" i="10"/>
  <c r="Y440" i="10"/>
  <c r="X440" i="10"/>
  <c r="AE440" i="10" s="1"/>
  <c r="W440" i="10"/>
  <c r="AD440" i="10" s="1"/>
  <c r="V440" i="10"/>
  <c r="U440" i="10"/>
  <c r="T440" i="10"/>
  <c r="S440" i="10"/>
  <c r="AB440" i="10" s="1"/>
  <c r="R440" i="10"/>
  <c r="Q440" i="10"/>
  <c r="P440" i="10"/>
  <c r="O440" i="10"/>
  <c r="Z440" i="10" s="1"/>
  <c r="N440" i="10"/>
  <c r="AD439" i="10"/>
  <c r="Z439" i="10"/>
  <c r="Y439" i="10"/>
  <c r="X439" i="10"/>
  <c r="AE439" i="10" s="1"/>
  <c r="W439" i="10"/>
  <c r="V439" i="10"/>
  <c r="U439" i="10"/>
  <c r="T439" i="10"/>
  <c r="AC439" i="10" s="1"/>
  <c r="S439" i="10"/>
  <c r="AB439" i="10" s="1"/>
  <c r="R439" i="10"/>
  <c r="Q439" i="10"/>
  <c r="P439" i="10"/>
  <c r="AA439" i="10" s="1"/>
  <c r="O439" i="10"/>
  <c r="N439" i="10"/>
  <c r="AE438" i="10"/>
  <c r="AC438" i="10"/>
  <c r="Y438" i="10"/>
  <c r="X438" i="10"/>
  <c r="W438" i="10"/>
  <c r="AD438" i="10" s="1"/>
  <c r="V438" i="10"/>
  <c r="U438" i="10"/>
  <c r="T438" i="10"/>
  <c r="S438" i="10"/>
  <c r="AB438" i="10" s="1"/>
  <c r="R438" i="10"/>
  <c r="Q438" i="10"/>
  <c r="P438" i="10"/>
  <c r="AA438" i="10" s="1"/>
  <c r="O438" i="10"/>
  <c r="Z438" i="10" s="1"/>
  <c r="N438" i="10"/>
  <c r="Z437" i="10"/>
  <c r="Y437" i="10"/>
  <c r="X437" i="10"/>
  <c r="AE437" i="10" s="1"/>
  <c r="W437" i="10"/>
  <c r="AD437" i="10" s="1"/>
  <c r="V437" i="10"/>
  <c r="U437" i="10"/>
  <c r="T437" i="10"/>
  <c r="AC437" i="10" s="1"/>
  <c r="S437" i="10"/>
  <c r="AB437" i="10" s="1"/>
  <c r="R437" i="10"/>
  <c r="Q437" i="10"/>
  <c r="P437" i="10"/>
  <c r="AA437" i="10" s="1"/>
  <c r="O437" i="10"/>
  <c r="N437" i="10"/>
  <c r="AE436" i="10"/>
  <c r="AA436" i="10"/>
  <c r="Y436" i="10"/>
  <c r="X436" i="10"/>
  <c r="W436" i="10"/>
  <c r="AD436" i="10" s="1"/>
  <c r="V436" i="10"/>
  <c r="U436" i="10"/>
  <c r="T436" i="10"/>
  <c r="AC436" i="10" s="1"/>
  <c r="S436" i="10"/>
  <c r="AB436" i="10" s="1"/>
  <c r="R436" i="10"/>
  <c r="Q436" i="10"/>
  <c r="P436" i="10"/>
  <c r="O436" i="10"/>
  <c r="Z436" i="10" s="1"/>
  <c r="N436" i="10"/>
  <c r="Y435" i="10"/>
  <c r="X435" i="10"/>
  <c r="AE435" i="10" s="1"/>
  <c r="W435" i="10"/>
  <c r="AD435" i="10" s="1"/>
  <c r="V435" i="10"/>
  <c r="U435" i="10"/>
  <c r="T435" i="10"/>
  <c r="AC435" i="10" s="1"/>
  <c r="S435" i="10"/>
  <c r="AB435" i="10" s="1"/>
  <c r="R435" i="10"/>
  <c r="Q435" i="10"/>
  <c r="P435" i="10"/>
  <c r="AA435" i="10" s="1"/>
  <c r="O435" i="10"/>
  <c r="Z435" i="10" s="1"/>
  <c r="N435" i="10"/>
  <c r="Y434" i="10"/>
  <c r="X434" i="10"/>
  <c r="AE434" i="10" s="1"/>
  <c r="W434" i="10"/>
  <c r="AD434" i="10" s="1"/>
  <c r="V434" i="10"/>
  <c r="U434" i="10"/>
  <c r="T434" i="10"/>
  <c r="AC434" i="10" s="1"/>
  <c r="S434" i="10"/>
  <c r="AB434" i="10" s="1"/>
  <c r="R434" i="10"/>
  <c r="Q434" i="10"/>
  <c r="P434" i="10"/>
  <c r="AA434" i="10" s="1"/>
  <c r="O434" i="10"/>
  <c r="Z434" i="10" s="1"/>
  <c r="N434" i="10"/>
  <c r="Y433" i="10"/>
  <c r="X433" i="10"/>
  <c r="AE433" i="10" s="1"/>
  <c r="W433" i="10"/>
  <c r="AD433" i="10" s="1"/>
  <c r="V433" i="10"/>
  <c r="U433" i="10"/>
  <c r="T433" i="10"/>
  <c r="AC433" i="10" s="1"/>
  <c r="S433" i="10"/>
  <c r="AB433" i="10" s="1"/>
  <c r="R433" i="10"/>
  <c r="Q433" i="10"/>
  <c r="P433" i="10"/>
  <c r="AA433" i="10" s="1"/>
  <c r="O433" i="10"/>
  <c r="Z433" i="10" s="1"/>
  <c r="N433" i="10"/>
  <c r="AC432" i="10"/>
  <c r="AA432" i="10"/>
  <c r="Y432" i="10"/>
  <c r="X432" i="10"/>
  <c r="AE432" i="10" s="1"/>
  <c r="W432" i="10"/>
  <c r="AD432" i="10" s="1"/>
  <c r="V432" i="10"/>
  <c r="U432" i="10"/>
  <c r="T432" i="10"/>
  <c r="S432" i="10"/>
  <c r="AB432" i="10" s="1"/>
  <c r="R432" i="10"/>
  <c r="Q432" i="10"/>
  <c r="P432" i="10"/>
  <c r="O432" i="10"/>
  <c r="Z432" i="10" s="1"/>
  <c r="N432" i="10"/>
  <c r="AD431" i="10"/>
  <c r="Z431" i="10"/>
  <c r="Y431" i="10"/>
  <c r="X431" i="10"/>
  <c r="AE431" i="10" s="1"/>
  <c r="W431" i="10"/>
  <c r="V431" i="10"/>
  <c r="U431" i="10"/>
  <c r="T431" i="10"/>
  <c r="AC431" i="10" s="1"/>
  <c r="S431" i="10"/>
  <c r="AB431" i="10" s="1"/>
  <c r="R431" i="10"/>
  <c r="Q431" i="10"/>
  <c r="P431" i="10"/>
  <c r="AA431" i="10" s="1"/>
  <c r="O431" i="10"/>
  <c r="N431" i="10"/>
  <c r="AC430" i="10"/>
  <c r="AA430" i="10"/>
  <c r="Y430" i="10"/>
  <c r="X430" i="10"/>
  <c r="AE430" i="10" s="1"/>
  <c r="W430" i="10"/>
  <c r="AD430" i="10" s="1"/>
  <c r="V430" i="10"/>
  <c r="U430" i="10"/>
  <c r="T430" i="10"/>
  <c r="S430" i="10"/>
  <c r="AB430" i="10" s="1"/>
  <c r="R430" i="10"/>
  <c r="Q430" i="10"/>
  <c r="P430" i="10"/>
  <c r="O430" i="10"/>
  <c r="Z430" i="10" s="1"/>
  <c r="N430" i="10"/>
  <c r="Z429" i="10"/>
  <c r="Y429" i="10"/>
  <c r="X429" i="10"/>
  <c r="AE429" i="10" s="1"/>
  <c r="W429" i="10"/>
  <c r="AD429" i="10" s="1"/>
  <c r="V429" i="10"/>
  <c r="U429" i="10"/>
  <c r="T429" i="10"/>
  <c r="AC429" i="10" s="1"/>
  <c r="S429" i="10"/>
  <c r="AB429" i="10" s="1"/>
  <c r="R429" i="10"/>
  <c r="Q429" i="10"/>
  <c r="P429" i="10"/>
  <c r="AA429" i="10" s="1"/>
  <c r="O429" i="10"/>
  <c r="N429" i="10"/>
  <c r="AC428" i="10"/>
  <c r="Y428" i="10"/>
  <c r="X428" i="10"/>
  <c r="AE428" i="10" s="1"/>
  <c r="W428" i="10"/>
  <c r="AD428" i="10" s="1"/>
  <c r="V428" i="10"/>
  <c r="U428" i="10"/>
  <c r="T428" i="10"/>
  <c r="S428" i="10"/>
  <c r="AB428" i="10" s="1"/>
  <c r="R428" i="10"/>
  <c r="Q428" i="10"/>
  <c r="P428" i="10"/>
  <c r="AA428" i="10" s="1"/>
  <c r="O428" i="10"/>
  <c r="Z428" i="10" s="1"/>
  <c r="N428" i="10"/>
  <c r="Y427" i="10"/>
  <c r="X427" i="10"/>
  <c r="AE427" i="10" s="1"/>
  <c r="W427" i="10"/>
  <c r="AD427" i="10" s="1"/>
  <c r="V427" i="10"/>
  <c r="U427" i="10"/>
  <c r="T427" i="10"/>
  <c r="AC427" i="10" s="1"/>
  <c r="S427" i="10"/>
  <c r="AB427" i="10" s="1"/>
  <c r="R427" i="10"/>
  <c r="Q427" i="10"/>
  <c r="P427" i="10"/>
  <c r="AA427" i="10" s="1"/>
  <c r="O427" i="10"/>
  <c r="Z427" i="10" s="1"/>
  <c r="N427" i="10"/>
  <c r="AE426" i="10"/>
  <c r="AC426" i="10"/>
  <c r="Y426" i="10"/>
  <c r="X426" i="10"/>
  <c r="W426" i="10"/>
  <c r="AD426" i="10" s="1"/>
  <c r="V426" i="10"/>
  <c r="U426" i="10"/>
  <c r="T426" i="10"/>
  <c r="S426" i="10"/>
  <c r="AB426" i="10" s="1"/>
  <c r="R426" i="10"/>
  <c r="Q426" i="10"/>
  <c r="P426" i="10"/>
  <c r="AA426" i="10" s="1"/>
  <c r="O426" i="10"/>
  <c r="Z426" i="10" s="1"/>
  <c r="N426" i="10"/>
  <c r="AD425" i="10"/>
  <c r="Z425" i="10"/>
  <c r="Y425" i="10"/>
  <c r="X425" i="10"/>
  <c r="AE425" i="10" s="1"/>
  <c r="W425" i="10"/>
  <c r="V425" i="10"/>
  <c r="U425" i="10"/>
  <c r="T425" i="10"/>
  <c r="AC425" i="10" s="1"/>
  <c r="S425" i="10"/>
  <c r="AB425" i="10" s="1"/>
  <c r="R425" i="10"/>
  <c r="Q425" i="10"/>
  <c r="P425" i="10"/>
  <c r="AA425" i="10" s="1"/>
  <c r="O425" i="10"/>
  <c r="N425" i="10"/>
  <c r="AE424" i="10"/>
  <c r="AA424" i="10"/>
  <c r="Y424" i="10"/>
  <c r="X424" i="10"/>
  <c r="W424" i="10"/>
  <c r="AD424" i="10" s="1"/>
  <c r="V424" i="10"/>
  <c r="U424" i="10"/>
  <c r="T424" i="10"/>
  <c r="AC424" i="10" s="1"/>
  <c r="S424" i="10"/>
  <c r="AB424" i="10" s="1"/>
  <c r="R424" i="10"/>
  <c r="Q424" i="10"/>
  <c r="P424" i="10"/>
  <c r="O424" i="10"/>
  <c r="Z424" i="10" s="1"/>
  <c r="N424" i="10"/>
  <c r="AD423" i="10"/>
  <c r="Z423" i="10"/>
  <c r="Y423" i="10"/>
  <c r="X423" i="10"/>
  <c r="AE423" i="10" s="1"/>
  <c r="W423" i="10"/>
  <c r="V423" i="10"/>
  <c r="U423" i="10"/>
  <c r="T423" i="10"/>
  <c r="AC423" i="10" s="1"/>
  <c r="S423" i="10"/>
  <c r="AB423" i="10" s="1"/>
  <c r="R423" i="10"/>
  <c r="Q423" i="10"/>
  <c r="P423" i="10"/>
  <c r="AA423" i="10" s="1"/>
  <c r="O423" i="10"/>
  <c r="N423" i="10"/>
  <c r="AE422" i="10"/>
  <c r="AC422" i="10"/>
  <c r="Y422" i="10"/>
  <c r="X422" i="10"/>
  <c r="W422" i="10"/>
  <c r="AD422" i="10" s="1"/>
  <c r="V422" i="10"/>
  <c r="U422" i="10"/>
  <c r="T422" i="10"/>
  <c r="S422" i="10"/>
  <c r="AB422" i="10" s="1"/>
  <c r="R422" i="10"/>
  <c r="Q422" i="10"/>
  <c r="P422" i="10"/>
  <c r="AA422" i="10" s="1"/>
  <c r="O422" i="10"/>
  <c r="Z422" i="10" s="1"/>
  <c r="N422" i="10"/>
  <c r="AD421" i="10"/>
  <c r="Z421" i="10"/>
  <c r="Y421" i="10"/>
  <c r="X421" i="10"/>
  <c r="AE421" i="10" s="1"/>
  <c r="W421" i="10"/>
  <c r="V421" i="10"/>
  <c r="U421" i="10"/>
  <c r="T421" i="10"/>
  <c r="AC421" i="10" s="1"/>
  <c r="S421" i="10"/>
  <c r="AB421" i="10" s="1"/>
  <c r="R421" i="10"/>
  <c r="Q421" i="10"/>
  <c r="P421" i="10"/>
  <c r="AA421" i="10" s="1"/>
  <c r="O421" i="10"/>
  <c r="N421" i="10"/>
  <c r="AC420" i="10"/>
  <c r="AA420" i="10"/>
  <c r="Y420" i="10"/>
  <c r="X420" i="10"/>
  <c r="AE420" i="10" s="1"/>
  <c r="W420" i="10"/>
  <c r="AD420" i="10" s="1"/>
  <c r="V420" i="10"/>
  <c r="U420" i="10"/>
  <c r="T420" i="10"/>
  <c r="S420" i="10"/>
  <c r="AB420" i="10" s="1"/>
  <c r="R420" i="10"/>
  <c r="Q420" i="10"/>
  <c r="P420" i="10"/>
  <c r="O420" i="10"/>
  <c r="Z420" i="10" s="1"/>
  <c r="N420" i="10"/>
  <c r="Z419" i="10"/>
  <c r="Y419" i="10"/>
  <c r="X419" i="10"/>
  <c r="AE419" i="10" s="1"/>
  <c r="W419" i="10"/>
  <c r="AD419" i="10" s="1"/>
  <c r="V419" i="10"/>
  <c r="U419" i="10"/>
  <c r="T419" i="10"/>
  <c r="AC419" i="10" s="1"/>
  <c r="S419" i="10"/>
  <c r="AB419" i="10" s="1"/>
  <c r="R419" i="10"/>
  <c r="Q419" i="10"/>
  <c r="P419" i="10"/>
  <c r="AA419" i="10" s="1"/>
  <c r="O419" i="10"/>
  <c r="N419" i="10"/>
  <c r="AC418" i="10"/>
  <c r="Y418" i="10"/>
  <c r="X418" i="10"/>
  <c r="AE418" i="10" s="1"/>
  <c r="W418" i="10"/>
  <c r="AD418" i="10" s="1"/>
  <c r="V418" i="10"/>
  <c r="U418" i="10"/>
  <c r="T418" i="10"/>
  <c r="S418" i="10"/>
  <c r="AB418" i="10" s="1"/>
  <c r="R418" i="10"/>
  <c r="Q418" i="10"/>
  <c r="P418" i="10"/>
  <c r="AA418" i="10" s="1"/>
  <c r="O418" i="10"/>
  <c r="Z418" i="10" s="1"/>
  <c r="N418" i="10"/>
  <c r="Y417" i="10"/>
  <c r="X417" i="10"/>
  <c r="AE417" i="10" s="1"/>
  <c r="W417" i="10"/>
  <c r="AD417" i="10" s="1"/>
  <c r="V417" i="10"/>
  <c r="U417" i="10"/>
  <c r="T417" i="10"/>
  <c r="AC417" i="10" s="1"/>
  <c r="S417" i="10"/>
  <c r="AB417" i="10" s="1"/>
  <c r="R417" i="10"/>
  <c r="Q417" i="10"/>
  <c r="P417" i="10"/>
  <c r="AA417" i="10" s="1"/>
  <c r="O417" i="10"/>
  <c r="Z417" i="10" s="1"/>
  <c r="N417" i="10"/>
  <c r="AE416" i="10"/>
  <c r="AC416" i="10"/>
  <c r="AA416" i="10"/>
  <c r="Y416" i="10"/>
  <c r="X416" i="10"/>
  <c r="W416" i="10"/>
  <c r="AD416" i="10" s="1"/>
  <c r="V416" i="10"/>
  <c r="U416" i="10"/>
  <c r="T416" i="10"/>
  <c r="S416" i="10"/>
  <c r="AB416" i="10" s="1"/>
  <c r="R416" i="10"/>
  <c r="Q416" i="10"/>
  <c r="P416" i="10"/>
  <c r="O416" i="10"/>
  <c r="Z416" i="10" s="1"/>
  <c r="N416" i="10"/>
  <c r="AD415" i="10"/>
  <c r="Z415" i="10"/>
  <c r="Y415" i="10"/>
  <c r="X415" i="10"/>
  <c r="AE415" i="10" s="1"/>
  <c r="W415" i="10"/>
  <c r="V415" i="10"/>
  <c r="U415" i="10"/>
  <c r="T415" i="10"/>
  <c r="AC415" i="10" s="1"/>
  <c r="S415" i="10"/>
  <c r="AB415" i="10" s="1"/>
  <c r="R415" i="10"/>
  <c r="Q415" i="10"/>
  <c r="P415" i="10"/>
  <c r="AA415" i="10" s="1"/>
  <c r="O415" i="10"/>
  <c r="N415" i="10"/>
  <c r="AE414" i="10"/>
  <c r="AA414" i="10"/>
  <c r="Y414" i="10"/>
  <c r="X414" i="10"/>
  <c r="W414" i="10"/>
  <c r="AD414" i="10" s="1"/>
  <c r="V414" i="10"/>
  <c r="U414" i="10"/>
  <c r="T414" i="10"/>
  <c r="AC414" i="10" s="1"/>
  <c r="S414" i="10"/>
  <c r="AB414" i="10" s="1"/>
  <c r="R414" i="10"/>
  <c r="Q414" i="10"/>
  <c r="P414" i="10"/>
  <c r="O414" i="10"/>
  <c r="Z414" i="10" s="1"/>
  <c r="N414" i="10"/>
  <c r="AD413" i="10"/>
  <c r="Z413" i="10"/>
  <c r="Y413" i="10"/>
  <c r="X413" i="10"/>
  <c r="AE413" i="10" s="1"/>
  <c r="W413" i="10"/>
  <c r="V413" i="10"/>
  <c r="U413" i="10"/>
  <c r="T413" i="10"/>
  <c r="AC413" i="10" s="1"/>
  <c r="S413" i="10"/>
  <c r="AB413" i="10" s="1"/>
  <c r="R413" i="10"/>
  <c r="Q413" i="10"/>
  <c r="P413" i="10"/>
  <c r="AA413" i="10" s="1"/>
  <c r="O413" i="10"/>
  <c r="N413" i="10"/>
  <c r="AC412" i="10"/>
  <c r="AA412" i="10"/>
  <c r="Y412" i="10"/>
  <c r="X412" i="10"/>
  <c r="AE412" i="10" s="1"/>
  <c r="W412" i="10"/>
  <c r="AD412" i="10" s="1"/>
  <c r="V412" i="10"/>
  <c r="U412" i="10"/>
  <c r="T412" i="10"/>
  <c r="S412" i="10"/>
  <c r="AB412" i="10" s="1"/>
  <c r="R412" i="10"/>
  <c r="Q412" i="10"/>
  <c r="P412" i="10"/>
  <c r="O412" i="10"/>
  <c r="Z412" i="10" s="1"/>
  <c r="N412" i="10"/>
  <c r="Z411" i="10"/>
  <c r="Y411" i="10"/>
  <c r="X411" i="10"/>
  <c r="AE411" i="10" s="1"/>
  <c r="W411" i="10"/>
  <c r="AD411" i="10" s="1"/>
  <c r="V411" i="10"/>
  <c r="U411" i="10"/>
  <c r="T411" i="10"/>
  <c r="AC411" i="10" s="1"/>
  <c r="S411" i="10"/>
  <c r="AB411" i="10" s="1"/>
  <c r="R411" i="10"/>
  <c r="Q411" i="10"/>
  <c r="P411" i="10"/>
  <c r="AA411" i="10" s="1"/>
  <c r="O411" i="10"/>
  <c r="N411" i="10"/>
  <c r="AC410" i="10"/>
  <c r="Y410" i="10"/>
  <c r="X410" i="10"/>
  <c r="AE410" i="10" s="1"/>
  <c r="W410" i="10"/>
  <c r="AD410" i="10" s="1"/>
  <c r="V410" i="10"/>
  <c r="U410" i="10"/>
  <c r="T410" i="10"/>
  <c r="S410" i="10"/>
  <c r="AB410" i="10" s="1"/>
  <c r="R410" i="10"/>
  <c r="Q410" i="10"/>
  <c r="P410" i="10"/>
  <c r="AA410" i="10" s="1"/>
  <c r="O410" i="10"/>
  <c r="Z410" i="10" s="1"/>
  <c r="N410" i="10"/>
  <c r="Y409" i="10"/>
  <c r="X409" i="10"/>
  <c r="AE409" i="10" s="1"/>
  <c r="W409" i="10"/>
  <c r="AD409" i="10" s="1"/>
  <c r="V409" i="10"/>
  <c r="U409" i="10"/>
  <c r="T409" i="10"/>
  <c r="AC409" i="10" s="1"/>
  <c r="S409" i="10"/>
  <c r="AB409" i="10" s="1"/>
  <c r="R409" i="10"/>
  <c r="Q409" i="10"/>
  <c r="P409" i="10"/>
  <c r="AA409" i="10" s="1"/>
  <c r="O409" i="10"/>
  <c r="Z409" i="10" s="1"/>
  <c r="N409" i="10"/>
  <c r="AE408" i="10"/>
  <c r="AC408" i="10"/>
  <c r="AA408" i="10"/>
  <c r="Y408" i="10"/>
  <c r="X408" i="10"/>
  <c r="W408" i="10"/>
  <c r="AD408" i="10" s="1"/>
  <c r="V408" i="10"/>
  <c r="U408" i="10"/>
  <c r="T408" i="10"/>
  <c r="S408" i="10"/>
  <c r="AB408" i="10" s="1"/>
  <c r="R408" i="10"/>
  <c r="Q408" i="10"/>
  <c r="P408" i="10"/>
  <c r="O408" i="10"/>
  <c r="Z408" i="10" s="1"/>
  <c r="N408" i="10"/>
  <c r="Y407" i="10"/>
  <c r="X407" i="10"/>
  <c r="AE407" i="10" s="1"/>
  <c r="W407" i="10"/>
  <c r="AD407" i="10" s="1"/>
  <c r="V407" i="10"/>
  <c r="U407" i="10"/>
  <c r="T407" i="10"/>
  <c r="AC407" i="10" s="1"/>
  <c r="S407" i="10"/>
  <c r="AB407" i="10" s="1"/>
  <c r="R407" i="10"/>
  <c r="Q407" i="10"/>
  <c r="P407" i="10"/>
  <c r="AA407" i="10" s="1"/>
  <c r="O407" i="10"/>
  <c r="Z407" i="10" s="1"/>
  <c r="N407" i="10"/>
  <c r="AC406" i="10"/>
  <c r="AA406" i="10"/>
  <c r="Y406" i="10"/>
  <c r="X406" i="10"/>
  <c r="AE406" i="10" s="1"/>
  <c r="W406" i="10"/>
  <c r="AD406" i="10" s="1"/>
  <c r="V406" i="10"/>
  <c r="U406" i="10"/>
  <c r="T406" i="10"/>
  <c r="S406" i="10"/>
  <c r="AB406" i="10" s="1"/>
  <c r="R406" i="10"/>
  <c r="Q406" i="10"/>
  <c r="P406" i="10"/>
  <c r="O406" i="10"/>
  <c r="Z406" i="10" s="1"/>
  <c r="N406" i="10"/>
  <c r="AD405" i="10"/>
  <c r="Z405" i="10"/>
  <c r="Y405" i="10"/>
  <c r="X405" i="10"/>
  <c r="AE405" i="10" s="1"/>
  <c r="W405" i="10"/>
  <c r="V405" i="10"/>
  <c r="U405" i="10"/>
  <c r="T405" i="10"/>
  <c r="AC405" i="10" s="1"/>
  <c r="S405" i="10"/>
  <c r="AB405" i="10" s="1"/>
  <c r="R405" i="10"/>
  <c r="Q405" i="10"/>
  <c r="P405" i="10"/>
  <c r="AA405" i="10" s="1"/>
  <c r="O405" i="10"/>
  <c r="N405" i="10"/>
  <c r="AE404" i="10"/>
  <c r="AA404" i="10"/>
  <c r="Y404" i="10"/>
  <c r="X404" i="10"/>
  <c r="W404" i="10"/>
  <c r="AD404" i="10" s="1"/>
  <c r="V404" i="10"/>
  <c r="U404" i="10"/>
  <c r="T404" i="10"/>
  <c r="AC404" i="10" s="1"/>
  <c r="S404" i="10"/>
  <c r="AB404" i="10" s="1"/>
  <c r="R404" i="10"/>
  <c r="Q404" i="10"/>
  <c r="P404" i="10"/>
  <c r="O404" i="10"/>
  <c r="Z404" i="10" s="1"/>
  <c r="N404" i="10"/>
  <c r="AD403" i="10"/>
  <c r="Z403" i="10"/>
  <c r="Y403" i="10"/>
  <c r="X403" i="10"/>
  <c r="AE403" i="10" s="1"/>
  <c r="W403" i="10"/>
  <c r="V403" i="10"/>
  <c r="U403" i="10"/>
  <c r="T403" i="10"/>
  <c r="AC403" i="10" s="1"/>
  <c r="S403" i="10"/>
  <c r="AB403" i="10" s="1"/>
  <c r="R403" i="10"/>
  <c r="Q403" i="10"/>
  <c r="P403" i="10"/>
  <c r="AA403" i="10" s="1"/>
  <c r="O403" i="10"/>
  <c r="N403" i="10"/>
  <c r="AC402" i="10"/>
  <c r="AA402" i="10"/>
  <c r="Y402" i="10"/>
  <c r="X402" i="10"/>
  <c r="AE402" i="10" s="1"/>
  <c r="W402" i="10"/>
  <c r="AD402" i="10" s="1"/>
  <c r="V402" i="10"/>
  <c r="U402" i="10"/>
  <c r="T402" i="10"/>
  <c r="S402" i="10"/>
  <c r="AB402" i="10" s="1"/>
  <c r="R402" i="10"/>
  <c r="Q402" i="10"/>
  <c r="P402" i="10"/>
  <c r="O402" i="10"/>
  <c r="Z402" i="10" s="1"/>
  <c r="N402" i="10"/>
  <c r="Z401" i="10"/>
  <c r="Y401" i="10"/>
  <c r="X401" i="10"/>
  <c r="AE401" i="10" s="1"/>
  <c r="W401" i="10"/>
  <c r="AD401" i="10" s="1"/>
  <c r="V401" i="10"/>
  <c r="U401" i="10"/>
  <c r="T401" i="10"/>
  <c r="AC401" i="10" s="1"/>
  <c r="S401" i="10"/>
  <c r="AB401" i="10" s="1"/>
  <c r="R401" i="10"/>
  <c r="Q401" i="10"/>
  <c r="P401" i="10"/>
  <c r="AA401" i="10" s="1"/>
  <c r="O401" i="10"/>
  <c r="N401" i="10"/>
  <c r="AC400" i="10"/>
  <c r="Y400" i="10"/>
  <c r="X400" i="10"/>
  <c r="AE400" i="10" s="1"/>
  <c r="W400" i="10"/>
  <c r="AD400" i="10" s="1"/>
  <c r="V400" i="10"/>
  <c r="U400" i="10"/>
  <c r="T400" i="10"/>
  <c r="S400" i="10"/>
  <c r="AB400" i="10" s="1"/>
  <c r="R400" i="10"/>
  <c r="Q400" i="10"/>
  <c r="P400" i="10"/>
  <c r="AA400" i="10" s="1"/>
  <c r="O400" i="10"/>
  <c r="Z400" i="10" s="1"/>
  <c r="N400" i="10"/>
  <c r="Y399" i="10"/>
  <c r="X399" i="10"/>
  <c r="AE399" i="10" s="1"/>
  <c r="W399" i="10"/>
  <c r="AD399" i="10" s="1"/>
  <c r="V399" i="10"/>
  <c r="U399" i="10"/>
  <c r="T399" i="10"/>
  <c r="AC399" i="10" s="1"/>
  <c r="S399" i="10"/>
  <c r="AB399" i="10" s="1"/>
  <c r="R399" i="10"/>
  <c r="Q399" i="10"/>
  <c r="P399" i="10"/>
  <c r="AA399" i="10" s="1"/>
  <c r="O399" i="10"/>
  <c r="Z399" i="10" s="1"/>
  <c r="N399" i="10"/>
  <c r="AE397" i="10"/>
  <c r="AC397" i="10"/>
  <c r="Y397" i="10"/>
  <c r="X397" i="10"/>
  <c r="W397" i="10"/>
  <c r="AD397" i="10" s="1"/>
  <c r="V397" i="10"/>
  <c r="U397" i="10"/>
  <c r="T397" i="10"/>
  <c r="S397" i="10"/>
  <c r="AB397" i="10" s="1"/>
  <c r="R397" i="10"/>
  <c r="Q397" i="10"/>
  <c r="P397" i="10"/>
  <c r="AA397" i="10" s="1"/>
  <c r="O397" i="10"/>
  <c r="Z397" i="10" s="1"/>
  <c r="N397" i="10"/>
  <c r="AD396" i="10"/>
  <c r="Z396" i="10"/>
  <c r="Y396" i="10"/>
  <c r="X396" i="10"/>
  <c r="AE396" i="10" s="1"/>
  <c r="W396" i="10"/>
  <c r="V396" i="10"/>
  <c r="U396" i="10"/>
  <c r="T396" i="10"/>
  <c r="AC396" i="10" s="1"/>
  <c r="S396" i="10"/>
  <c r="AB396" i="10" s="1"/>
  <c r="R396" i="10"/>
  <c r="Q396" i="10"/>
  <c r="P396" i="10"/>
  <c r="AA396" i="10" s="1"/>
  <c r="O396" i="10"/>
  <c r="N396" i="10"/>
  <c r="AE395" i="10"/>
  <c r="AA395" i="10"/>
  <c r="Y395" i="10"/>
  <c r="X395" i="10"/>
  <c r="W395" i="10"/>
  <c r="AD395" i="10" s="1"/>
  <c r="V395" i="10"/>
  <c r="U395" i="10"/>
  <c r="T395" i="10"/>
  <c r="AC395" i="10" s="1"/>
  <c r="S395" i="10"/>
  <c r="AB395" i="10" s="1"/>
  <c r="R395" i="10"/>
  <c r="Q395" i="10"/>
  <c r="P395" i="10"/>
  <c r="O395" i="10"/>
  <c r="Z395" i="10" s="1"/>
  <c r="N395" i="10"/>
  <c r="AD394" i="10"/>
  <c r="Z394" i="10"/>
  <c r="Y394" i="10"/>
  <c r="X394" i="10"/>
  <c r="AE394" i="10" s="1"/>
  <c r="W394" i="10"/>
  <c r="V394" i="10"/>
  <c r="U394" i="10"/>
  <c r="T394" i="10"/>
  <c r="AC394" i="10" s="1"/>
  <c r="S394" i="10"/>
  <c r="AB394" i="10" s="1"/>
  <c r="R394" i="10"/>
  <c r="Q394" i="10"/>
  <c r="P394" i="10"/>
  <c r="AA394" i="10" s="1"/>
  <c r="O394" i="10"/>
  <c r="N394" i="10"/>
  <c r="AC393" i="10"/>
  <c r="AA393" i="10"/>
  <c r="Y393" i="10"/>
  <c r="X393" i="10"/>
  <c r="AE393" i="10" s="1"/>
  <c r="W393" i="10"/>
  <c r="AD393" i="10" s="1"/>
  <c r="V393" i="10"/>
  <c r="U393" i="10"/>
  <c r="T393" i="10"/>
  <c r="S393" i="10"/>
  <c r="AB393" i="10" s="1"/>
  <c r="R393" i="10"/>
  <c r="Q393" i="10"/>
  <c r="P393" i="10"/>
  <c r="O393" i="10"/>
  <c r="Z393" i="10" s="1"/>
  <c r="N393" i="10"/>
  <c r="Z392" i="10"/>
  <c r="Y392" i="10"/>
  <c r="X392" i="10"/>
  <c r="AE392" i="10" s="1"/>
  <c r="W392" i="10"/>
  <c r="AD392" i="10" s="1"/>
  <c r="V392" i="10"/>
  <c r="U392" i="10"/>
  <c r="T392" i="10"/>
  <c r="AC392" i="10" s="1"/>
  <c r="S392" i="10"/>
  <c r="AB392" i="10" s="1"/>
  <c r="R392" i="10"/>
  <c r="Q392" i="10"/>
  <c r="P392" i="10"/>
  <c r="AA392" i="10" s="1"/>
  <c r="O392" i="10"/>
  <c r="N392" i="10"/>
  <c r="AC391" i="10"/>
  <c r="Y391" i="10"/>
  <c r="X391" i="10"/>
  <c r="AE391" i="10" s="1"/>
  <c r="W391" i="10"/>
  <c r="AD391" i="10" s="1"/>
  <c r="V391" i="10"/>
  <c r="U391" i="10"/>
  <c r="T391" i="10"/>
  <c r="S391" i="10"/>
  <c r="AB391" i="10" s="1"/>
  <c r="R391" i="10"/>
  <c r="Q391" i="10"/>
  <c r="P391" i="10"/>
  <c r="AA391" i="10" s="1"/>
  <c r="O391" i="10"/>
  <c r="Z391" i="10" s="1"/>
  <c r="N391" i="10"/>
  <c r="Y390" i="10"/>
  <c r="X390" i="10"/>
  <c r="AE390" i="10" s="1"/>
  <c r="W390" i="10"/>
  <c r="AD390" i="10" s="1"/>
  <c r="V390" i="10"/>
  <c r="U390" i="10"/>
  <c r="T390" i="10"/>
  <c r="AC390" i="10" s="1"/>
  <c r="S390" i="10"/>
  <c r="AB390" i="10" s="1"/>
  <c r="R390" i="10"/>
  <c r="Q390" i="10"/>
  <c r="P390" i="10"/>
  <c r="AA390" i="10" s="1"/>
  <c r="O390" i="10"/>
  <c r="Z390" i="10" s="1"/>
  <c r="N390" i="10"/>
  <c r="AE389" i="10"/>
  <c r="Y389" i="10"/>
  <c r="X389" i="10"/>
  <c r="W389" i="10"/>
  <c r="AD389" i="10" s="1"/>
  <c r="V389" i="10"/>
  <c r="U389" i="10"/>
  <c r="T389" i="10"/>
  <c r="AC389" i="10" s="1"/>
  <c r="S389" i="10"/>
  <c r="AB389" i="10" s="1"/>
  <c r="R389" i="10"/>
  <c r="Q389" i="10"/>
  <c r="P389" i="10"/>
  <c r="AA389" i="10" s="1"/>
  <c r="O389" i="10"/>
  <c r="Z389" i="10" s="1"/>
  <c r="N389" i="10"/>
  <c r="Y388" i="10"/>
  <c r="X388" i="10"/>
  <c r="AE388" i="10" s="1"/>
  <c r="W388" i="10"/>
  <c r="AD388" i="10" s="1"/>
  <c r="V388" i="10"/>
  <c r="U388" i="10"/>
  <c r="T388" i="10"/>
  <c r="AC388" i="10" s="1"/>
  <c r="S388" i="10"/>
  <c r="AB388" i="10" s="1"/>
  <c r="R388" i="10"/>
  <c r="Q388" i="10"/>
  <c r="P388" i="10"/>
  <c r="AA388" i="10" s="1"/>
  <c r="O388" i="10"/>
  <c r="Z388" i="10" s="1"/>
  <c r="N388" i="10"/>
  <c r="AE387" i="10"/>
  <c r="AC387" i="10"/>
  <c r="Y387" i="10"/>
  <c r="X387" i="10"/>
  <c r="W387" i="10"/>
  <c r="AD387" i="10" s="1"/>
  <c r="V387" i="10"/>
  <c r="U387" i="10"/>
  <c r="T387" i="10"/>
  <c r="S387" i="10"/>
  <c r="AB387" i="10" s="1"/>
  <c r="R387" i="10"/>
  <c r="Q387" i="10"/>
  <c r="P387" i="10"/>
  <c r="AA387" i="10" s="1"/>
  <c r="O387" i="10"/>
  <c r="Z387" i="10" s="1"/>
  <c r="N387" i="10"/>
  <c r="AD386" i="10"/>
  <c r="Z386" i="10"/>
  <c r="Y386" i="10"/>
  <c r="X386" i="10"/>
  <c r="AE386" i="10" s="1"/>
  <c r="W386" i="10"/>
  <c r="V386" i="10"/>
  <c r="U386" i="10"/>
  <c r="T386" i="10"/>
  <c r="AC386" i="10" s="1"/>
  <c r="S386" i="10"/>
  <c r="AB386" i="10" s="1"/>
  <c r="R386" i="10"/>
  <c r="Q386" i="10"/>
  <c r="P386" i="10"/>
  <c r="AA386" i="10" s="1"/>
  <c r="O386" i="10"/>
  <c r="N386" i="10"/>
  <c r="AE385" i="10"/>
  <c r="AA385" i="10"/>
  <c r="Y385" i="10"/>
  <c r="X385" i="10"/>
  <c r="W385" i="10"/>
  <c r="AD385" i="10" s="1"/>
  <c r="V385" i="10"/>
  <c r="U385" i="10"/>
  <c r="T385" i="10"/>
  <c r="AC385" i="10" s="1"/>
  <c r="S385" i="10"/>
  <c r="AB385" i="10" s="1"/>
  <c r="R385" i="10"/>
  <c r="Q385" i="10"/>
  <c r="P385" i="10"/>
  <c r="O385" i="10"/>
  <c r="Z385" i="10" s="1"/>
  <c r="N385" i="10"/>
  <c r="AD384" i="10"/>
  <c r="Z384" i="10"/>
  <c r="Y384" i="10"/>
  <c r="X384" i="10"/>
  <c r="AE384" i="10" s="1"/>
  <c r="W384" i="10"/>
  <c r="V384" i="10"/>
  <c r="U384" i="10"/>
  <c r="T384" i="10"/>
  <c r="AC384" i="10" s="1"/>
  <c r="S384" i="10"/>
  <c r="AB384" i="10" s="1"/>
  <c r="R384" i="10"/>
  <c r="Q384" i="10"/>
  <c r="P384" i="10"/>
  <c r="AA384" i="10" s="1"/>
  <c r="O384" i="10"/>
  <c r="N384" i="10"/>
  <c r="AC383" i="10"/>
  <c r="AA383" i="10"/>
  <c r="Y383" i="10"/>
  <c r="X383" i="10"/>
  <c r="AE383" i="10" s="1"/>
  <c r="W383" i="10"/>
  <c r="AD383" i="10" s="1"/>
  <c r="V383" i="10"/>
  <c r="U383" i="10"/>
  <c r="T383" i="10"/>
  <c r="S383" i="10"/>
  <c r="AB383" i="10" s="1"/>
  <c r="R383" i="10"/>
  <c r="Q383" i="10"/>
  <c r="P383" i="10"/>
  <c r="O383" i="10"/>
  <c r="Z383" i="10" s="1"/>
  <c r="N383" i="10"/>
  <c r="Z382" i="10"/>
  <c r="Y382" i="10"/>
  <c r="X382" i="10"/>
  <c r="AE382" i="10" s="1"/>
  <c r="W382" i="10"/>
  <c r="AD382" i="10" s="1"/>
  <c r="V382" i="10"/>
  <c r="U382" i="10"/>
  <c r="T382" i="10"/>
  <c r="AC382" i="10" s="1"/>
  <c r="S382" i="10"/>
  <c r="AB382" i="10" s="1"/>
  <c r="R382" i="10"/>
  <c r="Q382" i="10"/>
  <c r="P382" i="10"/>
  <c r="AA382" i="10" s="1"/>
  <c r="O382" i="10"/>
  <c r="N382" i="10"/>
  <c r="AC381" i="10"/>
  <c r="Y381" i="10"/>
  <c r="X381" i="10"/>
  <c r="AE381" i="10" s="1"/>
  <c r="W381" i="10"/>
  <c r="AD381" i="10" s="1"/>
  <c r="V381" i="10"/>
  <c r="U381" i="10"/>
  <c r="T381" i="10"/>
  <c r="S381" i="10"/>
  <c r="AB381" i="10" s="1"/>
  <c r="R381" i="10"/>
  <c r="Q381" i="10"/>
  <c r="P381" i="10"/>
  <c r="AA381" i="10" s="1"/>
  <c r="O381" i="10"/>
  <c r="Z381" i="10" s="1"/>
  <c r="N381" i="10"/>
  <c r="Y380" i="10"/>
  <c r="X380" i="10"/>
  <c r="AE380" i="10" s="1"/>
  <c r="W380" i="10"/>
  <c r="AD380" i="10" s="1"/>
  <c r="V380" i="10"/>
  <c r="U380" i="10"/>
  <c r="T380" i="10"/>
  <c r="AC380" i="10" s="1"/>
  <c r="S380" i="10"/>
  <c r="AB380" i="10" s="1"/>
  <c r="R380" i="10"/>
  <c r="Q380" i="10"/>
  <c r="P380" i="10"/>
  <c r="AA380" i="10" s="1"/>
  <c r="O380" i="10"/>
  <c r="Z380" i="10" s="1"/>
  <c r="N380" i="10"/>
  <c r="AE379" i="10"/>
  <c r="AC379" i="10"/>
  <c r="Y379" i="10"/>
  <c r="X379" i="10"/>
  <c r="W379" i="10"/>
  <c r="AD379" i="10" s="1"/>
  <c r="V379" i="10"/>
  <c r="U379" i="10"/>
  <c r="T379" i="10"/>
  <c r="S379" i="10"/>
  <c r="AB379" i="10" s="1"/>
  <c r="R379" i="10"/>
  <c r="Q379" i="10"/>
  <c r="P379" i="10"/>
  <c r="AA379" i="10" s="1"/>
  <c r="O379" i="10"/>
  <c r="Z379" i="10" s="1"/>
  <c r="N379" i="10"/>
  <c r="AD378" i="10"/>
  <c r="Z378" i="10"/>
  <c r="Y378" i="10"/>
  <c r="X378" i="10"/>
  <c r="AE378" i="10" s="1"/>
  <c r="W378" i="10"/>
  <c r="V378" i="10"/>
  <c r="U378" i="10"/>
  <c r="T378" i="10"/>
  <c r="AC378" i="10" s="1"/>
  <c r="S378" i="10"/>
  <c r="AB378" i="10" s="1"/>
  <c r="R378" i="10"/>
  <c r="Q378" i="10"/>
  <c r="P378" i="10"/>
  <c r="AA378" i="10" s="1"/>
  <c r="O378" i="10"/>
  <c r="N378" i="10"/>
  <c r="AE377" i="10"/>
  <c r="AA377" i="10"/>
  <c r="Y377" i="10"/>
  <c r="X377" i="10"/>
  <c r="W377" i="10"/>
  <c r="AD377" i="10" s="1"/>
  <c r="V377" i="10"/>
  <c r="U377" i="10"/>
  <c r="T377" i="10"/>
  <c r="AC377" i="10" s="1"/>
  <c r="S377" i="10"/>
  <c r="AB377" i="10" s="1"/>
  <c r="R377" i="10"/>
  <c r="Q377" i="10"/>
  <c r="P377" i="10"/>
  <c r="O377" i="10"/>
  <c r="Z377" i="10" s="1"/>
  <c r="N377" i="10"/>
  <c r="AD376" i="10"/>
  <c r="Z376" i="10"/>
  <c r="Y376" i="10"/>
  <c r="X376" i="10"/>
  <c r="AE376" i="10" s="1"/>
  <c r="W376" i="10"/>
  <c r="V376" i="10"/>
  <c r="U376" i="10"/>
  <c r="T376" i="10"/>
  <c r="AC376" i="10" s="1"/>
  <c r="S376" i="10"/>
  <c r="AB376" i="10" s="1"/>
  <c r="R376" i="10"/>
  <c r="Q376" i="10"/>
  <c r="P376" i="10"/>
  <c r="AA376" i="10" s="1"/>
  <c r="O376" i="10"/>
  <c r="N376" i="10"/>
  <c r="AC375" i="10"/>
  <c r="AA375" i="10"/>
  <c r="Y375" i="10"/>
  <c r="X375" i="10"/>
  <c r="AE375" i="10" s="1"/>
  <c r="W375" i="10"/>
  <c r="AD375" i="10" s="1"/>
  <c r="V375" i="10"/>
  <c r="U375" i="10"/>
  <c r="T375" i="10"/>
  <c r="S375" i="10"/>
  <c r="AB375" i="10" s="1"/>
  <c r="R375" i="10"/>
  <c r="Q375" i="10"/>
  <c r="P375" i="10"/>
  <c r="O375" i="10"/>
  <c r="Z375" i="10" s="1"/>
  <c r="N375" i="10"/>
  <c r="Z374" i="10"/>
  <c r="Y374" i="10"/>
  <c r="X374" i="10"/>
  <c r="AE374" i="10" s="1"/>
  <c r="W374" i="10"/>
  <c r="AD374" i="10" s="1"/>
  <c r="V374" i="10"/>
  <c r="U374" i="10"/>
  <c r="T374" i="10"/>
  <c r="AC374" i="10" s="1"/>
  <c r="S374" i="10"/>
  <c r="AB374" i="10" s="1"/>
  <c r="R374" i="10"/>
  <c r="Q374" i="10"/>
  <c r="P374" i="10"/>
  <c r="AA374" i="10" s="1"/>
  <c r="O374" i="10"/>
  <c r="N374" i="10"/>
  <c r="AE373" i="10"/>
  <c r="AA373" i="10"/>
  <c r="Y373" i="10"/>
  <c r="X373" i="10"/>
  <c r="W373" i="10"/>
  <c r="AD373" i="10" s="1"/>
  <c r="V373" i="10"/>
  <c r="U373" i="10"/>
  <c r="T373" i="10"/>
  <c r="AC373" i="10" s="1"/>
  <c r="S373" i="10"/>
  <c r="AB373" i="10" s="1"/>
  <c r="R373" i="10"/>
  <c r="Q373" i="10"/>
  <c r="P373" i="10"/>
  <c r="O373" i="10"/>
  <c r="Z373" i="10" s="1"/>
  <c r="N373" i="10"/>
  <c r="AD372" i="10"/>
  <c r="Z372" i="10"/>
  <c r="Y372" i="10"/>
  <c r="X372" i="10"/>
  <c r="AE372" i="10" s="1"/>
  <c r="W372" i="10"/>
  <c r="V372" i="10"/>
  <c r="U372" i="10"/>
  <c r="T372" i="10"/>
  <c r="AC372" i="10" s="1"/>
  <c r="S372" i="10"/>
  <c r="AB372" i="10" s="1"/>
  <c r="R372" i="10"/>
  <c r="Q372" i="10"/>
  <c r="P372" i="10"/>
  <c r="AA372" i="10" s="1"/>
  <c r="O372" i="10"/>
  <c r="N372" i="10"/>
  <c r="AC371" i="10"/>
  <c r="Y371" i="10"/>
  <c r="X371" i="10"/>
  <c r="AE371" i="10" s="1"/>
  <c r="W371" i="10"/>
  <c r="AD371" i="10" s="1"/>
  <c r="V371" i="10"/>
  <c r="U371" i="10"/>
  <c r="T371" i="10"/>
  <c r="S371" i="10"/>
  <c r="AB371" i="10" s="1"/>
  <c r="R371" i="10"/>
  <c r="Q371" i="10"/>
  <c r="P371" i="10"/>
  <c r="AA371" i="10" s="1"/>
  <c r="O371" i="10"/>
  <c r="Z371" i="10" s="1"/>
  <c r="N371" i="10"/>
  <c r="AD370" i="10"/>
  <c r="Y370" i="10"/>
  <c r="X370" i="10"/>
  <c r="AE370" i="10" s="1"/>
  <c r="W370" i="10"/>
  <c r="V370" i="10"/>
  <c r="U370" i="10"/>
  <c r="T370" i="10"/>
  <c r="AC370" i="10" s="1"/>
  <c r="S370" i="10"/>
  <c r="AB370" i="10" s="1"/>
  <c r="R370" i="10"/>
  <c r="Q370" i="10"/>
  <c r="P370" i="10"/>
  <c r="AA370" i="10" s="1"/>
  <c r="O370" i="10"/>
  <c r="Z370" i="10" s="1"/>
  <c r="N370" i="10"/>
  <c r="AE369" i="10"/>
  <c r="AC369" i="10"/>
  <c r="Y369" i="10"/>
  <c r="X369" i="10"/>
  <c r="W369" i="10"/>
  <c r="AD369" i="10" s="1"/>
  <c r="V369" i="10"/>
  <c r="U369" i="10"/>
  <c r="T369" i="10"/>
  <c r="S369" i="10"/>
  <c r="AB369" i="10" s="1"/>
  <c r="R369" i="10"/>
  <c r="Q369" i="10"/>
  <c r="P369" i="10"/>
  <c r="AA369" i="10" s="1"/>
  <c r="O369" i="10"/>
  <c r="Z369" i="10" s="1"/>
  <c r="N369" i="10"/>
  <c r="AD368" i="10"/>
  <c r="Z368" i="10"/>
  <c r="Y368" i="10"/>
  <c r="X368" i="10"/>
  <c r="AE368" i="10" s="1"/>
  <c r="W368" i="10"/>
  <c r="V368" i="10"/>
  <c r="U368" i="10"/>
  <c r="T368" i="10"/>
  <c r="AC368" i="10" s="1"/>
  <c r="S368" i="10"/>
  <c r="AB368" i="10" s="1"/>
  <c r="R368" i="10"/>
  <c r="Q368" i="10"/>
  <c r="P368" i="10"/>
  <c r="AA368" i="10" s="1"/>
  <c r="O368" i="10"/>
  <c r="N368" i="10"/>
  <c r="AE367" i="10"/>
  <c r="AA367" i="10"/>
  <c r="Y367" i="10"/>
  <c r="X367" i="10"/>
  <c r="W367" i="10"/>
  <c r="AD367" i="10" s="1"/>
  <c r="V367" i="10"/>
  <c r="U367" i="10"/>
  <c r="T367" i="10"/>
  <c r="AC367" i="10" s="1"/>
  <c r="S367" i="10"/>
  <c r="AB367" i="10" s="1"/>
  <c r="R367" i="10"/>
  <c r="Q367" i="10"/>
  <c r="P367" i="10"/>
  <c r="O367" i="10"/>
  <c r="Z367" i="10" s="1"/>
  <c r="N367" i="10"/>
  <c r="AD366" i="10"/>
  <c r="Z366" i="10"/>
  <c r="Y366" i="10"/>
  <c r="X366" i="10"/>
  <c r="AE366" i="10" s="1"/>
  <c r="W366" i="10"/>
  <c r="V366" i="10"/>
  <c r="U366" i="10"/>
  <c r="T366" i="10"/>
  <c r="AC366" i="10" s="1"/>
  <c r="S366" i="10"/>
  <c r="AB366" i="10" s="1"/>
  <c r="R366" i="10"/>
  <c r="Q366" i="10"/>
  <c r="P366" i="10"/>
  <c r="AA366" i="10" s="1"/>
  <c r="O366" i="10"/>
  <c r="N366" i="10"/>
  <c r="AC365" i="10"/>
  <c r="AA365" i="10"/>
  <c r="Y365" i="10"/>
  <c r="X365" i="10"/>
  <c r="AE365" i="10" s="1"/>
  <c r="W365" i="10"/>
  <c r="AD365" i="10" s="1"/>
  <c r="V365" i="10"/>
  <c r="U365" i="10"/>
  <c r="T365" i="10"/>
  <c r="S365" i="10"/>
  <c r="AB365" i="10" s="1"/>
  <c r="R365" i="10"/>
  <c r="Q365" i="10"/>
  <c r="P365" i="10"/>
  <c r="O365" i="10"/>
  <c r="Z365" i="10" s="1"/>
  <c r="N365" i="10"/>
  <c r="AD364" i="10"/>
  <c r="Z364" i="10"/>
  <c r="Y364" i="10"/>
  <c r="X364" i="10"/>
  <c r="AE364" i="10" s="1"/>
  <c r="W364" i="10"/>
  <c r="V364" i="10"/>
  <c r="U364" i="10"/>
  <c r="T364" i="10"/>
  <c r="AC364" i="10" s="1"/>
  <c r="S364" i="10"/>
  <c r="AB364" i="10" s="1"/>
  <c r="R364" i="10"/>
  <c r="Q364" i="10"/>
  <c r="P364" i="10"/>
  <c r="AA364" i="10" s="1"/>
  <c r="O364" i="10"/>
  <c r="N364" i="10"/>
  <c r="AC363" i="10"/>
  <c r="Y363" i="10"/>
  <c r="X363" i="10"/>
  <c r="AE363" i="10" s="1"/>
  <c r="W363" i="10"/>
  <c r="AD363" i="10" s="1"/>
  <c r="V363" i="10"/>
  <c r="U363" i="10"/>
  <c r="T363" i="10"/>
  <c r="S363" i="10"/>
  <c r="AB363" i="10" s="1"/>
  <c r="R363" i="10"/>
  <c r="Q363" i="10"/>
  <c r="P363" i="10"/>
  <c r="AA363" i="10" s="1"/>
  <c r="O363" i="10"/>
  <c r="Z363" i="10" s="1"/>
  <c r="N363" i="10"/>
  <c r="Y362" i="10"/>
  <c r="X362" i="10"/>
  <c r="AE362" i="10" s="1"/>
  <c r="W362" i="10"/>
  <c r="AD362" i="10" s="1"/>
  <c r="V362" i="10"/>
  <c r="U362" i="10"/>
  <c r="T362" i="10"/>
  <c r="AC362" i="10" s="1"/>
  <c r="S362" i="10"/>
  <c r="AB362" i="10" s="1"/>
  <c r="R362" i="10"/>
  <c r="Q362" i="10"/>
  <c r="P362" i="10"/>
  <c r="AA362" i="10" s="1"/>
  <c r="O362" i="10"/>
  <c r="Z362" i="10" s="1"/>
  <c r="N362" i="10"/>
  <c r="AE361" i="10"/>
  <c r="AC361" i="10"/>
  <c r="Y361" i="10"/>
  <c r="X361" i="10"/>
  <c r="W361" i="10"/>
  <c r="AD361" i="10" s="1"/>
  <c r="V361" i="10"/>
  <c r="U361" i="10"/>
  <c r="T361" i="10"/>
  <c r="S361" i="10"/>
  <c r="AB361" i="10" s="1"/>
  <c r="R361" i="10"/>
  <c r="Q361" i="10"/>
  <c r="P361" i="10"/>
  <c r="AA361" i="10" s="1"/>
  <c r="O361" i="10"/>
  <c r="Z361" i="10" s="1"/>
  <c r="N361" i="10"/>
  <c r="AD360" i="10"/>
  <c r="Z360" i="10"/>
  <c r="Y360" i="10"/>
  <c r="X360" i="10"/>
  <c r="AE360" i="10" s="1"/>
  <c r="W360" i="10"/>
  <c r="V360" i="10"/>
  <c r="U360" i="10"/>
  <c r="T360" i="10"/>
  <c r="AC360" i="10" s="1"/>
  <c r="S360" i="10"/>
  <c r="AB360" i="10" s="1"/>
  <c r="R360" i="10"/>
  <c r="Q360" i="10"/>
  <c r="P360" i="10"/>
  <c r="AA360" i="10" s="1"/>
  <c r="O360" i="10"/>
  <c r="N360" i="10"/>
  <c r="AE359" i="10"/>
  <c r="AA359" i="10"/>
  <c r="Y359" i="10"/>
  <c r="X359" i="10"/>
  <c r="W359" i="10"/>
  <c r="AD359" i="10" s="1"/>
  <c r="V359" i="10"/>
  <c r="U359" i="10"/>
  <c r="T359" i="10"/>
  <c r="AC359" i="10" s="1"/>
  <c r="S359" i="10"/>
  <c r="AB359" i="10" s="1"/>
  <c r="R359" i="10"/>
  <c r="Q359" i="10"/>
  <c r="P359" i="10"/>
  <c r="O359" i="10"/>
  <c r="Z359" i="10" s="1"/>
  <c r="N359" i="10"/>
  <c r="AD358" i="10"/>
  <c r="Y358" i="10"/>
  <c r="X358" i="10"/>
  <c r="AE358" i="10" s="1"/>
  <c r="W358" i="10"/>
  <c r="V358" i="10"/>
  <c r="U358" i="10"/>
  <c r="T358" i="10"/>
  <c r="AC358" i="10" s="1"/>
  <c r="S358" i="10"/>
  <c r="AB358" i="10" s="1"/>
  <c r="R358" i="10"/>
  <c r="Q358" i="10"/>
  <c r="P358" i="10"/>
  <c r="AA358" i="10" s="1"/>
  <c r="O358" i="10"/>
  <c r="Z358" i="10" s="1"/>
  <c r="N358" i="10"/>
  <c r="AE357" i="10"/>
  <c r="AC357" i="10"/>
  <c r="Y357" i="10"/>
  <c r="X357" i="10"/>
  <c r="W357" i="10"/>
  <c r="AD357" i="10" s="1"/>
  <c r="V357" i="10"/>
  <c r="U357" i="10"/>
  <c r="T357" i="10"/>
  <c r="S357" i="10"/>
  <c r="AB357" i="10" s="1"/>
  <c r="R357" i="10"/>
  <c r="Q357" i="10"/>
  <c r="P357" i="10"/>
  <c r="AA357" i="10" s="1"/>
  <c r="O357" i="10"/>
  <c r="Z357" i="10" s="1"/>
  <c r="N357" i="10"/>
  <c r="AD356" i="10"/>
  <c r="Z356" i="10"/>
  <c r="Y356" i="10"/>
  <c r="X356" i="10"/>
  <c r="AE356" i="10" s="1"/>
  <c r="W356" i="10"/>
  <c r="V356" i="10"/>
  <c r="U356" i="10"/>
  <c r="T356" i="10"/>
  <c r="AC356" i="10" s="1"/>
  <c r="S356" i="10"/>
  <c r="AB356" i="10" s="1"/>
  <c r="R356" i="10"/>
  <c r="Q356" i="10"/>
  <c r="P356" i="10"/>
  <c r="AA356" i="10" s="1"/>
  <c r="O356" i="10"/>
  <c r="N356" i="10"/>
  <c r="AC355" i="10"/>
  <c r="AA355" i="10"/>
  <c r="Y355" i="10"/>
  <c r="X355" i="10"/>
  <c r="AE355" i="10" s="1"/>
  <c r="W355" i="10"/>
  <c r="AD355" i="10" s="1"/>
  <c r="V355" i="10"/>
  <c r="U355" i="10"/>
  <c r="T355" i="10"/>
  <c r="S355" i="10"/>
  <c r="AB355" i="10" s="1"/>
  <c r="R355" i="10"/>
  <c r="Q355" i="10"/>
  <c r="P355" i="10"/>
  <c r="O355" i="10"/>
  <c r="Z355" i="10" s="1"/>
  <c r="N355" i="10"/>
  <c r="AD354" i="10"/>
  <c r="Z354" i="10"/>
  <c r="Y354" i="10"/>
  <c r="X354" i="10"/>
  <c r="AE354" i="10" s="1"/>
  <c r="W354" i="10"/>
  <c r="V354" i="10"/>
  <c r="U354" i="10"/>
  <c r="T354" i="10"/>
  <c r="AC354" i="10" s="1"/>
  <c r="S354" i="10"/>
  <c r="AB354" i="10" s="1"/>
  <c r="R354" i="10"/>
  <c r="Q354" i="10"/>
  <c r="P354" i="10"/>
  <c r="AA354" i="10" s="1"/>
  <c r="O354" i="10"/>
  <c r="N354" i="10"/>
  <c r="AC353" i="10"/>
  <c r="Y353" i="10"/>
  <c r="X353" i="10"/>
  <c r="AE353" i="10" s="1"/>
  <c r="W353" i="10"/>
  <c r="AD353" i="10" s="1"/>
  <c r="V353" i="10"/>
  <c r="U353" i="10"/>
  <c r="T353" i="10"/>
  <c r="S353" i="10"/>
  <c r="AB353" i="10" s="1"/>
  <c r="R353" i="10"/>
  <c r="Q353" i="10"/>
  <c r="P353" i="10"/>
  <c r="AA353" i="10" s="1"/>
  <c r="O353" i="10"/>
  <c r="Z353" i="10" s="1"/>
  <c r="N353" i="10"/>
  <c r="AD352" i="10"/>
  <c r="Y352" i="10"/>
  <c r="X352" i="10"/>
  <c r="AE352" i="10" s="1"/>
  <c r="W352" i="10"/>
  <c r="V352" i="10"/>
  <c r="U352" i="10"/>
  <c r="T352" i="10"/>
  <c r="AC352" i="10" s="1"/>
  <c r="S352" i="10"/>
  <c r="AB352" i="10" s="1"/>
  <c r="R352" i="10"/>
  <c r="Q352" i="10"/>
  <c r="P352" i="10"/>
  <c r="AA352" i="10" s="1"/>
  <c r="O352" i="10"/>
  <c r="Z352" i="10" s="1"/>
  <c r="N352" i="10"/>
  <c r="AE351" i="10"/>
  <c r="AC351" i="10"/>
  <c r="AA351" i="10"/>
  <c r="Y351" i="10"/>
  <c r="X351" i="10"/>
  <c r="W351" i="10"/>
  <c r="AD351" i="10" s="1"/>
  <c r="V351" i="10"/>
  <c r="U351" i="10"/>
  <c r="T351" i="10"/>
  <c r="S351" i="10"/>
  <c r="AB351" i="10" s="1"/>
  <c r="R351" i="10"/>
  <c r="Q351" i="10"/>
  <c r="P351" i="10"/>
  <c r="O351" i="10"/>
  <c r="Z351" i="10" s="1"/>
  <c r="N351" i="10"/>
  <c r="AD350" i="10"/>
  <c r="Z350" i="10"/>
  <c r="Y350" i="10"/>
  <c r="X350" i="10"/>
  <c r="AE350" i="10" s="1"/>
  <c r="W350" i="10"/>
  <c r="V350" i="10"/>
  <c r="U350" i="10"/>
  <c r="T350" i="10"/>
  <c r="AC350" i="10" s="1"/>
  <c r="S350" i="10"/>
  <c r="AB350" i="10" s="1"/>
  <c r="R350" i="10"/>
  <c r="Q350" i="10"/>
  <c r="P350" i="10"/>
  <c r="AA350" i="10" s="1"/>
  <c r="O350" i="10"/>
  <c r="N350" i="10"/>
  <c r="AE349" i="10"/>
  <c r="AA349" i="10"/>
  <c r="Y349" i="10"/>
  <c r="X349" i="10"/>
  <c r="W349" i="10"/>
  <c r="AD349" i="10" s="1"/>
  <c r="V349" i="10"/>
  <c r="U349" i="10"/>
  <c r="T349" i="10"/>
  <c r="AC349" i="10" s="1"/>
  <c r="S349" i="10"/>
  <c r="AB349" i="10" s="1"/>
  <c r="R349" i="10"/>
  <c r="Q349" i="10"/>
  <c r="P349" i="10"/>
  <c r="O349" i="10"/>
  <c r="Z349" i="10" s="1"/>
  <c r="N349" i="10"/>
  <c r="AD348" i="10"/>
  <c r="Z348" i="10"/>
  <c r="Y348" i="10"/>
  <c r="X348" i="10"/>
  <c r="AE348" i="10" s="1"/>
  <c r="W348" i="10"/>
  <c r="V348" i="10"/>
  <c r="U348" i="10"/>
  <c r="T348" i="10"/>
  <c r="AC348" i="10" s="1"/>
  <c r="S348" i="10"/>
  <c r="AB348" i="10" s="1"/>
  <c r="R348" i="10"/>
  <c r="Q348" i="10"/>
  <c r="P348" i="10"/>
  <c r="AA348" i="10" s="1"/>
  <c r="O348" i="10"/>
  <c r="N348" i="10"/>
  <c r="AC347" i="10"/>
  <c r="AA347" i="10"/>
  <c r="Y347" i="10"/>
  <c r="X347" i="10"/>
  <c r="AE347" i="10" s="1"/>
  <c r="W347" i="10"/>
  <c r="AD347" i="10" s="1"/>
  <c r="V347" i="10"/>
  <c r="U347" i="10"/>
  <c r="T347" i="10"/>
  <c r="S347" i="10"/>
  <c r="AB347" i="10" s="1"/>
  <c r="R347" i="10"/>
  <c r="Q347" i="10"/>
  <c r="P347" i="10"/>
  <c r="O347" i="10"/>
  <c r="Z347" i="10" s="1"/>
  <c r="N347" i="10"/>
  <c r="AD346" i="10"/>
  <c r="Z346" i="10"/>
  <c r="Y346" i="10"/>
  <c r="X346" i="10"/>
  <c r="AE346" i="10" s="1"/>
  <c r="W346" i="10"/>
  <c r="V346" i="10"/>
  <c r="U346" i="10"/>
  <c r="T346" i="10"/>
  <c r="AC346" i="10" s="1"/>
  <c r="S346" i="10"/>
  <c r="AB346" i="10" s="1"/>
  <c r="R346" i="10"/>
  <c r="Q346" i="10"/>
  <c r="P346" i="10"/>
  <c r="AA346" i="10" s="1"/>
  <c r="O346" i="10"/>
  <c r="N346" i="10"/>
  <c r="AC345" i="10"/>
  <c r="Y345" i="10"/>
  <c r="X345" i="10"/>
  <c r="AE345" i="10" s="1"/>
  <c r="W345" i="10"/>
  <c r="AD345" i="10" s="1"/>
  <c r="V345" i="10"/>
  <c r="U345" i="10"/>
  <c r="T345" i="10"/>
  <c r="S345" i="10"/>
  <c r="AB345" i="10" s="1"/>
  <c r="R345" i="10"/>
  <c r="Q345" i="10"/>
  <c r="P345" i="10"/>
  <c r="AA345" i="10" s="1"/>
  <c r="O345" i="10"/>
  <c r="Z345" i="10" s="1"/>
  <c r="N345" i="10"/>
  <c r="AD344" i="10"/>
  <c r="Y344" i="10"/>
  <c r="X344" i="10"/>
  <c r="AE344" i="10" s="1"/>
  <c r="W344" i="10"/>
  <c r="V344" i="10"/>
  <c r="U344" i="10"/>
  <c r="T344" i="10"/>
  <c r="AC344" i="10" s="1"/>
  <c r="S344" i="10"/>
  <c r="AB344" i="10" s="1"/>
  <c r="R344" i="10"/>
  <c r="Q344" i="10"/>
  <c r="P344" i="10"/>
  <c r="AA344" i="10" s="1"/>
  <c r="O344" i="10"/>
  <c r="Z344" i="10" s="1"/>
  <c r="N344" i="10"/>
  <c r="AE343" i="10"/>
  <c r="AC343" i="10"/>
  <c r="AA343" i="10"/>
  <c r="Y343" i="10"/>
  <c r="X343" i="10"/>
  <c r="W343" i="10"/>
  <c r="AD343" i="10" s="1"/>
  <c r="V343" i="10"/>
  <c r="U343" i="10"/>
  <c r="T343" i="10"/>
  <c r="S343" i="10"/>
  <c r="AB343" i="10" s="1"/>
  <c r="R343" i="10"/>
  <c r="Q343" i="10"/>
  <c r="P343" i="10"/>
  <c r="O343" i="10"/>
  <c r="Z343" i="10" s="1"/>
  <c r="N343" i="10"/>
  <c r="AB342" i="10"/>
  <c r="Y342" i="10"/>
  <c r="X342" i="10"/>
  <c r="AE342" i="10" s="1"/>
  <c r="W342" i="10"/>
  <c r="AD342" i="10" s="1"/>
  <c r="V342" i="10"/>
  <c r="U342" i="10"/>
  <c r="T342" i="10"/>
  <c r="AC342" i="10" s="1"/>
  <c r="S342" i="10"/>
  <c r="R342" i="10"/>
  <c r="Q342" i="10"/>
  <c r="P342" i="10"/>
  <c r="AA342" i="10" s="1"/>
  <c r="O342" i="10"/>
  <c r="Z342" i="10" s="1"/>
  <c r="N342" i="10"/>
  <c r="Y341" i="10"/>
  <c r="X341" i="10"/>
  <c r="AE341" i="10" s="1"/>
  <c r="W341" i="10"/>
  <c r="AD341" i="10" s="1"/>
  <c r="V341" i="10"/>
  <c r="U341" i="10"/>
  <c r="T341" i="10"/>
  <c r="AC341" i="10" s="1"/>
  <c r="S341" i="10"/>
  <c r="AB341" i="10" s="1"/>
  <c r="R341" i="10"/>
  <c r="Q341" i="10"/>
  <c r="P341" i="10"/>
  <c r="AA341" i="10" s="1"/>
  <c r="O341" i="10"/>
  <c r="Z341" i="10" s="1"/>
  <c r="N341" i="10"/>
  <c r="AD340" i="10"/>
  <c r="Z340" i="10"/>
  <c r="Y340" i="10"/>
  <c r="X340" i="10"/>
  <c r="AE340" i="10" s="1"/>
  <c r="W340" i="10"/>
  <c r="V340" i="10"/>
  <c r="U340" i="10"/>
  <c r="T340" i="10"/>
  <c r="AC340" i="10" s="1"/>
  <c r="S340" i="10"/>
  <c r="AB340" i="10" s="1"/>
  <c r="R340" i="10"/>
  <c r="Q340" i="10"/>
  <c r="P340" i="10"/>
  <c r="AA340" i="10" s="1"/>
  <c r="O340" i="10"/>
  <c r="N340" i="10"/>
  <c r="AE339" i="10"/>
  <c r="AC339" i="10"/>
  <c r="AA339" i="10"/>
  <c r="Y339" i="10"/>
  <c r="X339" i="10"/>
  <c r="W339" i="10"/>
  <c r="AD339" i="10" s="1"/>
  <c r="V339" i="10"/>
  <c r="U339" i="10"/>
  <c r="T339" i="10"/>
  <c r="S339" i="10"/>
  <c r="AB339" i="10" s="1"/>
  <c r="R339" i="10"/>
  <c r="Q339" i="10"/>
  <c r="P339" i="10"/>
  <c r="O339" i="10"/>
  <c r="Z339" i="10" s="1"/>
  <c r="N339" i="10"/>
  <c r="AD338" i="10"/>
  <c r="Z338" i="10"/>
  <c r="Y338" i="10"/>
  <c r="X338" i="10"/>
  <c r="AE338" i="10" s="1"/>
  <c r="W338" i="10"/>
  <c r="V338" i="10"/>
  <c r="U338" i="10"/>
  <c r="T338" i="10"/>
  <c r="AC338" i="10" s="1"/>
  <c r="S338" i="10"/>
  <c r="AB338" i="10" s="1"/>
  <c r="R338" i="10"/>
  <c r="Q338" i="10"/>
  <c r="P338" i="10"/>
  <c r="AA338" i="10" s="1"/>
  <c r="O338" i="10"/>
  <c r="N338" i="10"/>
  <c r="AC337" i="10"/>
  <c r="AA337" i="10"/>
  <c r="Y337" i="10"/>
  <c r="X337" i="10"/>
  <c r="AE337" i="10" s="1"/>
  <c r="W337" i="10"/>
  <c r="AD337" i="10" s="1"/>
  <c r="V337" i="10"/>
  <c r="U337" i="10"/>
  <c r="T337" i="10"/>
  <c r="S337" i="10"/>
  <c r="AB337" i="10" s="1"/>
  <c r="R337" i="10"/>
  <c r="Q337" i="10"/>
  <c r="P337" i="10"/>
  <c r="O337" i="10"/>
  <c r="Z337" i="10" s="1"/>
  <c r="N337" i="10"/>
  <c r="AD336" i="10"/>
  <c r="Z336" i="10"/>
  <c r="Y336" i="10"/>
  <c r="X336" i="10"/>
  <c r="AE336" i="10" s="1"/>
  <c r="W336" i="10"/>
  <c r="V336" i="10"/>
  <c r="U336" i="10"/>
  <c r="T336" i="10"/>
  <c r="AC336" i="10" s="1"/>
  <c r="S336" i="10"/>
  <c r="AB336" i="10" s="1"/>
  <c r="R336" i="10"/>
  <c r="Q336" i="10"/>
  <c r="P336" i="10"/>
  <c r="AA336" i="10" s="1"/>
  <c r="O336" i="10"/>
  <c r="N336" i="10"/>
  <c r="AC335" i="10"/>
  <c r="Y335" i="10"/>
  <c r="X335" i="10"/>
  <c r="AE335" i="10" s="1"/>
  <c r="W335" i="10"/>
  <c r="AD335" i="10" s="1"/>
  <c r="V335" i="10"/>
  <c r="U335" i="10"/>
  <c r="T335" i="10"/>
  <c r="S335" i="10"/>
  <c r="AB335" i="10" s="1"/>
  <c r="R335" i="10"/>
  <c r="Q335" i="10"/>
  <c r="P335" i="10"/>
  <c r="AA335" i="10" s="1"/>
  <c r="O335" i="10"/>
  <c r="Z335" i="10" s="1"/>
  <c r="N335" i="10"/>
  <c r="Y334" i="10"/>
  <c r="X334" i="10"/>
  <c r="AE334" i="10" s="1"/>
  <c r="W334" i="10"/>
  <c r="AD334" i="10" s="1"/>
  <c r="V334" i="10"/>
  <c r="U334" i="10"/>
  <c r="T334" i="10"/>
  <c r="AC334" i="10" s="1"/>
  <c r="S334" i="10"/>
  <c r="AB334" i="10" s="1"/>
  <c r="R334" i="10"/>
  <c r="Q334" i="10"/>
  <c r="P334" i="10"/>
  <c r="AA334" i="10" s="1"/>
  <c r="O334" i="10"/>
  <c r="Z334" i="10" s="1"/>
  <c r="N334" i="10"/>
  <c r="AE333" i="10"/>
  <c r="AC333" i="10"/>
  <c r="Y333" i="10"/>
  <c r="X333" i="10"/>
  <c r="W333" i="10"/>
  <c r="AD333" i="10" s="1"/>
  <c r="V333" i="10"/>
  <c r="U333" i="10"/>
  <c r="T333" i="10"/>
  <c r="S333" i="10"/>
  <c r="AB333" i="10" s="1"/>
  <c r="R333" i="10"/>
  <c r="Q333" i="10"/>
  <c r="P333" i="10"/>
  <c r="AA333" i="10" s="1"/>
  <c r="O333" i="10"/>
  <c r="Z333" i="10" s="1"/>
  <c r="N333" i="10"/>
  <c r="AD332" i="10"/>
  <c r="Z332" i="10"/>
  <c r="Y332" i="10"/>
  <c r="X332" i="10"/>
  <c r="AE332" i="10" s="1"/>
  <c r="W332" i="10"/>
  <c r="V332" i="10"/>
  <c r="U332" i="10"/>
  <c r="T332" i="10"/>
  <c r="AC332" i="10" s="1"/>
  <c r="S332" i="10"/>
  <c r="AB332" i="10" s="1"/>
  <c r="R332" i="10"/>
  <c r="Q332" i="10"/>
  <c r="P332" i="10"/>
  <c r="AA332" i="10" s="1"/>
  <c r="O332" i="10"/>
  <c r="N332" i="10"/>
  <c r="AE331" i="10"/>
  <c r="AC331" i="10"/>
  <c r="AA331" i="10"/>
  <c r="Y331" i="10"/>
  <c r="X331" i="10"/>
  <c r="W331" i="10"/>
  <c r="AD331" i="10" s="1"/>
  <c r="V331" i="10"/>
  <c r="U331" i="10"/>
  <c r="T331" i="10"/>
  <c r="S331" i="10"/>
  <c r="AB331" i="10" s="1"/>
  <c r="R331" i="10"/>
  <c r="Q331" i="10"/>
  <c r="P331" i="10"/>
  <c r="O331" i="10"/>
  <c r="Z331" i="10" s="1"/>
  <c r="N331" i="10"/>
  <c r="AD330" i="10"/>
  <c r="Z330" i="10"/>
  <c r="Y330" i="10"/>
  <c r="X330" i="10"/>
  <c r="AE330" i="10" s="1"/>
  <c r="W330" i="10"/>
  <c r="V330" i="10"/>
  <c r="U330" i="10"/>
  <c r="T330" i="10"/>
  <c r="AC330" i="10" s="1"/>
  <c r="S330" i="10"/>
  <c r="AB330" i="10" s="1"/>
  <c r="R330" i="10"/>
  <c r="Q330" i="10"/>
  <c r="P330" i="10"/>
  <c r="AA330" i="10" s="1"/>
  <c r="O330" i="10"/>
  <c r="N330" i="10"/>
  <c r="AC329" i="10"/>
  <c r="AA329" i="10"/>
  <c r="Y329" i="10"/>
  <c r="X329" i="10"/>
  <c r="AE329" i="10" s="1"/>
  <c r="W329" i="10"/>
  <c r="AD329" i="10" s="1"/>
  <c r="V329" i="10"/>
  <c r="U329" i="10"/>
  <c r="T329" i="10"/>
  <c r="S329" i="10"/>
  <c r="AB329" i="10" s="1"/>
  <c r="R329" i="10"/>
  <c r="Q329" i="10"/>
  <c r="P329" i="10"/>
  <c r="O329" i="10"/>
  <c r="Z329" i="10" s="1"/>
  <c r="N329" i="10"/>
  <c r="AD328" i="10"/>
  <c r="Z328" i="10"/>
  <c r="Y328" i="10"/>
  <c r="X328" i="10"/>
  <c r="AE328" i="10" s="1"/>
  <c r="W328" i="10"/>
  <c r="V328" i="10"/>
  <c r="U328" i="10"/>
  <c r="T328" i="10"/>
  <c r="AC328" i="10" s="1"/>
  <c r="S328" i="10"/>
  <c r="AB328" i="10" s="1"/>
  <c r="R328" i="10"/>
  <c r="Q328" i="10"/>
  <c r="P328" i="10"/>
  <c r="AA328" i="10" s="1"/>
  <c r="O328" i="10"/>
  <c r="N328" i="10"/>
  <c r="AC327" i="10"/>
  <c r="Y327" i="10"/>
  <c r="X327" i="10"/>
  <c r="AE327" i="10" s="1"/>
  <c r="W327" i="10"/>
  <c r="AD327" i="10" s="1"/>
  <c r="V327" i="10"/>
  <c r="U327" i="10"/>
  <c r="T327" i="10"/>
  <c r="S327" i="10"/>
  <c r="AB327" i="10" s="1"/>
  <c r="R327" i="10"/>
  <c r="Q327" i="10"/>
  <c r="P327" i="10"/>
  <c r="AA327" i="10" s="1"/>
  <c r="O327" i="10"/>
  <c r="Z327" i="10" s="1"/>
  <c r="N327" i="10"/>
  <c r="AB326" i="10"/>
  <c r="Y326" i="10"/>
  <c r="X326" i="10"/>
  <c r="AE326" i="10" s="1"/>
  <c r="W326" i="10"/>
  <c r="AD326" i="10" s="1"/>
  <c r="V326" i="10"/>
  <c r="U326" i="10"/>
  <c r="T326" i="10"/>
  <c r="AC326" i="10" s="1"/>
  <c r="S326" i="10"/>
  <c r="R326" i="10"/>
  <c r="Q326" i="10"/>
  <c r="P326" i="10"/>
  <c r="AA326" i="10" s="1"/>
  <c r="O326" i="10"/>
  <c r="Z326" i="10" s="1"/>
  <c r="N326" i="10"/>
  <c r="AE325" i="10"/>
  <c r="AA325" i="10"/>
  <c r="Y325" i="10"/>
  <c r="X325" i="10"/>
  <c r="W325" i="10"/>
  <c r="AD325" i="10" s="1"/>
  <c r="V325" i="10"/>
  <c r="U325" i="10"/>
  <c r="T325" i="10"/>
  <c r="AC325" i="10" s="1"/>
  <c r="S325" i="10"/>
  <c r="AB325" i="10" s="1"/>
  <c r="R325" i="10"/>
  <c r="Q325" i="10"/>
  <c r="P325" i="10"/>
  <c r="O325" i="10"/>
  <c r="Z325" i="10" s="1"/>
  <c r="N325" i="10"/>
  <c r="AD324" i="10"/>
  <c r="Z324" i="10"/>
  <c r="Y324" i="10"/>
  <c r="X324" i="10"/>
  <c r="AE324" i="10" s="1"/>
  <c r="W324" i="10"/>
  <c r="V324" i="10"/>
  <c r="U324" i="10"/>
  <c r="T324" i="10"/>
  <c r="AC324" i="10" s="1"/>
  <c r="S324" i="10"/>
  <c r="AB324" i="10" s="1"/>
  <c r="R324" i="10"/>
  <c r="Q324" i="10"/>
  <c r="P324" i="10"/>
  <c r="AA324" i="10" s="1"/>
  <c r="O324" i="10"/>
  <c r="N324" i="10"/>
  <c r="AE323" i="10"/>
  <c r="AA323" i="10"/>
  <c r="Y323" i="10"/>
  <c r="X323" i="10"/>
  <c r="W323" i="10"/>
  <c r="AD323" i="10" s="1"/>
  <c r="V323" i="10"/>
  <c r="U323" i="10"/>
  <c r="T323" i="10"/>
  <c r="AC323" i="10" s="1"/>
  <c r="S323" i="10"/>
  <c r="AB323" i="10" s="1"/>
  <c r="R323" i="10"/>
  <c r="Q323" i="10"/>
  <c r="P323" i="10"/>
  <c r="O323" i="10"/>
  <c r="Z323" i="10" s="1"/>
  <c r="N323" i="10"/>
  <c r="AD322" i="10"/>
  <c r="Z322" i="10"/>
  <c r="Y322" i="10"/>
  <c r="X322" i="10"/>
  <c r="AE322" i="10" s="1"/>
  <c r="W322" i="10"/>
  <c r="V322" i="10"/>
  <c r="U322" i="10"/>
  <c r="T322" i="10"/>
  <c r="AC322" i="10" s="1"/>
  <c r="S322" i="10"/>
  <c r="AB322" i="10" s="1"/>
  <c r="R322" i="10"/>
  <c r="Q322" i="10"/>
  <c r="P322" i="10"/>
  <c r="AA322" i="10" s="1"/>
  <c r="O322" i="10"/>
  <c r="N322" i="10"/>
  <c r="AE321" i="10"/>
  <c r="AC321" i="10"/>
  <c r="AA321" i="10"/>
  <c r="Y321" i="10"/>
  <c r="X321" i="10"/>
  <c r="W321" i="10"/>
  <c r="AD321" i="10" s="1"/>
  <c r="V321" i="10"/>
  <c r="U321" i="10"/>
  <c r="T321" i="10"/>
  <c r="S321" i="10"/>
  <c r="AB321" i="10" s="1"/>
  <c r="R321" i="10"/>
  <c r="Q321" i="10"/>
  <c r="P321" i="10"/>
  <c r="O321" i="10"/>
  <c r="Z321" i="10" s="1"/>
  <c r="N321" i="10"/>
  <c r="Z320" i="10"/>
  <c r="Y320" i="10"/>
  <c r="X320" i="10"/>
  <c r="AE320" i="10" s="1"/>
  <c r="W320" i="10"/>
  <c r="AD320" i="10" s="1"/>
  <c r="V320" i="10"/>
  <c r="U320" i="10"/>
  <c r="T320" i="10"/>
  <c r="AC320" i="10" s="1"/>
  <c r="S320" i="10"/>
  <c r="AB320" i="10" s="1"/>
  <c r="R320" i="10"/>
  <c r="Q320" i="10"/>
  <c r="P320" i="10"/>
  <c r="AA320" i="10" s="1"/>
  <c r="O320" i="10"/>
  <c r="N320" i="10"/>
  <c r="AE319" i="10"/>
  <c r="AC319" i="10"/>
  <c r="AA319" i="10"/>
  <c r="Y319" i="10"/>
  <c r="X319" i="10"/>
  <c r="W319" i="10"/>
  <c r="AD319" i="10" s="1"/>
  <c r="V319" i="10"/>
  <c r="U319" i="10"/>
  <c r="T319" i="10"/>
  <c r="S319" i="10"/>
  <c r="AB319" i="10" s="1"/>
  <c r="R319" i="10"/>
  <c r="Q319" i="10"/>
  <c r="P319" i="10"/>
  <c r="O319" i="10"/>
  <c r="Z319" i="10" s="1"/>
  <c r="N319" i="10"/>
  <c r="AD318" i="10"/>
  <c r="Z318" i="10"/>
  <c r="Y318" i="10"/>
  <c r="X318" i="10"/>
  <c r="AE318" i="10" s="1"/>
  <c r="W318" i="10"/>
  <c r="V318" i="10"/>
  <c r="U318" i="10"/>
  <c r="T318" i="10"/>
  <c r="AC318" i="10" s="1"/>
  <c r="S318" i="10"/>
  <c r="AB318" i="10" s="1"/>
  <c r="R318" i="10"/>
  <c r="Q318" i="10"/>
  <c r="P318" i="10"/>
  <c r="AA318" i="10" s="1"/>
  <c r="O318" i="10"/>
  <c r="N318" i="10"/>
  <c r="AC317" i="10"/>
  <c r="AA317" i="10"/>
  <c r="Y317" i="10"/>
  <c r="X317" i="10"/>
  <c r="AE317" i="10" s="1"/>
  <c r="W317" i="10"/>
  <c r="AD317" i="10" s="1"/>
  <c r="V317" i="10"/>
  <c r="U317" i="10"/>
  <c r="T317" i="10"/>
  <c r="S317" i="10"/>
  <c r="AB317" i="10" s="1"/>
  <c r="R317" i="10"/>
  <c r="Q317" i="10"/>
  <c r="P317" i="10"/>
  <c r="O317" i="10"/>
  <c r="Z317" i="10" s="1"/>
  <c r="N317" i="10"/>
  <c r="Z316" i="10"/>
  <c r="Y316" i="10"/>
  <c r="X316" i="10"/>
  <c r="AE316" i="10" s="1"/>
  <c r="W316" i="10"/>
  <c r="AD316" i="10" s="1"/>
  <c r="V316" i="10"/>
  <c r="U316" i="10"/>
  <c r="T316" i="10"/>
  <c r="AC316" i="10" s="1"/>
  <c r="S316" i="10"/>
  <c r="AB316" i="10" s="1"/>
  <c r="R316" i="10"/>
  <c r="Q316" i="10"/>
  <c r="P316" i="10"/>
  <c r="AA316" i="10" s="1"/>
  <c r="O316" i="10"/>
  <c r="N316" i="10"/>
  <c r="AC315" i="10"/>
  <c r="Y315" i="10"/>
  <c r="X315" i="10"/>
  <c r="AE315" i="10" s="1"/>
  <c r="W315" i="10"/>
  <c r="AD315" i="10" s="1"/>
  <c r="V315" i="10"/>
  <c r="U315" i="10"/>
  <c r="T315" i="10"/>
  <c r="S315" i="10"/>
  <c r="AB315" i="10" s="1"/>
  <c r="R315" i="10"/>
  <c r="Q315" i="10"/>
  <c r="P315" i="10"/>
  <c r="AA315" i="10" s="1"/>
  <c r="O315" i="10"/>
  <c r="Z315" i="10" s="1"/>
  <c r="N315" i="10"/>
  <c r="Y314" i="10"/>
  <c r="X314" i="10"/>
  <c r="AE314" i="10" s="1"/>
  <c r="W314" i="10"/>
  <c r="AD314" i="10" s="1"/>
  <c r="V314" i="10"/>
  <c r="U314" i="10"/>
  <c r="T314" i="10"/>
  <c r="AC314" i="10" s="1"/>
  <c r="S314" i="10"/>
  <c r="AB314" i="10" s="1"/>
  <c r="R314" i="10"/>
  <c r="Q314" i="10"/>
  <c r="P314" i="10"/>
  <c r="AA314" i="10" s="1"/>
  <c r="O314" i="10"/>
  <c r="Z314" i="10" s="1"/>
  <c r="N314" i="10"/>
  <c r="AE313" i="10"/>
  <c r="AC313" i="10"/>
  <c r="AA313" i="10"/>
  <c r="Y313" i="10"/>
  <c r="X313" i="10"/>
  <c r="W313" i="10"/>
  <c r="AD313" i="10" s="1"/>
  <c r="V313" i="10"/>
  <c r="U313" i="10"/>
  <c r="T313" i="10"/>
  <c r="S313" i="10"/>
  <c r="AB313" i="10" s="1"/>
  <c r="R313" i="10"/>
  <c r="Q313" i="10"/>
  <c r="P313" i="10"/>
  <c r="O313" i="10"/>
  <c r="Z313" i="10" s="1"/>
  <c r="N313" i="10"/>
  <c r="AD312" i="10"/>
  <c r="AB312" i="10"/>
  <c r="Y312" i="10"/>
  <c r="X312" i="10"/>
  <c r="AE312" i="10" s="1"/>
  <c r="W312" i="10"/>
  <c r="V312" i="10"/>
  <c r="U312" i="10"/>
  <c r="T312" i="10"/>
  <c r="AC312" i="10" s="1"/>
  <c r="S312" i="10"/>
  <c r="R312" i="10"/>
  <c r="Q312" i="10"/>
  <c r="P312" i="10"/>
  <c r="AA312" i="10" s="1"/>
  <c r="O312" i="10"/>
  <c r="Z312" i="10" s="1"/>
  <c r="N312" i="10"/>
  <c r="AE311" i="10"/>
  <c r="Y311" i="10"/>
  <c r="X311" i="10"/>
  <c r="W311" i="10"/>
  <c r="AD311" i="10" s="1"/>
  <c r="V311" i="10"/>
  <c r="U311" i="10"/>
  <c r="T311" i="10"/>
  <c r="AC311" i="10" s="1"/>
  <c r="S311" i="10"/>
  <c r="AB311" i="10" s="1"/>
  <c r="R311" i="10"/>
  <c r="Q311" i="10"/>
  <c r="P311" i="10"/>
  <c r="AA311" i="10" s="1"/>
  <c r="O311" i="10"/>
  <c r="Z311" i="10" s="1"/>
  <c r="N311" i="10"/>
  <c r="D311" i="10"/>
  <c r="AD310" i="10"/>
  <c r="Z310" i="10"/>
  <c r="Y310" i="10"/>
  <c r="X310" i="10"/>
  <c r="AE310" i="10" s="1"/>
  <c r="W310" i="10"/>
  <c r="V310" i="10"/>
  <c r="U310" i="10"/>
  <c r="T310" i="10"/>
  <c r="AC310" i="10" s="1"/>
  <c r="S310" i="10"/>
  <c r="AB310" i="10" s="1"/>
  <c r="R310" i="10"/>
  <c r="Q310" i="10"/>
  <c r="P310" i="10"/>
  <c r="AA310" i="10" s="1"/>
  <c r="O310" i="10"/>
  <c r="N310" i="10"/>
  <c r="AE309" i="10"/>
  <c r="AC309" i="10"/>
  <c r="AA309" i="10"/>
  <c r="Y309" i="10"/>
  <c r="X309" i="10"/>
  <c r="W309" i="10"/>
  <c r="AD309" i="10" s="1"/>
  <c r="V309" i="10"/>
  <c r="U309" i="10"/>
  <c r="T309" i="10"/>
  <c r="S309" i="10"/>
  <c r="AB309" i="10" s="1"/>
  <c r="R309" i="10"/>
  <c r="Q309" i="10"/>
  <c r="P309" i="10"/>
  <c r="O309" i="10"/>
  <c r="Z309" i="10" s="1"/>
  <c r="N309" i="10"/>
  <c r="AD308" i="10"/>
  <c r="Z308" i="10"/>
  <c r="Y308" i="10"/>
  <c r="X308" i="10"/>
  <c r="AE308" i="10" s="1"/>
  <c r="W308" i="10"/>
  <c r="V308" i="10"/>
  <c r="U308" i="10"/>
  <c r="T308" i="10"/>
  <c r="AC308" i="10" s="1"/>
  <c r="S308" i="10"/>
  <c r="AB308" i="10" s="1"/>
  <c r="R308" i="10"/>
  <c r="Q308" i="10"/>
  <c r="P308" i="10"/>
  <c r="AA308" i="10" s="1"/>
  <c r="O308" i="10"/>
  <c r="N308" i="10"/>
  <c r="AC307" i="10"/>
  <c r="Y307" i="10"/>
  <c r="X307" i="10"/>
  <c r="AE307" i="10" s="1"/>
  <c r="W307" i="10"/>
  <c r="AD307" i="10" s="1"/>
  <c r="V307" i="10"/>
  <c r="U307" i="10"/>
  <c r="T307" i="10"/>
  <c r="S307" i="10"/>
  <c r="AB307" i="10" s="1"/>
  <c r="R307" i="10"/>
  <c r="Q307" i="10"/>
  <c r="P307" i="10"/>
  <c r="AA307" i="10" s="1"/>
  <c r="O307" i="10"/>
  <c r="Z307" i="10" s="1"/>
  <c r="N307" i="10"/>
  <c r="Y306" i="10"/>
  <c r="X306" i="10"/>
  <c r="AE306" i="10" s="1"/>
  <c r="W306" i="10"/>
  <c r="AD306" i="10" s="1"/>
  <c r="V306" i="10"/>
  <c r="U306" i="10"/>
  <c r="T306" i="10"/>
  <c r="AC306" i="10" s="1"/>
  <c r="S306" i="10"/>
  <c r="AB306" i="10" s="1"/>
  <c r="R306" i="10"/>
  <c r="Q306" i="10"/>
  <c r="P306" i="10"/>
  <c r="AA306" i="10" s="1"/>
  <c r="O306" i="10"/>
  <c r="Z306" i="10" s="1"/>
  <c r="N306" i="10"/>
  <c r="AC305" i="10"/>
  <c r="Y305" i="10"/>
  <c r="X305" i="10"/>
  <c r="AE305" i="10" s="1"/>
  <c r="W305" i="10"/>
  <c r="AD305" i="10" s="1"/>
  <c r="V305" i="10"/>
  <c r="U305" i="10"/>
  <c r="T305" i="10"/>
  <c r="S305" i="10"/>
  <c r="AB305" i="10" s="1"/>
  <c r="R305" i="10"/>
  <c r="Q305" i="10"/>
  <c r="P305" i="10"/>
  <c r="AA305" i="10" s="1"/>
  <c r="O305" i="10"/>
  <c r="Z305" i="10" s="1"/>
  <c r="N305" i="10"/>
  <c r="AE304" i="10"/>
  <c r="AB304" i="10"/>
  <c r="Y304" i="10"/>
  <c r="X304" i="10"/>
  <c r="W304" i="10"/>
  <c r="AD304" i="10" s="1"/>
  <c r="V304" i="10"/>
  <c r="U304" i="10"/>
  <c r="T304" i="10"/>
  <c r="AC304" i="10" s="1"/>
  <c r="S304" i="10"/>
  <c r="R304" i="10"/>
  <c r="Q304" i="10"/>
  <c r="P304" i="10"/>
  <c r="AA304" i="10" s="1"/>
  <c r="O304" i="10"/>
  <c r="Z304" i="10" s="1"/>
  <c r="N304" i="10"/>
  <c r="Y303" i="10"/>
  <c r="X303" i="10"/>
  <c r="AE303" i="10" s="1"/>
  <c r="W303" i="10"/>
  <c r="AD303" i="10" s="1"/>
  <c r="V303" i="10"/>
  <c r="U303" i="10"/>
  <c r="T303" i="10"/>
  <c r="AC303" i="10" s="1"/>
  <c r="S303" i="10"/>
  <c r="AB303" i="10" s="1"/>
  <c r="R303" i="10"/>
  <c r="Q303" i="10"/>
  <c r="P303" i="10"/>
  <c r="AA303" i="10" s="1"/>
  <c r="O303" i="10"/>
  <c r="Z303" i="10" s="1"/>
  <c r="N303" i="10"/>
  <c r="AD302" i="10"/>
  <c r="Z302" i="10"/>
  <c r="Y302" i="10"/>
  <c r="X302" i="10"/>
  <c r="AE302" i="10" s="1"/>
  <c r="W302" i="10"/>
  <c r="V302" i="10"/>
  <c r="U302" i="10"/>
  <c r="T302" i="10"/>
  <c r="AC302" i="10" s="1"/>
  <c r="S302" i="10"/>
  <c r="AB302" i="10" s="1"/>
  <c r="R302" i="10"/>
  <c r="Q302" i="10"/>
  <c r="P302" i="10"/>
  <c r="AA302" i="10" s="1"/>
  <c r="O302" i="10"/>
  <c r="N302" i="10"/>
  <c r="AD301" i="10"/>
  <c r="AA301" i="10"/>
  <c r="Z301" i="10"/>
  <c r="Y301" i="10"/>
  <c r="X301" i="10"/>
  <c r="AE301" i="10" s="1"/>
  <c r="W301" i="10"/>
  <c r="V301" i="10"/>
  <c r="U301" i="10"/>
  <c r="T301" i="10"/>
  <c r="AC301" i="10" s="1"/>
  <c r="S301" i="10"/>
  <c r="AB301" i="10" s="1"/>
  <c r="R301" i="10"/>
  <c r="Q301" i="10"/>
  <c r="P301" i="10"/>
  <c r="O301" i="10"/>
  <c r="N301" i="10"/>
  <c r="AD300" i="10"/>
  <c r="AB300" i="10"/>
  <c r="Y300" i="10"/>
  <c r="X300" i="10"/>
  <c r="AE300" i="10" s="1"/>
  <c r="W300" i="10"/>
  <c r="V300" i="10"/>
  <c r="U300" i="10"/>
  <c r="T300" i="10"/>
  <c r="AC300" i="10" s="1"/>
  <c r="S300" i="10"/>
  <c r="R300" i="10"/>
  <c r="Q300" i="10"/>
  <c r="P300" i="10"/>
  <c r="AA300" i="10" s="1"/>
  <c r="O300" i="10"/>
  <c r="Z300" i="10" s="1"/>
  <c r="N300" i="10"/>
  <c r="Y299" i="10"/>
  <c r="X299" i="10"/>
  <c r="AE299" i="10" s="1"/>
  <c r="W299" i="10"/>
  <c r="AD299" i="10" s="1"/>
  <c r="V299" i="10"/>
  <c r="U299" i="10"/>
  <c r="T299" i="10"/>
  <c r="AC299" i="10" s="1"/>
  <c r="S299" i="10"/>
  <c r="AB299" i="10" s="1"/>
  <c r="R299" i="10"/>
  <c r="Q299" i="10"/>
  <c r="P299" i="10"/>
  <c r="AA299" i="10" s="1"/>
  <c r="O299" i="10"/>
  <c r="Z299" i="10" s="1"/>
  <c r="N299" i="10"/>
  <c r="AD298" i="10"/>
  <c r="Z298" i="10"/>
  <c r="Y298" i="10"/>
  <c r="X298" i="10"/>
  <c r="AE298" i="10" s="1"/>
  <c r="W298" i="10"/>
  <c r="V298" i="10"/>
  <c r="U298" i="10"/>
  <c r="T298" i="10"/>
  <c r="AC298" i="10" s="1"/>
  <c r="S298" i="10"/>
  <c r="AB298" i="10" s="1"/>
  <c r="R298" i="10"/>
  <c r="Q298" i="10"/>
  <c r="P298" i="10"/>
  <c r="AA298" i="10" s="1"/>
  <c r="O298" i="10"/>
  <c r="N298" i="10"/>
  <c r="AE297" i="10"/>
  <c r="Y297" i="10"/>
  <c r="X297" i="10"/>
  <c r="W297" i="10"/>
  <c r="AD297" i="10" s="1"/>
  <c r="V297" i="10"/>
  <c r="U297" i="10"/>
  <c r="T297" i="10"/>
  <c r="AC297" i="10" s="1"/>
  <c r="S297" i="10"/>
  <c r="AB297" i="10" s="1"/>
  <c r="R297" i="10"/>
  <c r="Q297" i="10"/>
  <c r="P297" i="10"/>
  <c r="AA297" i="10" s="1"/>
  <c r="O297" i="10"/>
  <c r="Z297" i="10" s="1"/>
  <c r="N297" i="10"/>
  <c r="D297" i="10"/>
  <c r="AC296" i="10"/>
  <c r="Y296" i="10"/>
  <c r="X296" i="10"/>
  <c r="AE296" i="10" s="1"/>
  <c r="W296" i="10"/>
  <c r="AD296" i="10" s="1"/>
  <c r="V296" i="10"/>
  <c r="U296" i="10"/>
  <c r="T296" i="10"/>
  <c r="S296" i="10"/>
  <c r="AB296" i="10" s="1"/>
  <c r="R296" i="10"/>
  <c r="Q296" i="10"/>
  <c r="P296" i="10"/>
  <c r="AA296" i="10" s="1"/>
  <c r="O296" i="10"/>
  <c r="Z296" i="10" s="1"/>
  <c r="N296" i="10"/>
  <c r="AC295" i="10"/>
  <c r="AB295" i="10"/>
  <c r="Y295" i="10"/>
  <c r="X295" i="10"/>
  <c r="AE295" i="10" s="1"/>
  <c r="W295" i="10"/>
  <c r="AD295" i="10" s="1"/>
  <c r="V295" i="10"/>
  <c r="U295" i="10"/>
  <c r="T295" i="10"/>
  <c r="S295" i="10"/>
  <c r="R295" i="10"/>
  <c r="Q295" i="10"/>
  <c r="P295" i="10"/>
  <c r="AA295" i="10" s="1"/>
  <c r="O295" i="10"/>
  <c r="Z295" i="10" s="1"/>
  <c r="N295" i="10"/>
  <c r="Y294" i="10"/>
  <c r="X294" i="10"/>
  <c r="AE294" i="10" s="1"/>
  <c r="W294" i="10"/>
  <c r="AD294" i="10" s="1"/>
  <c r="V294" i="10"/>
  <c r="U294" i="10"/>
  <c r="T294" i="10"/>
  <c r="AC294" i="10" s="1"/>
  <c r="S294" i="10"/>
  <c r="AB294" i="10" s="1"/>
  <c r="R294" i="10"/>
  <c r="Q294" i="10"/>
  <c r="P294" i="10"/>
  <c r="AA294" i="10" s="1"/>
  <c r="O294" i="10"/>
  <c r="Z294" i="10" s="1"/>
  <c r="N294" i="10"/>
  <c r="AB293" i="10"/>
  <c r="Y293" i="10"/>
  <c r="X293" i="10"/>
  <c r="AE293" i="10" s="1"/>
  <c r="W293" i="10"/>
  <c r="AD293" i="10" s="1"/>
  <c r="V293" i="10"/>
  <c r="U293" i="10"/>
  <c r="T293" i="10"/>
  <c r="AC293" i="10" s="1"/>
  <c r="S293" i="10"/>
  <c r="R293" i="10"/>
  <c r="Q293" i="10"/>
  <c r="P293" i="10"/>
  <c r="AA293" i="10" s="1"/>
  <c r="O293" i="10"/>
  <c r="Z293" i="10" s="1"/>
  <c r="N293" i="10"/>
  <c r="AC292" i="10"/>
  <c r="Y292" i="10"/>
  <c r="X292" i="10"/>
  <c r="AE292" i="10" s="1"/>
  <c r="W292" i="10"/>
  <c r="AD292" i="10" s="1"/>
  <c r="V292" i="10"/>
  <c r="U292" i="10"/>
  <c r="T292" i="10"/>
  <c r="S292" i="10"/>
  <c r="AB292" i="10" s="1"/>
  <c r="R292" i="10"/>
  <c r="Q292" i="10"/>
  <c r="P292" i="10"/>
  <c r="AA292" i="10" s="1"/>
  <c r="O292" i="10"/>
  <c r="Z292" i="10" s="1"/>
  <c r="N292" i="10"/>
  <c r="Z291" i="10"/>
  <c r="Y291" i="10"/>
  <c r="X291" i="10"/>
  <c r="AE291" i="10" s="1"/>
  <c r="W291" i="10"/>
  <c r="AD291" i="10" s="1"/>
  <c r="V291" i="10"/>
  <c r="U291" i="10"/>
  <c r="T291" i="10"/>
  <c r="AC291" i="10" s="1"/>
  <c r="S291" i="10"/>
  <c r="AB291" i="10" s="1"/>
  <c r="R291" i="10"/>
  <c r="Q291" i="10"/>
  <c r="P291" i="10"/>
  <c r="AA291" i="10" s="1"/>
  <c r="O291" i="10"/>
  <c r="N291" i="10"/>
  <c r="Y290" i="10"/>
  <c r="X290" i="10"/>
  <c r="AE290" i="10" s="1"/>
  <c r="W290" i="10"/>
  <c r="AD290" i="10" s="1"/>
  <c r="V290" i="10"/>
  <c r="U290" i="10"/>
  <c r="T290" i="10"/>
  <c r="AC290" i="10" s="1"/>
  <c r="S290" i="10"/>
  <c r="AB290" i="10" s="1"/>
  <c r="R290" i="10"/>
  <c r="Q290" i="10"/>
  <c r="P290" i="10"/>
  <c r="AA290" i="10" s="1"/>
  <c r="O290" i="10"/>
  <c r="Z290" i="10" s="1"/>
  <c r="N290" i="10"/>
  <c r="AB289" i="10"/>
  <c r="Y289" i="10"/>
  <c r="X289" i="10"/>
  <c r="AE289" i="10" s="1"/>
  <c r="W289" i="10"/>
  <c r="AD289" i="10" s="1"/>
  <c r="V289" i="10"/>
  <c r="U289" i="10"/>
  <c r="T289" i="10"/>
  <c r="AC289" i="10" s="1"/>
  <c r="S289" i="10"/>
  <c r="R289" i="10"/>
  <c r="Q289" i="10"/>
  <c r="P289" i="10"/>
  <c r="AA289" i="10" s="1"/>
  <c r="O289" i="10"/>
  <c r="Z289" i="10" s="1"/>
  <c r="N289" i="10"/>
  <c r="Y288" i="10"/>
  <c r="X288" i="10"/>
  <c r="AE288" i="10" s="1"/>
  <c r="W288" i="10"/>
  <c r="AD288" i="10" s="1"/>
  <c r="V288" i="10"/>
  <c r="U288" i="10"/>
  <c r="T288" i="10"/>
  <c r="AC288" i="10" s="1"/>
  <c r="S288" i="10"/>
  <c r="AB288" i="10" s="1"/>
  <c r="R288" i="10"/>
  <c r="Q288" i="10"/>
  <c r="P288" i="10"/>
  <c r="AA288" i="10" s="1"/>
  <c r="O288" i="10"/>
  <c r="Z288" i="10" s="1"/>
  <c r="N288" i="10"/>
  <c r="AB287" i="10"/>
  <c r="Y287" i="10"/>
  <c r="X287" i="10"/>
  <c r="AE287" i="10" s="1"/>
  <c r="W287" i="10"/>
  <c r="AD287" i="10" s="1"/>
  <c r="V287" i="10"/>
  <c r="U287" i="10"/>
  <c r="T287" i="10"/>
  <c r="AC287" i="10" s="1"/>
  <c r="S287" i="10"/>
  <c r="R287" i="10"/>
  <c r="Q287" i="10"/>
  <c r="P287" i="10"/>
  <c r="AA287" i="10" s="1"/>
  <c r="O287" i="10"/>
  <c r="Z287" i="10" s="1"/>
  <c r="N287" i="10"/>
  <c r="AC286" i="10"/>
  <c r="AA286" i="10"/>
  <c r="Y286" i="10"/>
  <c r="X286" i="10"/>
  <c r="AE286" i="10" s="1"/>
  <c r="W286" i="10"/>
  <c r="AD286" i="10" s="1"/>
  <c r="V286" i="10"/>
  <c r="U286" i="10"/>
  <c r="T286" i="10"/>
  <c r="S286" i="10"/>
  <c r="AB286" i="10" s="1"/>
  <c r="R286" i="10"/>
  <c r="Q286" i="10"/>
  <c r="P286" i="10"/>
  <c r="O286" i="10"/>
  <c r="Z286" i="10" s="1"/>
  <c r="N286" i="10"/>
  <c r="Y285" i="10"/>
  <c r="X285" i="10"/>
  <c r="AE285" i="10" s="1"/>
  <c r="W285" i="10"/>
  <c r="AD285" i="10" s="1"/>
  <c r="V285" i="10"/>
  <c r="U285" i="10"/>
  <c r="T285" i="10"/>
  <c r="AC285" i="10" s="1"/>
  <c r="S285" i="10"/>
  <c r="AB285" i="10" s="1"/>
  <c r="R285" i="10"/>
  <c r="Q285" i="10"/>
  <c r="P285" i="10"/>
  <c r="AA285" i="10" s="1"/>
  <c r="O285" i="10"/>
  <c r="Z285" i="10" s="1"/>
  <c r="N285" i="10"/>
  <c r="AC284" i="10"/>
  <c r="AB284" i="10"/>
  <c r="Y284" i="10"/>
  <c r="X284" i="10"/>
  <c r="AE284" i="10" s="1"/>
  <c r="W284" i="10"/>
  <c r="AD284" i="10" s="1"/>
  <c r="V284" i="10"/>
  <c r="U284" i="10"/>
  <c r="T284" i="10"/>
  <c r="S284" i="10"/>
  <c r="R284" i="10"/>
  <c r="Q284" i="10"/>
  <c r="P284" i="10"/>
  <c r="AA284" i="10" s="1"/>
  <c r="O284" i="10"/>
  <c r="Z284" i="10" s="1"/>
  <c r="N284" i="10"/>
  <c r="AD283" i="10"/>
  <c r="Z283" i="10"/>
  <c r="Y283" i="10"/>
  <c r="X283" i="10"/>
  <c r="AE283" i="10" s="1"/>
  <c r="W283" i="10"/>
  <c r="V283" i="10"/>
  <c r="U283" i="10"/>
  <c r="T283" i="10"/>
  <c r="AC283" i="10" s="1"/>
  <c r="S283" i="10"/>
  <c r="AB283" i="10" s="1"/>
  <c r="R283" i="10"/>
  <c r="Q283" i="10"/>
  <c r="P283" i="10"/>
  <c r="AA283" i="10" s="1"/>
  <c r="O283" i="10"/>
  <c r="N283" i="10"/>
  <c r="AE282" i="10"/>
  <c r="Y282" i="10"/>
  <c r="X282" i="10"/>
  <c r="W282" i="10"/>
  <c r="AD282" i="10" s="1"/>
  <c r="V282" i="10"/>
  <c r="U282" i="10"/>
  <c r="T282" i="10"/>
  <c r="AC282" i="10" s="1"/>
  <c r="S282" i="10"/>
  <c r="AB282" i="10" s="1"/>
  <c r="R282" i="10"/>
  <c r="Q282" i="10"/>
  <c r="P282" i="10"/>
  <c r="AA282" i="10" s="1"/>
  <c r="O282" i="10"/>
  <c r="Z282" i="10" s="1"/>
  <c r="N282" i="10"/>
  <c r="AB281" i="10"/>
  <c r="Y281" i="10"/>
  <c r="X281" i="10"/>
  <c r="AE281" i="10" s="1"/>
  <c r="W281" i="10"/>
  <c r="AD281" i="10" s="1"/>
  <c r="V281" i="10"/>
  <c r="U281" i="10"/>
  <c r="T281" i="10"/>
  <c r="AC281" i="10" s="1"/>
  <c r="S281" i="10"/>
  <c r="R281" i="10"/>
  <c r="Q281" i="10"/>
  <c r="P281" i="10"/>
  <c r="AA281" i="10" s="1"/>
  <c r="O281" i="10"/>
  <c r="Z281" i="10" s="1"/>
  <c r="N281" i="10"/>
  <c r="Y280" i="10"/>
  <c r="X280" i="10"/>
  <c r="AE280" i="10" s="1"/>
  <c r="W280" i="10"/>
  <c r="AD280" i="10" s="1"/>
  <c r="V280" i="10"/>
  <c r="U280" i="10"/>
  <c r="T280" i="10"/>
  <c r="AC280" i="10" s="1"/>
  <c r="S280" i="10"/>
  <c r="AB280" i="10" s="1"/>
  <c r="R280" i="10"/>
  <c r="Q280" i="10"/>
  <c r="P280" i="10"/>
  <c r="AA280" i="10" s="1"/>
  <c r="O280" i="10"/>
  <c r="Z280" i="10" s="1"/>
  <c r="N280" i="10"/>
  <c r="Y279" i="10"/>
  <c r="X279" i="10"/>
  <c r="AE279" i="10" s="1"/>
  <c r="W279" i="10"/>
  <c r="AD279" i="10" s="1"/>
  <c r="V279" i="10"/>
  <c r="U279" i="10"/>
  <c r="T279" i="10"/>
  <c r="AC279" i="10" s="1"/>
  <c r="S279" i="10"/>
  <c r="AB279" i="10" s="1"/>
  <c r="R279" i="10"/>
  <c r="Q279" i="10"/>
  <c r="P279" i="10"/>
  <c r="AA279" i="10" s="1"/>
  <c r="O279" i="10"/>
  <c r="Z279" i="10" s="1"/>
  <c r="N279" i="10"/>
  <c r="AE278" i="10"/>
  <c r="AC278" i="10"/>
  <c r="AA278" i="10"/>
  <c r="Y278" i="10"/>
  <c r="X278" i="10"/>
  <c r="W278" i="10"/>
  <c r="AD278" i="10" s="1"/>
  <c r="V278" i="10"/>
  <c r="U278" i="10"/>
  <c r="T278" i="10"/>
  <c r="S278" i="10"/>
  <c r="AB278" i="10" s="1"/>
  <c r="R278" i="10"/>
  <c r="Q278" i="10"/>
  <c r="P278" i="10"/>
  <c r="O278" i="10"/>
  <c r="Z278" i="10" s="1"/>
  <c r="N278" i="10"/>
  <c r="Y277" i="10"/>
  <c r="X277" i="10"/>
  <c r="AE277" i="10" s="1"/>
  <c r="W277" i="10"/>
  <c r="AD277" i="10" s="1"/>
  <c r="V277" i="10"/>
  <c r="U277" i="10"/>
  <c r="T277" i="10"/>
  <c r="AC277" i="10" s="1"/>
  <c r="C277" i="10" s="1"/>
  <c r="S277" i="10"/>
  <c r="AB277" i="10" s="1"/>
  <c r="R277" i="10"/>
  <c r="Q277" i="10"/>
  <c r="P277" i="10"/>
  <c r="AA277" i="10" s="1"/>
  <c r="O277" i="10"/>
  <c r="Z277" i="10" s="1"/>
  <c r="N277" i="10"/>
  <c r="AC276" i="10"/>
  <c r="AB276" i="10"/>
  <c r="Y276" i="10"/>
  <c r="X276" i="10"/>
  <c r="AE276" i="10" s="1"/>
  <c r="W276" i="10"/>
  <c r="AD276" i="10" s="1"/>
  <c r="V276" i="10"/>
  <c r="U276" i="10"/>
  <c r="T276" i="10"/>
  <c r="S276" i="10"/>
  <c r="R276" i="10"/>
  <c r="Q276" i="10"/>
  <c r="P276" i="10"/>
  <c r="AA276" i="10" s="1"/>
  <c r="O276" i="10"/>
  <c r="Z276" i="10" s="1"/>
  <c r="N276" i="10"/>
  <c r="AD275" i="10"/>
  <c r="Z275" i="10"/>
  <c r="Y275" i="10"/>
  <c r="X275" i="10"/>
  <c r="AE275" i="10" s="1"/>
  <c r="W275" i="10"/>
  <c r="V275" i="10"/>
  <c r="U275" i="10"/>
  <c r="T275" i="10"/>
  <c r="AC275" i="10" s="1"/>
  <c r="S275" i="10"/>
  <c r="AB275" i="10" s="1"/>
  <c r="R275" i="10"/>
  <c r="Q275" i="10"/>
  <c r="P275" i="10"/>
  <c r="AA275" i="10" s="1"/>
  <c r="O275" i="10"/>
  <c r="N275" i="10"/>
  <c r="Y274" i="10"/>
  <c r="X274" i="10"/>
  <c r="AE274" i="10" s="1"/>
  <c r="W274" i="10"/>
  <c r="AD274" i="10" s="1"/>
  <c r="V274" i="10"/>
  <c r="U274" i="10"/>
  <c r="T274" i="10"/>
  <c r="AC274" i="10" s="1"/>
  <c r="S274" i="10"/>
  <c r="AB274" i="10" s="1"/>
  <c r="R274" i="10"/>
  <c r="Q274" i="10"/>
  <c r="P274" i="10"/>
  <c r="AA274" i="10" s="1"/>
  <c r="O274" i="10"/>
  <c r="Z274" i="10" s="1"/>
  <c r="N274" i="10"/>
  <c r="AB273" i="10"/>
  <c r="Y273" i="10"/>
  <c r="X273" i="10"/>
  <c r="AE273" i="10" s="1"/>
  <c r="W273" i="10"/>
  <c r="AD273" i="10" s="1"/>
  <c r="V273" i="10"/>
  <c r="U273" i="10"/>
  <c r="T273" i="10"/>
  <c r="AC273" i="10" s="1"/>
  <c r="S273" i="10"/>
  <c r="R273" i="10"/>
  <c r="Q273" i="10"/>
  <c r="P273" i="10"/>
  <c r="AA273" i="10" s="1"/>
  <c r="O273" i="10"/>
  <c r="Z273" i="10" s="1"/>
  <c r="N273" i="10"/>
  <c r="AC272" i="10"/>
  <c r="Y272" i="10"/>
  <c r="X272" i="10"/>
  <c r="AE272" i="10" s="1"/>
  <c r="W272" i="10"/>
  <c r="AD272" i="10" s="1"/>
  <c r="V272" i="10"/>
  <c r="U272" i="10"/>
  <c r="T272" i="10"/>
  <c r="S272" i="10"/>
  <c r="AB272" i="10" s="1"/>
  <c r="R272" i="10"/>
  <c r="Q272" i="10"/>
  <c r="P272" i="10"/>
  <c r="AA272" i="10" s="1"/>
  <c r="O272" i="10"/>
  <c r="Z272" i="10" s="1"/>
  <c r="N272" i="10"/>
  <c r="AB271" i="10"/>
  <c r="Y271" i="10"/>
  <c r="X271" i="10"/>
  <c r="AE271" i="10" s="1"/>
  <c r="W271" i="10"/>
  <c r="AD271" i="10" s="1"/>
  <c r="V271" i="10"/>
  <c r="U271" i="10"/>
  <c r="T271" i="10"/>
  <c r="AC271" i="10" s="1"/>
  <c r="S271" i="10"/>
  <c r="R271" i="10"/>
  <c r="Q271" i="10"/>
  <c r="P271" i="10"/>
  <c r="AA271" i="10" s="1"/>
  <c r="O271" i="10"/>
  <c r="Z271" i="10" s="1"/>
  <c r="N271" i="10"/>
  <c r="AC270" i="10"/>
  <c r="AA270" i="10"/>
  <c r="Y270" i="10"/>
  <c r="X270" i="10"/>
  <c r="AE270" i="10" s="1"/>
  <c r="W270" i="10"/>
  <c r="AD270" i="10" s="1"/>
  <c r="V270" i="10"/>
  <c r="U270" i="10"/>
  <c r="T270" i="10"/>
  <c r="S270" i="10"/>
  <c r="AB270" i="10" s="1"/>
  <c r="R270" i="10"/>
  <c r="Q270" i="10"/>
  <c r="P270" i="10"/>
  <c r="O270" i="10"/>
  <c r="Z270" i="10" s="1"/>
  <c r="N270" i="10"/>
  <c r="Y269" i="10"/>
  <c r="X269" i="10"/>
  <c r="AE269" i="10" s="1"/>
  <c r="W269" i="10"/>
  <c r="AD269" i="10" s="1"/>
  <c r="V269" i="10"/>
  <c r="U269" i="10"/>
  <c r="T269" i="10"/>
  <c r="AC269" i="10" s="1"/>
  <c r="S269" i="10"/>
  <c r="AB269" i="10" s="1"/>
  <c r="R269" i="10"/>
  <c r="Q269" i="10"/>
  <c r="P269" i="10"/>
  <c r="AA269" i="10" s="1"/>
  <c r="O269" i="10"/>
  <c r="Z269" i="10" s="1"/>
  <c r="N269" i="10"/>
  <c r="AC268" i="10"/>
  <c r="AB268" i="10"/>
  <c r="Y268" i="10"/>
  <c r="X268" i="10"/>
  <c r="AE268" i="10" s="1"/>
  <c r="W268" i="10"/>
  <c r="AD268" i="10" s="1"/>
  <c r="V268" i="10"/>
  <c r="U268" i="10"/>
  <c r="T268" i="10"/>
  <c r="S268" i="10"/>
  <c r="R268" i="10"/>
  <c r="Q268" i="10"/>
  <c r="P268" i="10"/>
  <c r="AA268" i="10" s="1"/>
  <c r="O268" i="10"/>
  <c r="Z268" i="10" s="1"/>
  <c r="N268" i="10"/>
  <c r="AD267" i="10"/>
  <c r="Z267" i="10"/>
  <c r="Y267" i="10"/>
  <c r="X267" i="10"/>
  <c r="AE267" i="10" s="1"/>
  <c r="W267" i="10"/>
  <c r="V267" i="10"/>
  <c r="U267" i="10"/>
  <c r="T267" i="10"/>
  <c r="AC267" i="10" s="1"/>
  <c r="S267" i="10"/>
  <c r="AB267" i="10" s="1"/>
  <c r="R267" i="10"/>
  <c r="Q267" i="10"/>
  <c r="P267" i="10"/>
  <c r="AA267" i="10" s="1"/>
  <c r="O267" i="10"/>
  <c r="N267" i="10"/>
  <c r="AE266" i="10"/>
  <c r="Y266" i="10"/>
  <c r="X266" i="10"/>
  <c r="W266" i="10"/>
  <c r="AD266" i="10" s="1"/>
  <c r="V266" i="10"/>
  <c r="U266" i="10"/>
  <c r="T266" i="10"/>
  <c r="AC266" i="10" s="1"/>
  <c r="S266" i="10"/>
  <c r="AB266" i="10" s="1"/>
  <c r="R266" i="10"/>
  <c r="Q266" i="10"/>
  <c r="P266" i="10"/>
  <c r="AA266" i="10" s="1"/>
  <c r="O266" i="10"/>
  <c r="Z266" i="10" s="1"/>
  <c r="N266" i="10"/>
  <c r="AB265" i="10"/>
  <c r="Y265" i="10"/>
  <c r="X265" i="10"/>
  <c r="AE265" i="10" s="1"/>
  <c r="W265" i="10"/>
  <c r="AD265" i="10" s="1"/>
  <c r="V265" i="10"/>
  <c r="U265" i="10"/>
  <c r="T265" i="10"/>
  <c r="AC265" i="10" s="1"/>
  <c r="S265" i="10"/>
  <c r="R265" i="10"/>
  <c r="Q265" i="10"/>
  <c r="P265" i="10"/>
  <c r="AA265" i="10" s="1"/>
  <c r="O265" i="10"/>
  <c r="Z265" i="10" s="1"/>
  <c r="N265" i="10"/>
  <c r="Y264" i="10"/>
  <c r="X264" i="10"/>
  <c r="AE264" i="10" s="1"/>
  <c r="W264" i="10"/>
  <c r="AD264" i="10" s="1"/>
  <c r="V264" i="10"/>
  <c r="U264" i="10"/>
  <c r="T264" i="10"/>
  <c r="AC264" i="10" s="1"/>
  <c r="S264" i="10"/>
  <c r="AB264" i="10" s="1"/>
  <c r="R264" i="10"/>
  <c r="Q264" i="10"/>
  <c r="P264" i="10"/>
  <c r="AA264" i="10" s="1"/>
  <c r="O264" i="10"/>
  <c r="Z264" i="10" s="1"/>
  <c r="N264" i="10"/>
  <c r="Y263" i="10"/>
  <c r="X263" i="10"/>
  <c r="AE263" i="10" s="1"/>
  <c r="W263" i="10"/>
  <c r="AD263" i="10" s="1"/>
  <c r="V263" i="10"/>
  <c r="U263" i="10"/>
  <c r="T263" i="10"/>
  <c r="AC263" i="10" s="1"/>
  <c r="S263" i="10"/>
  <c r="AB263" i="10" s="1"/>
  <c r="R263" i="10"/>
  <c r="Q263" i="10"/>
  <c r="P263" i="10"/>
  <c r="AA263" i="10" s="1"/>
  <c r="O263" i="10"/>
  <c r="Z263" i="10" s="1"/>
  <c r="N263" i="10"/>
  <c r="AE262" i="10"/>
  <c r="AC262" i="10"/>
  <c r="AA262" i="10"/>
  <c r="Y262" i="10"/>
  <c r="X262" i="10"/>
  <c r="W262" i="10"/>
  <c r="AD262" i="10" s="1"/>
  <c r="V262" i="10"/>
  <c r="U262" i="10"/>
  <c r="T262" i="10"/>
  <c r="S262" i="10"/>
  <c r="AB262" i="10" s="1"/>
  <c r="R262" i="10"/>
  <c r="Q262" i="10"/>
  <c r="P262" i="10"/>
  <c r="O262" i="10"/>
  <c r="Z262" i="10" s="1"/>
  <c r="N262" i="10"/>
  <c r="Y261" i="10"/>
  <c r="X261" i="10"/>
  <c r="AE261" i="10" s="1"/>
  <c r="W261" i="10"/>
  <c r="AD261" i="10" s="1"/>
  <c r="V261" i="10"/>
  <c r="U261" i="10"/>
  <c r="T261" i="10"/>
  <c r="AC261" i="10" s="1"/>
  <c r="S261" i="10"/>
  <c r="AB261" i="10" s="1"/>
  <c r="R261" i="10"/>
  <c r="Q261" i="10"/>
  <c r="P261" i="10"/>
  <c r="AA261" i="10" s="1"/>
  <c r="O261" i="10"/>
  <c r="Z261" i="10" s="1"/>
  <c r="N261" i="10"/>
  <c r="AC260" i="10"/>
  <c r="AB260" i="10"/>
  <c r="Y260" i="10"/>
  <c r="X260" i="10"/>
  <c r="AE260" i="10" s="1"/>
  <c r="W260" i="10"/>
  <c r="AD260" i="10" s="1"/>
  <c r="V260" i="10"/>
  <c r="U260" i="10"/>
  <c r="T260" i="10"/>
  <c r="S260" i="10"/>
  <c r="R260" i="10"/>
  <c r="Q260" i="10"/>
  <c r="P260" i="10"/>
  <c r="AA260" i="10" s="1"/>
  <c r="O260" i="10"/>
  <c r="Z260" i="10" s="1"/>
  <c r="N260" i="10"/>
  <c r="AD259" i="10"/>
  <c r="Z259" i="10"/>
  <c r="Y259" i="10"/>
  <c r="X259" i="10"/>
  <c r="AE259" i="10" s="1"/>
  <c r="W259" i="10"/>
  <c r="V259" i="10"/>
  <c r="U259" i="10"/>
  <c r="T259" i="10"/>
  <c r="AC259" i="10" s="1"/>
  <c r="S259" i="10"/>
  <c r="AB259" i="10" s="1"/>
  <c r="R259" i="10"/>
  <c r="Q259" i="10"/>
  <c r="P259" i="10"/>
  <c r="AA259" i="10" s="1"/>
  <c r="O259" i="10"/>
  <c r="N259" i="10"/>
  <c r="Y258" i="10"/>
  <c r="X258" i="10"/>
  <c r="AE258" i="10" s="1"/>
  <c r="W258" i="10"/>
  <c r="AD258" i="10" s="1"/>
  <c r="V258" i="10"/>
  <c r="U258" i="10"/>
  <c r="T258" i="10"/>
  <c r="AC258" i="10" s="1"/>
  <c r="S258" i="10"/>
  <c r="AB258" i="10" s="1"/>
  <c r="R258" i="10"/>
  <c r="Q258" i="10"/>
  <c r="P258" i="10"/>
  <c r="AA258" i="10" s="1"/>
  <c r="O258" i="10"/>
  <c r="Z258" i="10" s="1"/>
  <c r="N258" i="10"/>
  <c r="AB257" i="10"/>
  <c r="Y257" i="10"/>
  <c r="X257" i="10"/>
  <c r="AE257" i="10" s="1"/>
  <c r="W257" i="10"/>
  <c r="AD257" i="10" s="1"/>
  <c r="V257" i="10"/>
  <c r="U257" i="10"/>
  <c r="T257" i="10"/>
  <c r="AC257" i="10" s="1"/>
  <c r="S257" i="10"/>
  <c r="R257" i="10"/>
  <c r="Q257" i="10"/>
  <c r="P257" i="10"/>
  <c r="AA257" i="10" s="1"/>
  <c r="O257" i="10"/>
  <c r="Z257" i="10" s="1"/>
  <c r="N257" i="10"/>
  <c r="Y256" i="10"/>
  <c r="X256" i="10"/>
  <c r="AE256" i="10" s="1"/>
  <c r="W256" i="10"/>
  <c r="AD256" i="10" s="1"/>
  <c r="V256" i="10"/>
  <c r="U256" i="10"/>
  <c r="T256" i="10"/>
  <c r="AC256" i="10" s="1"/>
  <c r="S256" i="10"/>
  <c r="AB256" i="10" s="1"/>
  <c r="R256" i="10"/>
  <c r="Q256" i="10"/>
  <c r="P256" i="10"/>
  <c r="AA256" i="10" s="1"/>
  <c r="O256" i="10"/>
  <c r="Z256" i="10" s="1"/>
  <c r="N256" i="10"/>
  <c r="AC255" i="10"/>
  <c r="AB255" i="10"/>
  <c r="Y255" i="10"/>
  <c r="X255" i="10"/>
  <c r="AE255" i="10" s="1"/>
  <c r="W255" i="10"/>
  <c r="AD255" i="10" s="1"/>
  <c r="V255" i="10"/>
  <c r="U255" i="10"/>
  <c r="T255" i="10"/>
  <c r="S255" i="10"/>
  <c r="R255" i="10"/>
  <c r="Q255" i="10"/>
  <c r="P255" i="10"/>
  <c r="AA255" i="10" s="1"/>
  <c r="O255" i="10"/>
  <c r="Z255" i="10" s="1"/>
  <c r="N255" i="10"/>
  <c r="AC254" i="10"/>
  <c r="AA254" i="10"/>
  <c r="Y254" i="10"/>
  <c r="X254" i="10"/>
  <c r="AE254" i="10" s="1"/>
  <c r="W254" i="10"/>
  <c r="AD254" i="10" s="1"/>
  <c r="V254" i="10"/>
  <c r="U254" i="10"/>
  <c r="T254" i="10"/>
  <c r="S254" i="10"/>
  <c r="AB254" i="10" s="1"/>
  <c r="R254" i="10"/>
  <c r="Q254" i="10"/>
  <c r="P254" i="10"/>
  <c r="O254" i="10"/>
  <c r="Z254" i="10" s="1"/>
  <c r="N254" i="10"/>
  <c r="Y253" i="10"/>
  <c r="X253" i="10"/>
  <c r="AE253" i="10" s="1"/>
  <c r="W253" i="10"/>
  <c r="AD253" i="10" s="1"/>
  <c r="V253" i="10"/>
  <c r="U253" i="10"/>
  <c r="T253" i="10"/>
  <c r="AC253" i="10" s="1"/>
  <c r="S253" i="10"/>
  <c r="AB253" i="10" s="1"/>
  <c r="R253" i="10"/>
  <c r="Q253" i="10"/>
  <c r="P253" i="10"/>
  <c r="AA253" i="10" s="1"/>
  <c r="O253" i="10"/>
  <c r="Z253" i="10" s="1"/>
  <c r="N253" i="10"/>
  <c r="AC252" i="10"/>
  <c r="AB252" i="10"/>
  <c r="Y252" i="10"/>
  <c r="X252" i="10"/>
  <c r="AE252" i="10" s="1"/>
  <c r="W252" i="10"/>
  <c r="AD252" i="10" s="1"/>
  <c r="V252" i="10"/>
  <c r="U252" i="10"/>
  <c r="T252" i="10"/>
  <c r="S252" i="10"/>
  <c r="R252" i="10"/>
  <c r="Q252" i="10"/>
  <c r="P252" i="10"/>
  <c r="AA252" i="10" s="1"/>
  <c r="O252" i="10"/>
  <c r="Z252" i="10" s="1"/>
  <c r="N252" i="10"/>
  <c r="AD251" i="10"/>
  <c r="Z251" i="10"/>
  <c r="Y251" i="10"/>
  <c r="X251" i="10"/>
  <c r="AE251" i="10" s="1"/>
  <c r="W251" i="10"/>
  <c r="V251" i="10"/>
  <c r="U251" i="10"/>
  <c r="T251" i="10"/>
  <c r="AC251" i="10" s="1"/>
  <c r="S251" i="10"/>
  <c r="AB251" i="10" s="1"/>
  <c r="R251" i="10"/>
  <c r="Q251" i="10"/>
  <c r="P251" i="10"/>
  <c r="AA251" i="10" s="1"/>
  <c r="O251" i="10"/>
  <c r="N251" i="10"/>
  <c r="AE250" i="10"/>
  <c r="Y250" i="10"/>
  <c r="X250" i="10"/>
  <c r="W250" i="10"/>
  <c r="AD250" i="10" s="1"/>
  <c r="V250" i="10"/>
  <c r="U250" i="10"/>
  <c r="T250" i="10"/>
  <c r="AC250" i="10" s="1"/>
  <c r="S250" i="10"/>
  <c r="AB250" i="10" s="1"/>
  <c r="R250" i="10"/>
  <c r="Q250" i="10"/>
  <c r="P250" i="10"/>
  <c r="AA250" i="10" s="1"/>
  <c r="O250" i="10"/>
  <c r="Z250" i="10" s="1"/>
  <c r="N250" i="10"/>
  <c r="AB249" i="10"/>
  <c r="Y249" i="10"/>
  <c r="X249" i="10"/>
  <c r="AE249" i="10" s="1"/>
  <c r="W249" i="10"/>
  <c r="AD249" i="10" s="1"/>
  <c r="V249" i="10"/>
  <c r="U249" i="10"/>
  <c r="T249" i="10"/>
  <c r="AC249" i="10" s="1"/>
  <c r="S249" i="10"/>
  <c r="R249" i="10"/>
  <c r="Q249" i="10"/>
  <c r="P249" i="10"/>
  <c r="AA249" i="10" s="1"/>
  <c r="O249" i="10"/>
  <c r="Z249" i="10" s="1"/>
  <c r="N249" i="10"/>
  <c r="Y248" i="10"/>
  <c r="X248" i="10"/>
  <c r="AE248" i="10" s="1"/>
  <c r="W248" i="10"/>
  <c r="AD248" i="10" s="1"/>
  <c r="V248" i="10"/>
  <c r="U248" i="10"/>
  <c r="T248" i="10"/>
  <c r="AC248" i="10" s="1"/>
  <c r="S248" i="10"/>
  <c r="AB248" i="10" s="1"/>
  <c r="R248" i="10"/>
  <c r="Q248" i="10"/>
  <c r="P248" i="10"/>
  <c r="AA248" i="10" s="1"/>
  <c r="O248" i="10"/>
  <c r="Z248" i="10" s="1"/>
  <c r="N248" i="10"/>
  <c r="Y247" i="10"/>
  <c r="X247" i="10"/>
  <c r="AE247" i="10" s="1"/>
  <c r="W247" i="10"/>
  <c r="AD247" i="10" s="1"/>
  <c r="V247" i="10"/>
  <c r="U247" i="10"/>
  <c r="T247" i="10"/>
  <c r="AC247" i="10" s="1"/>
  <c r="S247" i="10"/>
  <c r="AB247" i="10" s="1"/>
  <c r="R247" i="10"/>
  <c r="Q247" i="10"/>
  <c r="P247" i="10"/>
  <c r="AA247" i="10" s="1"/>
  <c r="O247" i="10"/>
  <c r="Z247" i="10" s="1"/>
  <c r="N247" i="10"/>
  <c r="AE246" i="10"/>
  <c r="AC246" i="10"/>
  <c r="AA246" i="10"/>
  <c r="Y246" i="10"/>
  <c r="X246" i="10"/>
  <c r="W246" i="10"/>
  <c r="AD246" i="10" s="1"/>
  <c r="V246" i="10"/>
  <c r="U246" i="10"/>
  <c r="T246" i="10"/>
  <c r="S246" i="10"/>
  <c r="AB246" i="10" s="1"/>
  <c r="R246" i="10"/>
  <c r="Q246" i="10"/>
  <c r="P246" i="10"/>
  <c r="O246" i="10"/>
  <c r="Z246" i="10" s="1"/>
  <c r="N246" i="10"/>
  <c r="Y245" i="10"/>
  <c r="X245" i="10"/>
  <c r="AE245" i="10" s="1"/>
  <c r="W245" i="10"/>
  <c r="AD245" i="10" s="1"/>
  <c r="V245" i="10"/>
  <c r="U245" i="10"/>
  <c r="T245" i="10"/>
  <c r="AC245" i="10" s="1"/>
  <c r="S245" i="10"/>
  <c r="AB245" i="10" s="1"/>
  <c r="R245" i="10"/>
  <c r="Q245" i="10"/>
  <c r="P245" i="10"/>
  <c r="AA245" i="10" s="1"/>
  <c r="O245" i="10"/>
  <c r="Z245" i="10" s="1"/>
  <c r="N245" i="10"/>
  <c r="AC244" i="10"/>
  <c r="AB244" i="10"/>
  <c r="Y244" i="10"/>
  <c r="X244" i="10"/>
  <c r="AE244" i="10" s="1"/>
  <c r="W244" i="10"/>
  <c r="AD244" i="10" s="1"/>
  <c r="V244" i="10"/>
  <c r="U244" i="10"/>
  <c r="T244" i="10"/>
  <c r="S244" i="10"/>
  <c r="R244" i="10"/>
  <c r="Q244" i="10"/>
  <c r="P244" i="10"/>
  <c r="AA244" i="10" s="1"/>
  <c r="O244" i="10"/>
  <c r="Z244" i="10" s="1"/>
  <c r="N244" i="10"/>
  <c r="AD243" i="10"/>
  <c r="Z243" i="10"/>
  <c r="Y243" i="10"/>
  <c r="X243" i="10"/>
  <c r="AE243" i="10" s="1"/>
  <c r="W243" i="10"/>
  <c r="V243" i="10"/>
  <c r="U243" i="10"/>
  <c r="T243" i="10"/>
  <c r="AC243" i="10" s="1"/>
  <c r="S243" i="10"/>
  <c r="AB243" i="10" s="1"/>
  <c r="R243" i="10"/>
  <c r="Q243" i="10"/>
  <c r="P243" i="10"/>
  <c r="AA243" i="10" s="1"/>
  <c r="O243" i="10"/>
  <c r="N243" i="10"/>
  <c r="Y242" i="10"/>
  <c r="X242" i="10"/>
  <c r="AE242" i="10" s="1"/>
  <c r="W242" i="10"/>
  <c r="AD242" i="10" s="1"/>
  <c r="V242" i="10"/>
  <c r="U242" i="10"/>
  <c r="T242" i="10"/>
  <c r="AC242" i="10" s="1"/>
  <c r="S242" i="10"/>
  <c r="AB242" i="10" s="1"/>
  <c r="R242" i="10"/>
  <c r="Q242" i="10"/>
  <c r="P242" i="10"/>
  <c r="AA242" i="10" s="1"/>
  <c r="O242" i="10"/>
  <c r="Z242" i="10" s="1"/>
  <c r="N242" i="10"/>
  <c r="AB241" i="10"/>
  <c r="Y241" i="10"/>
  <c r="X241" i="10"/>
  <c r="AE241" i="10" s="1"/>
  <c r="W241" i="10"/>
  <c r="AD241" i="10" s="1"/>
  <c r="V241" i="10"/>
  <c r="U241" i="10"/>
  <c r="T241" i="10"/>
  <c r="AC241" i="10" s="1"/>
  <c r="S241" i="10"/>
  <c r="R241" i="10"/>
  <c r="Q241" i="10"/>
  <c r="P241" i="10"/>
  <c r="AA241" i="10" s="1"/>
  <c r="O241" i="10"/>
  <c r="Z241" i="10" s="1"/>
  <c r="N241" i="10"/>
  <c r="Y240" i="10"/>
  <c r="X240" i="10"/>
  <c r="AE240" i="10" s="1"/>
  <c r="W240" i="10"/>
  <c r="AD240" i="10" s="1"/>
  <c r="V240" i="10"/>
  <c r="U240" i="10"/>
  <c r="T240" i="10"/>
  <c r="AC240" i="10" s="1"/>
  <c r="S240" i="10"/>
  <c r="AB240" i="10" s="1"/>
  <c r="R240" i="10"/>
  <c r="Q240" i="10"/>
  <c r="P240" i="10"/>
  <c r="AA240" i="10" s="1"/>
  <c r="O240" i="10"/>
  <c r="Z240" i="10" s="1"/>
  <c r="N240" i="10"/>
  <c r="AC239" i="10"/>
  <c r="AB239" i="10"/>
  <c r="Y239" i="10"/>
  <c r="X239" i="10"/>
  <c r="AE239" i="10" s="1"/>
  <c r="W239" i="10"/>
  <c r="AD239" i="10" s="1"/>
  <c r="V239" i="10"/>
  <c r="U239" i="10"/>
  <c r="T239" i="10"/>
  <c r="S239" i="10"/>
  <c r="R239" i="10"/>
  <c r="Q239" i="10"/>
  <c r="P239" i="10"/>
  <c r="AA239" i="10" s="1"/>
  <c r="O239" i="10"/>
  <c r="Z239" i="10" s="1"/>
  <c r="N239" i="10"/>
  <c r="AC238" i="10"/>
  <c r="AA238" i="10"/>
  <c r="Y238" i="10"/>
  <c r="X238" i="10"/>
  <c r="AE238" i="10" s="1"/>
  <c r="W238" i="10"/>
  <c r="AD238" i="10" s="1"/>
  <c r="V238" i="10"/>
  <c r="U238" i="10"/>
  <c r="T238" i="10"/>
  <c r="S238" i="10"/>
  <c r="AB238" i="10" s="1"/>
  <c r="R238" i="10"/>
  <c r="Q238" i="10"/>
  <c r="P238" i="10"/>
  <c r="O238" i="10"/>
  <c r="Z238" i="10" s="1"/>
  <c r="N238" i="10"/>
  <c r="Y237" i="10"/>
  <c r="X237" i="10"/>
  <c r="AE237" i="10" s="1"/>
  <c r="W237" i="10"/>
  <c r="AD237" i="10" s="1"/>
  <c r="V237" i="10"/>
  <c r="U237" i="10"/>
  <c r="T237" i="10"/>
  <c r="AC237" i="10" s="1"/>
  <c r="S237" i="10"/>
  <c r="AB237" i="10" s="1"/>
  <c r="R237" i="10"/>
  <c r="Q237" i="10"/>
  <c r="P237" i="10"/>
  <c r="AA237" i="10" s="1"/>
  <c r="O237" i="10"/>
  <c r="Z237" i="10" s="1"/>
  <c r="N237" i="10"/>
  <c r="AC236" i="10"/>
  <c r="AB236" i="10"/>
  <c r="Y236" i="10"/>
  <c r="X236" i="10"/>
  <c r="AE236" i="10" s="1"/>
  <c r="W236" i="10"/>
  <c r="AD236" i="10" s="1"/>
  <c r="V236" i="10"/>
  <c r="U236" i="10"/>
  <c r="T236" i="10"/>
  <c r="S236" i="10"/>
  <c r="R236" i="10"/>
  <c r="Q236" i="10"/>
  <c r="P236" i="10"/>
  <c r="AA236" i="10" s="1"/>
  <c r="O236" i="10"/>
  <c r="Z236" i="10" s="1"/>
  <c r="N236" i="10"/>
  <c r="AD235" i="10"/>
  <c r="Z235" i="10"/>
  <c r="Y235" i="10"/>
  <c r="X235" i="10"/>
  <c r="AE235" i="10" s="1"/>
  <c r="W235" i="10"/>
  <c r="V235" i="10"/>
  <c r="U235" i="10"/>
  <c r="T235" i="10"/>
  <c r="AC235" i="10" s="1"/>
  <c r="S235" i="10"/>
  <c r="AB235" i="10" s="1"/>
  <c r="R235" i="10"/>
  <c r="Q235" i="10"/>
  <c r="P235" i="10"/>
  <c r="AA235" i="10" s="1"/>
  <c r="O235" i="10"/>
  <c r="N235" i="10"/>
  <c r="AE234" i="10"/>
  <c r="Y234" i="10"/>
  <c r="X234" i="10"/>
  <c r="W234" i="10"/>
  <c r="AD234" i="10" s="1"/>
  <c r="V234" i="10"/>
  <c r="U234" i="10"/>
  <c r="T234" i="10"/>
  <c r="AC234" i="10" s="1"/>
  <c r="S234" i="10"/>
  <c r="AB234" i="10" s="1"/>
  <c r="R234" i="10"/>
  <c r="Q234" i="10"/>
  <c r="P234" i="10"/>
  <c r="AA234" i="10" s="1"/>
  <c r="O234" i="10"/>
  <c r="Z234" i="10" s="1"/>
  <c r="N234" i="10"/>
  <c r="AB233" i="10"/>
  <c r="Y233" i="10"/>
  <c r="X233" i="10"/>
  <c r="AE233" i="10" s="1"/>
  <c r="W233" i="10"/>
  <c r="AD233" i="10" s="1"/>
  <c r="V233" i="10"/>
  <c r="U233" i="10"/>
  <c r="T233" i="10"/>
  <c r="AC233" i="10" s="1"/>
  <c r="S233" i="10"/>
  <c r="R233" i="10"/>
  <c r="Q233" i="10"/>
  <c r="P233" i="10"/>
  <c r="AA233" i="10" s="1"/>
  <c r="O233" i="10"/>
  <c r="Z233" i="10" s="1"/>
  <c r="N233" i="10"/>
  <c r="Y232" i="10"/>
  <c r="X232" i="10"/>
  <c r="AE232" i="10" s="1"/>
  <c r="W232" i="10"/>
  <c r="AD232" i="10" s="1"/>
  <c r="V232" i="10"/>
  <c r="U232" i="10"/>
  <c r="T232" i="10"/>
  <c r="AC232" i="10" s="1"/>
  <c r="S232" i="10"/>
  <c r="AB232" i="10" s="1"/>
  <c r="R232" i="10"/>
  <c r="Q232" i="10"/>
  <c r="P232" i="10"/>
  <c r="AA232" i="10" s="1"/>
  <c r="O232" i="10"/>
  <c r="Z232" i="10" s="1"/>
  <c r="N232" i="10"/>
  <c r="Y231" i="10"/>
  <c r="X231" i="10"/>
  <c r="AE231" i="10" s="1"/>
  <c r="W231" i="10"/>
  <c r="AD231" i="10" s="1"/>
  <c r="V231" i="10"/>
  <c r="U231" i="10"/>
  <c r="T231" i="10"/>
  <c r="AC231" i="10" s="1"/>
  <c r="S231" i="10"/>
  <c r="AB231" i="10" s="1"/>
  <c r="R231" i="10"/>
  <c r="Q231" i="10"/>
  <c r="P231" i="10"/>
  <c r="AA231" i="10" s="1"/>
  <c r="O231" i="10"/>
  <c r="Z231" i="10" s="1"/>
  <c r="N231" i="10"/>
  <c r="AE230" i="10"/>
  <c r="AC230" i="10"/>
  <c r="AA230" i="10"/>
  <c r="Y230" i="10"/>
  <c r="X230" i="10"/>
  <c r="W230" i="10"/>
  <c r="AD230" i="10" s="1"/>
  <c r="V230" i="10"/>
  <c r="U230" i="10"/>
  <c r="T230" i="10"/>
  <c r="S230" i="10"/>
  <c r="AB230" i="10" s="1"/>
  <c r="R230" i="10"/>
  <c r="Q230" i="10"/>
  <c r="P230" i="10"/>
  <c r="O230" i="10"/>
  <c r="Z230" i="10" s="1"/>
  <c r="N230" i="10"/>
  <c r="Y229" i="10"/>
  <c r="X229" i="10"/>
  <c r="AE229" i="10" s="1"/>
  <c r="W229" i="10"/>
  <c r="AD229" i="10" s="1"/>
  <c r="V229" i="10"/>
  <c r="U229" i="10"/>
  <c r="T229" i="10"/>
  <c r="AC229" i="10" s="1"/>
  <c r="S229" i="10"/>
  <c r="AB229" i="10" s="1"/>
  <c r="R229" i="10"/>
  <c r="Q229" i="10"/>
  <c r="P229" i="10"/>
  <c r="AA229" i="10" s="1"/>
  <c r="O229" i="10"/>
  <c r="Z229" i="10" s="1"/>
  <c r="N229" i="10"/>
  <c r="AC228" i="10"/>
  <c r="AB228" i="10"/>
  <c r="Y228" i="10"/>
  <c r="X228" i="10"/>
  <c r="AE228" i="10" s="1"/>
  <c r="W228" i="10"/>
  <c r="AD228" i="10" s="1"/>
  <c r="V228" i="10"/>
  <c r="U228" i="10"/>
  <c r="T228" i="10"/>
  <c r="S228" i="10"/>
  <c r="R228" i="10"/>
  <c r="Q228" i="10"/>
  <c r="P228" i="10"/>
  <c r="AA228" i="10" s="1"/>
  <c r="O228" i="10"/>
  <c r="Z228" i="10" s="1"/>
  <c r="N228" i="10"/>
  <c r="AD227" i="10"/>
  <c r="Z227" i="10"/>
  <c r="Y227" i="10"/>
  <c r="X227" i="10"/>
  <c r="AE227" i="10" s="1"/>
  <c r="W227" i="10"/>
  <c r="V227" i="10"/>
  <c r="U227" i="10"/>
  <c r="T227" i="10"/>
  <c r="AC227" i="10" s="1"/>
  <c r="S227" i="10"/>
  <c r="AB227" i="10" s="1"/>
  <c r="R227" i="10"/>
  <c r="Q227" i="10"/>
  <c r="P227" i="10"/>
  <c r="AA227" i="10" s="1"/>
  <c r="O227" i="10"/>
  <c r="N227" i="10"/>
  <c r="Y226" i="10"/>
  <c r="X226" i="10"/>
  <c r="AE226" i="10" s="1"/>
  <c r="W226" i="10"/>
  <c r="AD226" i="10" s="1"/>
  <c r="V226" i="10"/>
  <c r="U226" i="10"/>
  <c r="T226" i="10"/>
  <c r="AC226" i="10" s="1"/>
  <c r="S226" i="10"/>
  <c r="AB226" i="10" s="1"/>
  <c r="R226" i="10"/>
  <c r="Q226" i="10"/>
  <c r="P226" i="10"/>
  <c r="AA226" i="10" s="1"/>
  <c r="O226" i="10"/>
  <c r="Z226" i="10" s="1"/>
  <c r="N226" i="10"/>
  <c r="AB225" i="10"/>
  <c r="Y225" i="10"/>
  <c r="X225" i="10"/>
  <c r="AE225" i="10" s="1"/>
  <c r="W225" i="10"/>
  <c r="AD225" i="10" s="1"/>
  <c r="V225" i="10"/>
  <c r="U225" i="10"/>
  <c r="T225" i="10"/>
  <c r="AC225" i="10" s="1"/>
  <c r="S225" i="10"/>
  <c r="R225" i="10"/>
  <c r="Q225" i="10"/>
  <c r="P225" i="10"/>
  <c r="AA225" i="10" s="1"/>
  <c r="O225" i="10"/>
  <c r="Z225" i="10" s="1"/>
  <c r="N225" i="10"/>
  <c r="AC224" i="10"/>
  <c r="Y224" i="10"/>
  <c r="X224" i="10"/>
  <c r="AE224" i="10" s="1"/>
  <c r="W224" i="10"/>
  <c r="AD224" i="10" s="1"/>
  <c r="V224" i="10"/>
  <c r="U224" i="10"/>
  <c r="T224" i="10"/>
  <c r="S224" i="10"/>
  <c r="AB224" i="10" s="1"/>
  <c r="R224" i="10"/>
  <c r="Q224" i="10"/>
  <c r="P224" i="10"/>
  <c r="AA224" i="10" s="1"/>
  <c r="O224" i="10"/>
  <c r="Z224" i="10" s="1"/>
  <c r="N224" i="10"/>
  <c r="AC223" i="10"/>
  <c r="Y223" i="10"/>
  <c r="X223" i="10"/>
  <c r="AE223" i="10" s="1"/>
  <c r="W223" i="10"/>
  <c r="AD223" i="10" s="1"/>
  <c r="V223" i="10"/>
  <c r="U223" i="10"/>
  <c r="T223" i="10"/>
  <c r="S223" i="10"/>
  <c r="AB223" i="10" s="1"/>
  <c r="R223" i="10"/>
  <c r="Q223" i="10"/>
  <c r="P223" i="10"/>
  <c r="AA223" i="10" s="1"/>
  <c r="O223" i="10"/>
  <c r="Z223" i="10" s="1"/>
  <c r="N223" i="10"/>
  <c r="AC222" i="10"/>
  <c r="AA222" i="10"/>
  <c r="Y222" i="10"/>
  <c r="X222" i="10"/>
  <c r="AE222" i="10" s="1"/>
  <c r="W222" i="10"/>
  <c r="AD222" i="10" s="1"/>
  <c r="V222" i="10"/>
  <c r="U222" i="10"/>
  <c r="T222" i="10"/>
  <c r="S222" i="10"/>
  <c r="AB222" i="10" s="1"/>
  <c r="R222" i="10"/>
  <c r="Q222" i="10"/>
  <c r="P222" i="10"/>
  <c r="O222" i="10"/>
  <c r="Z222" i="10" s="1"/>
  <c r="N222" i="10"/>
  <c r="Y221" i="10"/>
  <c r="X221" i="10"/>
  <c r="AE221" i="10" s="1"/>
  <c r="W221" i="10"/>
  <c r="AD221" i="10" s="1"/>
  <c r="V221" i="10"/>
  <c r="U221" i="10"/>
  <c r="T221" i="10"/>
  <c r="AC221" i="10" s="1"/>
  <c r="S221" i="10"/>
  <c r="AB221" i="10" s="1"/>
  <c r="R221" i="10"/>
  <c r="Q221" i="10"/>
  <c r="P221" i="10"/>
  <c r="AA221" i="10" s="1"/>
  <c r="O221" i="10"/>
  <c r="Z221" i="10" s="1"/>
  <c r="N221" i="10"/>
  <c r="AC220" i="10"/>
  <c r="AB220" i="10"/>
  <c r="Y220" i="10"/>
  <c r="X220" i="10"/>
  <c r="AE220" i="10" s="1"/>
  <c r="W220" i="10"/>
  <c r="AD220" i="10" s="1"/>
  <c r="V220" i="10"/>
  <c r="U220" i="10"/>
  <c r="T220" i="10"/>
  <c r="S220" i="10"/>
  <c r="R220" i="10"/>
  <c r="Q220" i="10"/>
  <c r="P220" i="10"/>
  <c r="AA220" i="10" s="1"/>
  <c r="O220" i="10"/>
  <c r="Z220" i="10" s="1"/>
  <c r="N220" i="10"/>
  <c r="AD219" i="10"/>
  <c r="Z219" i="10"/>
  <c r="Y219" i="10"/>
  <c r="X219" i="10"/>
  <c r="AE219" i="10" s="1"/>
  <c r="W219" i="10"/>
  <c r="V219" i="10"/>
  <c r="U219" i="10"/>
  <c r="T219" i="10"/>
  <c r="AC219" i="10" s="1"/>
  <c r="S219" i="10"/>
  <c r="AB219" i="10" s="1"/>
  <c r="R219" i="10"/>
  <c r="Q219" i="10"/>
  <c r="P219" i="10"/>
  <c r="AA219" i="10" s="1"/>
  <c r="O219" i="10"/>
  <c r="N219" i="10"/>
  <c r="AE218" i="10"/>
  <c r="Y218" i="10"/>
  <c r="X218" i="10"/>
  <c r="W218" i="10"/>
  <c r="AD218" i="10" s="1"/>
  <c r="V218" i="10"/>
  <c r="U218" i="10"/>
  <c r="T218" i="10"/>
  <c r="AC218" i="10" s="1"/>
  <c r="S218" i="10"/>
  <c r="AB218" i="10" s="1"/>
  <c r="R218" i="10"/>
  <c r="Q218" i="10"/>
  <c r="P218" i="10"/>
  <c r="AA218" i="10" s="1"/>
  <c r="O218" i="10"/>
  <c r="Z218" i="10" s="1"/>
  <c r="N218" i="10"/>
  <c r="AB216" i="10"/>
  <c r="Y216" i="10"/>
  <c r="X216" i="10"/>
  <c r="AE216" i="10" s="1"/>
  <c r="W216" i="10"/>
  <c r="AD216" i="10" s="1"/>
  <c r="V216" i="10"/>
  <c r="U216" i="10"/>
  <c r="T216" i="10"/>
  <c r="AC216" i="10" s="1"/>
  <c r="S216" i="10"/>
  <c r="R216" i="10"/>
  <c r="Q216" i="10"/>
  <c r="P216" i="10"/>
  <c r="AA216" i="10" s="1"/>
  <c r="O216" i="10"/>
  <c r="Z216" i="10" s="1"/>
  <c r="N216" i="10"/>
  <c r="Y215" i="10"/>
  <c r="X215" i="10"/>
  <c r="AE215" i="10" s="1"/>
  <c r="W215" i="10"/>
  <c r="AD215" i="10" s="1"/>
  <c r="V215" i="10"/>
  <c r="U215" i="10"/>
  <c r="T215" i="10"/>
  <c r="AC215" i="10" s="1"/>
  <c r="S215" i="10"/>
  <c r="AB215" i="10" s="1"/>
  <c r="R215" i="10"/>
  <c r="Q215" i="10"/>
  <c r="P215" i="10"/>
  <c r="AA215" i="10" s="1"/>
  <c r="O215" i="10"/>
  <c r="Z215" i="10" s="1"/>
  <c r="N215" i="10"/>
  <c r="Y214" i="10"/>
  <c r="X214" i="10"/>
  <c r="AE214" i="10" s="1"/>
  <c r="W214" i="10"/>
  <c r="AD214" i="10" s="1"/>
  <c r="V214" i="10"/>
  <c r="U214" i="10"/>
  <c r="T214" i="10"/>
  <c r="AC214" i="10" s="1"/>
  <c r="S214" i="10"/>
  <c r="AB214" i="10" s="1"/>
  <c r="R214" i="10"/>
  <c r="Q214" i="10"/>
  <c r="P214" i="10"/>
  <c r="AA214" i="10" s="1"/>
  <c r="O214" i="10"/>
  <c r="Z214" i="10" s="1"/>
  <c r="N214" i="10"/>
  <c r="AE213" i="10"/>
  <c r="AC213" i="10"/>
  <c r="AA213" i="10"/>
  <c r="Y213" i="10"/>
  <c r="X213" i="10"/>
  <c r="W213" i="10"/>
  <c r="AD213" i="10" s="1"/>
  <c r="V213" i="10"/>
  <c r="U213" i="10"/>
  <c r="T213" i="10"/>
  <c r="S213" i="10"/>
  <c r="AB213" i="10" s="1"/>
  <c r="R213" i="10"/>
  <c r="Q213" i="10"/>
  <c r="P213" i="10"/>
  <c r="O213" i="10"/>
  <c r="Z213" i="10" s="1"/>
  <c r="B213" i="10" s="1"/>
  <c r="N213" i="10"/>
  <c r="Y212" i="10"/>
  <c r="X212" i="10"/>
  <c r="AE212" i="10" s="1"/>
  <c r="W212" i="10"/>
  <c r="AD212" i="10" s="1"/>
  <c r="V212" i="10"/>
  <c r="U212" i="10"/>
  <c r="T212" i="10"/>
  <c r="AC212" i="10" s="1"/>
  <c r="S212" i="10"/>
  <c r="AB212" i="10" s="1"/>
  <c r="R212" i="10"/>
  <c r="Q212" i="10"/>
  <c r="P212" i="10"/>
  <c r="AA212" i="10" s="1"/>
  <c r="O212" i="10"/>
  <c r="Z212" i="10" s="1"/>
  <c r="N212" i="10"/>
  <c r="AC211" i="10"/>
  <c r="AB211" i="10"/>
  <c r="Y211" i="10"/>
  <c r="X211" i="10"/>
  <c r="AE211" i="10" s="1"/>
  <c r="W211" i="10"/>
  <c r="AD211" i="10" s="1"/>
  <c r="V211" i="10"/>
  <c r="U211" i="10"/>
  <c r="T211" i="10"/>
  <c r="S211" i="10"/>
  <c r="R211" i="10"/>
  <c r="Q211" i="10"/>
  <c r="P211" i="10"/>
  <c r="AA211" i="10" s="1"/>
  <c r="O211" i="10"/>
  <c r="Z211" i="10" s="1"/>
  <c r="N211" i="10"/>
  <c r="AD210" i="10"/>
  <c r="Z210" i="10"/>
  <c r="Y210" i="10"/>
  <c r="X210" i="10"/>
  <c r="AE210" i="10" s="1"/>
  <c r="W210" i="10"/>
  <c r="V210" i="10"/>
  <c r="U210" i="10"/>
  <c r="T210" i="10"/>
  <c r="AC210" i="10" s="1"/>
  <c r="S210" i="10"/>
  <c r="AB210" i="10" s="1"/>
  <c r="R210" i="10"/>
  <c r="Q210" i="10"/>
  <c r="P210" i="10"/>
  <c r="AA210" i="10" s="1"/>
  <c r="O210" i="10"/>
  <c r="N210" i="10"/>
  <c r="Y209" i="10"/>
  <c r="X209" i="10"/>
  <c r="AE209" i="10" s="1"/>
  <c r="W209" i="10"/>
  <c r="AD209" i="10" s="1"/>
  <c r="V209" i="10"/>
  <c r="U209" i="10"/>
  <c r="T209" i="10"/>
  <c r="AC209" i="10" s="1"/>
  <c r="S209" i="10"/>
  <c r="AB209" i="10" s="1"/>
  <c r="R209" i="10"/>
  <c r="Q209" i="10"/>
  <c r="P209" i="10"/>
  <c r="AA209" i="10" s="1"/>
  <c r="O209" i="10"/>
  <c r="Z209" i="10" s="1"/>
  <c r="N209" i="10"/>
  <c r="AB208" i="10"/>
  <c r="Y208" i="10"/>
  <c r="X208" i="10"/>
  <c r="AE208" i="10" s="1"/>
  <c r="W208" i="10"/>
  <c r="AD208" i="10" s="1"/>
  <c r="V208" i="10"/>
  <c r="U208" i="10"/>
  <c r="T208" i="10"/>
  <c r="AC208" i="10" s="1"/>
  <c r="S208" i="10"/>
  <c r="R208" i="10"/>
  <c r="Q208" i="10"/>
  <c r="P208" i="10"/>
  <c r="AA208" i="10" s="1"/>
  <c r="O208" i="10"/>
  <c r="Z208" i="10" s="1"/>
  <c r="N208" i="10"/>
  <c r="AC207" i="10"/>
  <c r="Y207" i="10"/>
  <c r="X207" i="10"/>
  <c r="AE207" i="10" s="1"/>
  <c r="W207" i="10"/>
  <c r="AD207" i="10" s="1"/>
  <c r="V207" i="10"/>
  <c r="U207" i="10"/>
  <c r="T207" i="10"/>
  <c r="S207" i="10"/>
  <c r="AB207" i="10" s="1"/>
  <c r="R207" i="10"/>
  <c r="Q207" i="10"/>
  <c r="P207" i="10"/>
  <c r="AA207" i="10" s="1"/>
  <c r="O207" i="10"/>
  <c r="Z207" i="10" s="1"/>
  <c r="N207" i="10"/>
  <c r="AC206" i="10"/>
  <c r="Y206" i="10"/>
  <c r="X206" i="10"/>
  <c r="AE206" i="10" s="1"/>
  <c r="W206" i="10"/>
  <c r="AD206" i="10" s="1"/>
  <c r="V206" i="10"/>
  <c r="U206" i="10"/>
  <c r="T206" i="10"/>
  <c r="S206" i="10"/>
  <c r="AB206" i="10" s="1"/>
  <c r="R206" i="10"/>
  <c r="Q206" i="10"/>
  <c r="P206" i="10"/>
  <c r="AA206" i="10" s="1"/>
  <c r="O206" i="10"/>
  <c r="Z206" i="10" s="1"/>
  <c r="N206" i="10"/>
  <c r="AC205" i="10"/>
  <c r="AA205" i="10"/>
  <c r="Y205" i="10"/>
  <c r="X205" i="10"/>
  <c r="AE205" i="10" s="1"/>
  <c r="W205" i="10"/>
  <c r="AD205" i="10" s="1"/>
  <c r="V205" i="10"/>
  <c r="U205" i="10"/>
  <c r="T205" i="10"/>
  <c r="S205" i="10"/>
  <c r="AB205" i="10" s="1"/>
  <c r="R205" i="10"/>
  <c r="Q205" i="10"/>
  <c r="P205" i="10"/>
  <c r="O205" i="10"/>
  <c r="Z205" i="10" s="1"/>
  <c r="N205" i="10"/>
  <c r="Y204" i="10"/>
  <c r="X204" i="10"/>
  <c r="AE204" i="10" s="1"/>
  <c r="W204" i="10"/>
  <c r="AD204" i="10" s="1"/>
  <c r="V204" i="10"/>
  <c r="U204" i="10"/>
  <c r="T204" i="10"/>
  <c r="AC204" i="10" s="1"/>
  <c r="S204" i="10"/>
  <c r="AB204" i="10" s="1"/>
  <c r="R204" i="10"/>
  <c r="Q204" i="10"/>
  <c r="P204" i="10"/>
  <c r="AA204" i="10" s="1"/>
  <c r="O204" i="10"/>
  <c r="Z204" i="10" s="1"/>
  <c r="N204" i="10"/>
  <c r="AC203" i="10"/>
  <c r="AB203" i="10"/>
  <c r="Y203" i="10"/>
  <c r="X203" i="10"/>
  <c r="AE203" i="10" s="1"/>
  <c r="W203" i="10"/>
  <c r="AD203" i="10" s="1"/>
  <c r="V203" i="10"/>
  <c r="U203" i="10"/>
  <c r="T203" i="10"/>
  <c r="S203" i="10"/>
  <c r="R203" i="10"/>
  <c r="Q203" i="10"/>
  <c r="P203" i="10"/>
  <c r="AA203" i="10" s="1"/>
  <c r="O203" i="10"/>
  <c r="Z203" i="10" s="1"/>
  <c r="N203" i="10"/>
  <c r="AD202" i="10"/>
  <c r="Z202" i="10"/>
  <c r="Y202" i="10"/>
  <c r="X202" i="10"/>
  <c r="AE202" i="10" s="1"/>
  <c r="W202" i="10"/>
  <c r="V202" i="10"/>
  <c r="U202" i="10"/>
  <c r="T202" i="10"/>
  <c r="AC202" i="10" s="1"/>
  <c r="S202" i="10"/>
  <c r="AB202" i="10" s="1"/>
  <c r="R202" i="10"/>
  <c r="Q202" i="10"/>
  <c r="P202" i="10"/>
  <c r="AA202" i="10" s="1"/>
  <c r="O202" i="10"/>
  <c r="N202" i="10"/>
  <c r="AE201" i="10"/>
  <c r="Y201" i="10"/>
  <c r="X201" i="10"/>
  <c r="W201" i="10"/>
  <c r="AD201" i="10" s="1"/>
  <c r="V201" i="10"/>
  <c r="U201" i="10"/>
  <c r="T201" i="10"/>
  <c r="AC201" i="10" s="1"/>
  <c r="S201" i="10"/>
  <c r="AB201" i="10" s="1"/>
  <c r="R201" i="10"/>
  <c r="Q201" i="10"/>
  <c r="P201" i="10"/>
  <c r="AA201" i="10" s="1"/>
  <c r="O201" i="10"/>
  <c r="Z201" i="10" s="1"/>
  <c r="N201" i="10"/>
  <c r="AB200" i="10"/>
  <c r="Y200" i="10"/>
  <c r="X200" i="10"/>
  <c r="AE200" i="10" s="1"/>
  <c r="W200" i="10"/>
  <c r="AD200" i="10" s="1"/>
  <c r="V200" i="10"/>
  <c r="U200" i="10"/>
  <c r="T200" i="10"/>
  <c r="AC200" i="10" s="1"/>
  <c r="S200" i="10"/>
  <c r="R200" i="10"/>
  <c r="Q200" i="10"/>
  <c r="P200" i="10"/>
  <c r="AA200" i="10" s="1"/>
  <c r="O200" i="10"/>
  <c r="Z200" i="10" s="1"/>
  <c r="N200" i="10"/>
  <c r="Y199" i="10"/>
  <c r="X199" i="10"/>
  <c r="AE199" i="10" s="1"/>
  <c r="W199" i="10"/>
  <c r="AD199" i="10" s="1"/>
  <c r="V199" i="10"/>
  <c r="U199" i="10"/>
  <c r="T199" i="10"/>
  <c r="AC199" i="10" s="1"/>
  <c r="S199" i="10"/>
  <c r="AB199" i="10" s="1"/>
  <c r="R199" i="10"/>
  <c r="Q199" i="10"/>
  <c r="P199" i="10"/>
  <c r="AA199" i="10" s="1"/>
  <c r="O199" i="10"/>
  <c r="Z199" i="10" s="1"/>
  <c r="N199" i="10"/>
  <c r="Y198" i="10"/>
  <c r="X198" i="10"/>
  <c r="AE198" i="10" s="1"/>
  <c r="W198" i="10"/>
  <c r="AD198" i="10" s="1"/>
  <c r="V198" i="10"/>
  <c r="U198" i="10"/>
  <c r="T198" i="10"/>
  <c r="AC198" i="10" s="1"/>
  <c r="S198" i="10"/>
  <c r="AB198" i="10" s="1"/>
  <c r="R198" i="10"/>
  <c r="Q198" i="10"/>
  <c r="P198" i="10"/>
  <c r="AA198" i="10" s="1"/>
  <c r="O198" i="10"/>
  <c r="Z198" i="10" s="1"/>
  <c r="N198" i="10"/>
  <c r="AE197" i="10"/>
  <c r="AC197" i="10"/>
  <c r="AA197" i="10"/>
  <c r="Y197" i="10"/>
  <c r="X197" i="10"/>
  <c r="W197" i="10"/>
  <c r="AD197" i="10" s="1"/>
  <c r="V197" i="10"/>
  <c r="U197" i="10"/>
  <c r="T197" i="10"/>
  <c r="S197" i="10"/>
  <c r="AB197" i="10" s="1"/>
  <c r="R197" i="10"/>
  <c r="Q197" i="10"/>
  <c r="P197" i="10"/>
  <c r="O197" i="10"/>
  <c r="Z197" i="10" s="1"/>
  <c r="B197" i="10" s="1"/>
  <c r="N197" i="10"/>
  <c r="Y196" i="10"/>
  <c r="X196" i="10"/>
  <c r="AE196" i="10" s="1"/>
  <c r="W196" i="10"/>
  <c r="AD196" i="10" s="1"/>
  <c r="V196" i="10"/>
  <c r="U196" i="10"/>
  <c r="T196" i="10"/>
  <c r="AC196" i="10" s="1"/>
  <c r="S196" i="10"/>
  <c r="AB196" i="10" s="1"/>
  <c r="R196" i="10"/>
  <c r="Q196" i="10"/>
  <c r="P196" i="10"/>
  <c r="AA196" i="10" s="1"/>
  <c r="O196" i="10"/>
  <c r="Z196" i="10" s="1"/>
  <c r="N196" i="10"/>
  <c r="AC195" i="10"/>
  <c r="AB195" i="10"/>
  <c r="Y195" i="10"/>
  <c r="X195" i="10"/>
  <c r="AE195" i="10" s="1"/>
  <c r="W195" i="10"/>
  <c r="AD195" i="10" s="1"/>
  <c r="V195" i="10"/>
  <c r="U195" i="10"/>
  <c r="T195" i="10"/>
  <c r="S195" i="10"/>
  <c r="R195" i="10"/>
  <c r="Q195" i="10"/>
  <c r="P195" i="10"/>
  <c r="AA195" i="10" s="1"/>
  <c r="O195" i="10"/>
  <c r="Z195" i="10" s="1"/>
  <c r="N195" i="10"/>
  <c r="AD194" i="10"/>
  <c r="Z194" i="10"/>
  <c r="Y194" i="10"/>
  <c r="X194" i="10"/>
  <c r="AE194" i="10" s="1"/>
  <c r="W194" i="10"/>
  <c r="V194" i="10"/>
  <c r="U194" i="10"/>
  <c r="T194" i="10"/>
  <c r="AC194" i="10" s="1"/>
  <c r="S194" i="10"/>
  <c r="AB194" i="10" s="1"/>
  <c r="R194" i="10"/>
  <c r="Q194" i="10"/>
  <c r="P194" i="10"/>
  <c r="AA194" i="10" s="1"/>
  <c r="O194" i="10"/>
  <c r="N194" i="10"/>
  <c r="Y193" i="10"/>
  <c r="X193" i="10"/>
  <c r="AE193" i="10" s="1"/>
  <c r="W193" i="10"/>
  <c r="AD193" i="10" s="1"/>
  <c r="V193" i="10"/>
  <c r="U193" i="10"/>
  <c r="T193" i="10"/>
  <c r="AC193" i="10" s="1"/>
  <c r="S193" i="10"/>
  <c r="AB193" i="10" s="1"/>
  <c r="R193" i="10"/>
  <c r="Q193" i="10"/>
  <c r="P193" i="10"/>
  <c r="AA193" i="10" s="1"/>
  <c r="O193" i="10"/>
  <c r="Z193" i="10" s="1"/>
  <c r="N193" i="10"/>
  <c r="AB192" i="10"/>
  <c r="Y192" i="10"/>
  <c r="X192" i="10"/>
  <c r="AE192" i="10" s="1"/>
  <c r="W192" i="10"/>
  <c r="AD192" i="10" s="1"/>
  <c r="V192" i="10"/>
  <c r="U192" i="10"/>
  <c r="T192" i="10"/>
  <c r="AC192" i="10" s="1"/>
  <c r="S192" i="10"/>
  <c r="R192" i="10"/>
  <c r="Q192" i="10"/>
  <c r="P192" i="10"/>
  <c r="AA192" i="10" s="1"/>
  <c r="O192" i="10"/>
  <c r="Z192" i="10" s="1"/>
  <c r="N192" i="10"/>
  <c r="AC191" i="10"/>
  <c r="Y191" i="10"/>
  <c r="X191" i="10"/>
  <c r="AE191" i="10" s="1"/>
  <c r="W191" i="10"/>
  <c r="AD191" i="10" s="1"/>
  <c r="V191" i="10"/>
  <c r="U191" i="10"/>
  <c r="T191" i="10"/>
  <c r="S191" i="10"/>
  <c r="AB191" i="10" s="1"/>
  <c r="R191" i="10"/>
  <c r="Q191" i="10"/>
  <c r="P191" i="10"/>
  <c r="AA191" i="10" s="1"/>
  <c r="O191" i="10"/>
  <c r="Z191" i="10" s="1"/>
  <c r="N191" i="10"/>
  <c r="AC190" i="10"/>
  <c r="Y190" i="10"/>
  <c r="X190" i="10"/>
  <c r="AE190" i="10" s="1"/>
  <c r="W190" i="10"/>
  <c r="AD190" i="10" s="1"/>
  <c r="V190" i="10"/>
  <c r="U190" i="10"/>
  <c r="T190" i="10"/>
  <c r="S190" i="10"/>
  <c r="AB190" i="10" s="1"/>
  <c r="R190" i="10"/>
  <c r="Q190" i="10"/>
  <c r="P190" i="10"/>
  <c r="AA190" i="10" s="1"/>
  <c r="O190" i="10"/>
  <c r="Z190" i="10" s="1"/>
  <c r="N190" i="10"/>
  <c r="AC189" i="10"/>
  <c r="AA189" i="10"/>
  <c r="Y189" i="10"/>
  <c r="X189" i="10"/>
  <c r="AE189" i="10" s="1"/>
  <c r="W189" i="10"/>
  <c r="AD189" i="10" s="1"/>
  <c r="V189" i="10"/>
  <c r="U189" i="10"/>
  <c r="T189" i="10"/>
  <c r="S189" i="10"/>
  <c r="AB189" i="10" s="1"/>
  <c r="R189" i="10"/>
  <c r="Q189" i="10"/>
  <c r="P189" i="10"/>
  <c r="O189" i="10"/>
  <c r="Z189" i="10" s="1"/>
  <c r="N189" i="10"/>
  <c r="Y188" i="10"/>
  <c r="X188" i="10"/>
  <c r="AE188" i="10" s="1"/>
  <c r="W188" i="10"/>
  <c r="AD188" i="10" s="1"/>
  <c r="V188" i="10"/>
  <c r="U188" i="10"/>
  <c r="T188" i="10"/>
  <c r="AC188" i="10" s="1"/>
  <c r="S188" i="10"/>
  <c r="AB188" i="10" s="1"/>
  <c r="R188" i="10"/>
  <c r="Q188" i="10"/>
  <c r="P188" i="10"/>
  <c r="AA188" i="10" s="1"/>
  <c r="O188" i="10"/>
  <c r="Z188" i="10" s="1"/>
  <c r="N188" i="10"/>
  <c r="AC187" i="10"/>
  <c r="AB187" i="10"/>
  <c r="Y187" i="10"/>
  <c r="X187" i="10"/>
  <c r="AE187" i="10" s="1"/>
  <c r="W187" i="10"/>
  <c r="AD187" i="10" s="1"/>
  <c r="V187" i="10"/>
  <c r="U187" i="10"/>
  <c r="T187" i="10"/>
  <c r="S187" i="10"/>
  <c r="R187" i="10"/>
  <c r="Q187" i="10"/>
  <c r="P187" i="10"/>
  <c r="AA187" i="10" s="1"/>
  <c r="O187" i="10"/>
  <c r="Z187" i="10" s="1"/>
  <c r="N187" i="10"/>
  <c r="AD186" i="10"/>
  <c r="Z186" i="10"/>
  <c r="Y186" i="10"/>
  <c r="X186" i="10"/>
  <c r="AE186" i="10" s="1"/>
  <c r="W186" i="10"/>
  <c r="V186" i="10"/>
  <c r="U186" i="10"/>
  <c r="T186" i="10"/>
  <c r="AC186" i="10" s="1"/>
  <c r="S186" i="10"/>
  <c r="AB186" i="10" s="1"/>
  <c r="R186" i="10"/>
  <c r="Q186" i="10"/>
  <c r="P186" i="10"/>
  <c r="AA186" i="10" s="1"/>
  <c r="O186" i="10"/>
  <c r="N186" i="10"/>
  <c r="AE185" i="10"/>
  <c r="Y185" i="10"/>
  <c r="X185" i="10"/>
  <c r="W185" i="10"/>
  <c r="AD185" i="10" s="1"/>
  <c r="V185" i="10"/>
  <c r="U185" i="10"/>
  <c r="T185" i="10"/>
  <c r="AC185" i="10" s="1"/>
  <c r="S185" i="10"/>
  <c r="AB185" i="10" s="1"/>
  <c r="R185" i="10"/>
  <c r="Q185" i="10"/>
  <c r="P185" i="10"/>
  <c r="AA185" i="10" s="1"/>
  <c r="O185" i="10"/>
  <c r="Z185" i="10" s="1"/>
  <c r="N185" i="10"/>
  <c r="AB184" i="10"/>
  <c r="Y184" i="10"/>
  <c r="X184" i="10"/>
  <c r="AE184" i="10" s="1"/>
  <c r="W184" i="10"/>
  <c r="AD184" i="10" s="1"/>
  <c r="V184" i="10"/>
  <c r="U184" i="10"/>
  <c r="T184" i="10"/>
  <c r="AC184" i="10" s="1"/>
  <c r="S184" i="10"/>
  <c r="R184" i="10"/>
  <c r="Q184" i="10"/>
  <c r="P184" i="10"/>
  <c r="AA184" i="10" s="1"/>
  <c r="O184" i="10"/>
  <c r="Z184" i="10" s="1"/>
  <c r="N184" i="10"/>
  <c r="Y183" i="10"/>
  <c r="X183" i="10"/>
  <c r="AE183" i="10" s="1"/>
  <c r="W183" i="10"/>
  <c r="AD183" i="10" s="1"/>
  <c r="V183" i="10"/>
  <c r="U183" i="10"/>
  <c r="T183" i="10"/>
  <c r="AC183" i="10" s="1"/>
  <c r="S183" i="10"/>
  <c r="AB183" i="10" s="1"/>
  <c r="R183" i="10"/>
  <c r="Q183" i="10"/>
  <c r="P183" i="10"/>
  <c r="AA183" i="10" s="1"/>
  <c r="O183" i="10"/>
  <c r="Z183" i="10" s="1"/>
  <c r="N183" i="10"/>
  <c r="Y182" i="10"/>
  <c r="X182" i="10"/>
  <c r="AE182" i="10" s="1"/>
  <c r="W182" i="10"/>
  <c r="AD182" i="10" s="1"/>
  <c r="V182" i="10"/>
  <c r="U182" i="10"/>
  <c r="T182" i="10"/>
  <c r="AC182" i="10" s="1"/>
  <c r="S182" i="10"/>
  <c r="AB182" i="10" s="1"/>
  <c r="R182" i="10"/>
  <c r="Q182" i="10"/>
  <c r="P182" i="10"/>
  <c r="AA182" i="10" s="1"/>
  <c r="O182" i="10"/>
  <c r="Z182" i="10" s="1"/>
  <c r="N182" i="10"/>
  <c r="AC181" i="10"/>
  <c r="AA181" i="10"/>
  <c r="Y181" i="10"/>
  <c r="X181" i="10"/>
  <c r="AE181" i="10" s="1"/>
  <c r="W181" i="10"/>
  <c r="AD181" i="10" s="1"/>
  <c r="V181" i="10"/>
  <c r="U181" i="10"/>
  <c r="T181" i="10"/>
  <c r="S181" i="10"/>
  <c r="AB181" i="10" s="1"/>
  <c r="R181" i="10"/>
  <c r="Q181" i="10"/>
  <c r="P181" i="10"/>
  <c r="O181" i="10"/>
  <c r="Z181" i="10" s="1"/>
  <c r="N181" i="10"/>
  <c r="Y180" i="10"/>
  <c r="X180" i="10"/>
  <c r="AE180" i="10" s="1"/>
  <c r="W180" i="10"/>
  <c r="AD180" i="10" s="1"/>
  <c r="V180" i="10"/>
  <c r="U180" i="10"/>
  <c r="T180" i="10"/>
  <c r="AC180" i="10" s="1"/>
  <c r="S180" i="10"/>
  <c r="AB180" i="10" s="1"/>
  <c r="R180" i="10"/>
  <c r="Q180" i="10"/>
  <c r="P180" i="10"/>
  <c r="AA180" i="10" s="1"/>
  <c r="O180" i="10"/>
  <c r="Z180" i="10" s="1"/>
  <c r="N180" i="10"/>
  <c r="AC179" i="10"/>
  <c r="AB179" i="10"/>
  <c r="Y179" i="10"/>
  <c r="X179" i="10"/>
  <c r="AE179" i="10" s="1"/>
  <c r="W179" i="10"/>
  <c r="AD179" i="10" s="1"/>
  <c r="V179" i="10"/>
  <c r="U179" i="10"/>
  <c r="T179" i="10"/>
  <c r="S179" i="10"/>
  <c r="R179" i="10"/>
  <c r="Q179" i="10"/>
  <c r="P179" i="10"/>
  <c r="AA179" i="10" s="1"/>
  <c r="O179" i="10"/>
  <c r="Z179" i="10" s="1"/>
  <c r="N179" i="10"/>
  <c r="AD178" i="10"/>
  <c r="Z178" i="10"/>
  <c r="Y178" i="10"/>
  <c r="X178" i="10"/>
  <c r="AE178" i="10" s="1"/>
  <c r="W178" i="10"/>
  <c r="V178" i="10"/>
  <c r="U178" i="10"/>
  <c r="T178" i="10"/>
  <c r="AC178" i="10" s="1"/>
  <c r="S178" i="10"/>
  <c r="AB178" i="10" s="1"/>
  <c r="R178" i="10"/>
  <c r="Q178" i="10"/>
  <c r="P178" i="10"/>
  <c r="AA178" i="10" s="1"/>
  <c r="O178" i="10"/>
  <c r="N178" i="10"/>
  <c r="Y177" i="10"/>
  <c r="X177" i="10"/>
  <c r="AE177" i="10" s="1"/>
  <c r="W177" i="10"/>
  <c r="AD177" i="10" s="1"/>
  <c r="V177" i="10"/>
  <c r="U177" i="10"/>
  <c r="T177" i="10"/>
  <c r="AC177" i="10" s="1"/>
  <c r="S177" i="10"/>
  <c r="AB177" i="10" s="1"/>
  <c r="R177" i="10"/>
  <c r="Q177" i="10"/>
  <c r="P177" i="10"/>
  <c r="AA177" i="10" s="1"/>
  <c r="O177" i="10"/>
  <c r="Z177" i="10" s="1"/>
  <c r="N177" i="10"/>
  <c r="AB176" i="10"/>
  <c r="Y176" i="10"/>
  <c r="X176" i="10"/>
  <c r="AE176" i="10" s="1"/>
  <c r="W176" i="10"/>
  <c r="AD176" i="10" s="1"/>
  <c r="V176" i="10"/>
  <c r="U176" i="10"/>
  <c r="T176" i="10"/>
  <c r="AC176" i="10" s="1"/>
  <c r="S176" i="10"/>
  <c r="R176" i="10"/>
  <c r="Q176" i="10"/>
  <c r="P176" i="10"/>
  <c r="AA176" i="10" s="1"/>
  <c r="O176" i="10"/>
  <c r="Z176" i="10" s="1"/>
  <c r="N176" i="10"/>
  <c r="AC175" i="10"/>
  <c r="Y175" i="10"/>
  <c r="X175" i="10"/>
  <c r="AE175" i="10" s="1"/>
  <c r="W175" i="10"/>
  <c r="AD175" i="10" s="1"/>
  <c r="V175" i="10"/>
  <c r="U175" i="10"/>
  <c r="T175" i="10"/>
  <c r="S175" i="10"/>
  <c r="AB175" i="10" s="1"/>
  <c r="R175" i="10"/>
  <c r="Q175" i="10"/>
  <c r="P175" i="10"/>
  <c r="AA175" i="10" s="1"/>
  <c r="O175" i="10"/>
  <c r="Z175" i="10" s="1"/>
  <c r="N175" i="10"/>
  <c r="AC174" i="10"/>
  <c r="Y174" i="10"/>
  <c r="X174" i="10"/>
  <c r="AE174" i="10" s="1"/>
  <c r="W174" i="10"/>
  <c r="AD174" i="10" s="1"/>
  <c r="V174" i="10"/>
  <c r="U174" i="10"/>
  <c r="T174" i="10"/>
  <c r="S174" i="10"/>
  <c r="AB174" i="10" s="1"/>
  <c r="R174" i="10"/>
  <c r="Q174" i="10"/>
  <c r="P174" i="10"/>
  <c r="AA174" i="10" s="1"/>
  <c r="O174" i="10"/>
  <c r="Z174" i="10" s="1"/>
  <c r="N174" i="10"/>
  <c r="AC173" i="10"/>
  <c r="AA173" i="10"/>
  <c r="Y173" i="10"/>
  <c r="X173" i="10"/>
  <c r="AE173" i="10" s="1"/>
  <c r="W173" i="10"/>
  <c r="AD173" i="10" s="1"/>
  <c r="V173" i="10"/>
  <c r="U173" i="10"/>
  <c r="T173" i="10"/>
  <c r="S173" i="10"/>
  <c r="AB173" i="10" s="1"/>
  <c r="R173" i="10"/>
  <c r="Q173" i="10"/>
  <c r="P173" i="10"/>
  <c r="O173" i="10"/>
  <c r="Z173" i="10" s="1"/>
  <c r="N173" i="10"/>
  <c r="Y172" i="10"/>
  <c r="X172" i="10"/>
  <c r="AE172" i="10" s="1"/>
  <c r="W172" i="10"/>
  <c r="AD172" i="10" s="1"/>
  <c r="V172" i="10"/>
  <c r="U172" i="10"/>
  <c r="T172" i="10"/>
  <c r="AC172" i="10" s="1"/>
  <c r="S172" i="10"/>
  <c r="AB172" i="10" s="1"/>
  <c r="R172" i="10"/>
  <c r="Q172" i="10"/>
  <c r="P172" i="10"/>
  <c r="AA172" i="10" s="1"/>
  <c r="O172" i="10"/>
  <c r="Z172" i="10" s="1"/>
  <c r="N172" i="10"/>
  <c r="AC171" i="10"/>
  <c r="AB171" i="10"/>
  <c r="Y171" i="10"/>
  <c r="X171" i="10"/>
  <c r="AE171" i="10" s="1"/>
  <c r="W171" i="10"/>
  <c r="AD171" i="10" s="1"/>
  <c r="V171" i="10"/>
  <c r="U171" i="10"/>
  <c r="T171" i="10"/>
  <c r="S171" i="10"/>
  <c r="R171" i="10"/>
  <c r="Q171" i="10"/>
  <c r="P171" i="10"/>
  <c r="AA171" i="10" s="1"/>
  <c r="O171" i="10"/>
  <c r="Z171" i="10" s="1"/>
  <c r="N171" i="10"/>
  <c r="AD170" i="10"/>
  <c r="Z170" i="10"/>
  <c r="Y170" i="10"/>
  <c r="X170" i="10"/>
  <c r="AE170" i="10" s="1"/>
  <c r="W170" i="10"/>
  <c r="V170" i="10"/>
  <c r="U170" i="10"/>
  <c r="T170" i="10"/>
  <c r="AC170" i="10" s="1"/>
  <c r="S170" i="10"/>
  <c r="AB170" i="10" s="1"/>
  <c r="R170" i="10"/>
  <c r="Q170" i="10"/>
  <c r="P170" i="10"/>
  <c r="AA170" i="10" s="1"/>
  <c r="O170" i="10"/>
  <c r="N170" i="10"/>
  <c r="AE169" i="10"/>
  <c r="Y169" i="10"/>
  <c r="X169" i="10"/>
  <c r="W169" i="10"/>
  <c r="AD169" i="10" s="1"/>
  <c r="V169" i="10"/>
  <c r="U169" i="10"/>
  <c r="T169" i="10"/>
  <c r="AC169" i="10" s="1"/>
  <c r="S169" i="10"/>
  <c r="AB169" i="10" s="1"/>
  <c r="R169" i="10"/>
  <c r="Q169" i="10"/>
  <c r="P169" i="10"/>
  <c r="AA169" i="10" s="1"/>
  <c r="O169" i="10"/>
  <c r="Z169" i="10" s="1"/>
  <c r="N169" i="10"/>
  <c r="AB168" i="10"/>
  <c r="Y168" i="10"/>
  <c r="X168" i="10"/>
  <c r="AE168" i="10" s="1"/>
  <c r="W168" i="10"/>
  <c r="AD168" i="10" s="1"/>
  <c r="V168" i="10"/>
  <c r="U168" i="10"/>
  <c r="T168" i="10"/>
  <c r="AC168" i="10" s="1"/>
  <c r="S168" i="10"/>
  <c r="R168" i="10"/>
  <c r="Q168" i="10"/>
  <c r="P168" i="10"/>
  <c r="AA168" i="10" s="1"/>
  <c r="O168" i="10"/>
  <c r="Z168" i="10" s="1"/>
  <c r="N168" i="10"/>
  <c r="Y167" i="10"/>
  <c r="X167" i="10"/>
  <c r="AE167" i="10" s="1"/>
  <c r="W167" i="10"/>
  <c r="AD167" i="10" s="1"/>
  <c r="V167" i="10"/>
  <c r="U167" i="10"/>
  <c r="T167" i="10"/>
  <c r="AC167" i="10" s="1"/>
  <c r="S167" i="10"/>
  <c r="AB167" i="10" s="1"/>
  <c r="R167" i="10"/>
  <c r="Q167" i="10"/>
  <c r="P167" i="10"/>
  <c r="AA167" i="10" s="1"/>
  <c r="O167" i="10"/>
  <c r="Z167" i="10" s="1"/>
  <c r="N167" i="10"/>
  <c r="Y166" i="10"/>
  <c r="X166" i="10"/>
  <c r="AE166" i="10" s="1"/>
  <c r="W166" i="10"/>
  <c r="AD166" i="10" s="1"/>
  <c r="V166" i="10"/>
  <c r="U166" i="10"/>
  <c r="T166" i="10"/>
  <c r="AC166" i="10" s="1"/>
  <c r="S166" i="10"/>
  <c r="AB166" i="10" s="1"/>
  <c r="R166" i="10"/>
  <c r="Q166" i="10"/>
  <c r="P166" i="10"/>
  <c r="AA166" i="10" s="1"/>
  <c r="O166" i="10"/>
  <c r="Z166" i="10" s="1"/>
  <c r="N166" i="10"/>
  <c r="AC165" i="10"/>
  <c r="AA165" i="10"/>
  <c r="Y165" i="10"/>
  <c r="X165" i="10"/>
  <c r="AE165" i="10" s="1"/>
  <c r="W165" i="10"/>
  <c r="AD165" i="10" s="1"/>
  <c r="V165" i="10"/>
  <c r="U165" i="10"/>
  <c r="T165" i="10"/>
  <c r="S165" i="10"/>
  <c r="AB165" i="10" s="1"/>
  <c r="R165" i="10"/>
  <c r="Q165" i="10"/>
  <c r="P165" i="10"/>
  <c r="O165" i="10"/>
  <c r="Z165" i="10" s="1"/>
  <c r="N165" i="10"/>
  <c r="Y164" i="10"/>
  <c r="X164" i="10"/>
  <c r="AE164" i="10" s="1"/>
  <c r="W164" i="10"/>
  <c r="AD164" i="10" s="1"/>
  <c r="V164" i="10"/>
  <c r="U164" i="10"/>
  <c r="T164" i="10"/>
  <c r="AC164" i="10" s="1"/>
  <c r="S164" i="10"/>
  <c r="AB164" i="10" s="1"/>
  <c r="R164" i="10"/>
  <c r="Q164" i="10"/>
  <c r="P164" i="10"/>
  <c r="AA164" i="10" s="1"/>
  <c r="O164" i="10"/>
  <c r="Z164" i="10" s="1"/>
  <c r="N164" i="10"/>
  <c r="AC163" i="10"/>
  <c r="AB163" i="10"/>
  <c r="Y163" i="10"/>
  <c r="X163" i="10"/>
  <c r="AE163" i="10" s="1"/>
  <c r="W163" i="10"/>
  <c r="AD163" i="10" s="1"/>
  <c r="V163" i="10"/>
  <c r="U163" i="10"/>
  <c r="T163" i="10"/>
  <c r="S163" i="10"/>
  <c r="R163" i="10"/>
  <c r="Q163" i="10"/>
  <c r="P163" i="10"/>
  <c r="AA163" i="10" s="1"/>
  <c r="O163" i="10"/>
  <c r="Z163" i="10" s="1"/>
  <c r="N163" i="10"/>
  <c r="AD162" i="10"/>
  <c r="Z162" i="10"/>
  <c r="Y162" i="10"/>
  <c r="X162" i="10"/>
  <c r="AE162" i="10" s="1"/>
  <c r="W162" i="10"/>
  <c r="V162" i="10"/>
  <c r="U162" i="10"/>
  <c r="T162" i="10"/>
  <c r="AC162" i="10" s="1"/>
  <c r="S162" i="10"/>
  <c r="AB162" i="10" s="1"/>
  <c r="R162" i="10"/>
  <c r="Q162" i="10"/>
  <c r="P162" i="10"/>
  <c r="AA162" i="10" s="1"/>
  <c r="O162" i="10"/>
  <c r="N162" i="10"/>
  <c r="Y161" i="10"/>
  <c r="X161" i="10"/>
  <c r="AE161" i="10" s="1"/>
  <c r="W161" i="10"/>
  <c r="AD161" i="10" s="1"/>
  <c r="V161" i="10"/>
  <c r="U161" i="10"/>
  <c r="T161" i="10"/>
  <c r="AC161" i="10" s="1"/>
  <c r="S161" i="10"/>
  <c r="AB161" i="10" s="1"/>
  <c r="R161" i="10"/>
  <c r="Q161" i="10"/>
  <c r="P161" i="10"/>
  <c r="AA161" i="10" s="1"/>
  <c r="O161" i="10"/>
  <c r="Z161" i="10" s="1"/>
  <c r="N161" i="10"/>
  <c r="AB160" i="10"/>
  <c r="Y160" i="10"/>
  <c r="X160" i="10"/>
  <c r="AE160" i="10" s="1"/>
  <c r="W160" i="10"/>
  <c r="AD160" i="10" s="1"/>
  <c r="V160" i="10"/>
  <c r="U160" i="10"/>
  <c r="T160" i="10"/>
  <c r="AC160" i="10" s="1"/>
  <c r="S160" i="10"/>
  <c r="R160" i="10"/>
  <c r="Q160" i="10"/>
  <c r="P160" i="10"/>
  <c r="AA160" i="10" s="1"/>
  <c r="O160" i="10"/>
  <c r="Z160" i="10" s="1"/>
  <c r="N160" i="10"/>
  <c r="Y159" i="10"/>
  <c r="X159" i="10"/>
  <c r="AE159" i="10" s="1"/>
  <c r="W159" i="10"/>
  <c r="AD159" i="10" s="1"/>
  <c r="V159" i="10"/>
  <c r="U159" i="10"/>
  <c r="T159" i="10"/>
  <c r="AC159" i="10" s="1"/>
  <c r="S159" i="10"/>
  <c r="AB159" i="10" s="1"/>
  <c r="R159" i="10"/>
  <c r="Q159" i="10"/>
  <c r="P159" i="10"/>
  <c r="AA159" i="10" s="1"/>
  <c r="O159" i="10"/>
  <c r="Z159" i="10" s="1"/>
  <c r="N159" i="10"/>
  <c r="AC158" i="10"/>
  <c r="AB158" i="10"/>
  <c r="Y158" i="10"/>
  <c r="X158" i="10"/>
  <c r="AE158" i="10" s="1"/>
  <c r="W158" i="10"/>
  <c r="AD158" i="10" s="1"/>
  <c r="V158" i="10"/>
  <c r="U158" i="10"/>
  <c r="T158" i="10"/>
  <c r="S158" i="10"/>
  <c r="R158" i="10"/>
  <c r="Q158" i="10"/>
  <c r="P158" i="10"/>
  <c r="AA158" i="10" s="1"/>
  <c r="O158" i="10"/>
  <c r="Z158" i="10" s="1"/>
  <c r="N158" i="10"/>
  <c r="AC157" i="10"/>
  <c r="AA157" i="10"/>
  <c r="Y157" i="10"/>
  <c r="X157" i="10"/>
  <c r="AE157" i="10" s="1"/>
  <c r="W157" i="10"/>
  <c r="AD157" i="10" s="1"/>
  <c r="V157" i="10"/>
  <c r="U157" i="10"/>
  <c r="T157" i="10"/>
  <c r="S157" i="10"/>
  <c r="AB157" i="10" s="1"/>
  <c r="R157" i="10"/>
  <c r="Q157" i="10"/>
  <c r="P157" i="10"/>
  <c r="O157" i="10"/>
  <c r="Z157" i="10" s="1"/>
  <c r="N157" i="10"/>
  <c r="Y156" i="10"/>
  <c r="X156" i="10"/>
  <c r="AE156" i="10" s="1"/>
  <c r="W156" i="10"/>
  <c r="AD156" i="10" s="1"/>
  <c r="V156" i="10"/>
  <c r="U156" i="10"/>
  <c r="T156" i="10"/>
  <c r="AC156" i="10" s="1"/>
  <c r="S156" i="10"/>
  <c r="AB156" i="10" s="1"/>
  <c r="R156" i="10"/>
  <c r="Q156" i="10"/>
  <c r="P156" i="10"/>
  <c r="AA156" i="10" s="1"/>
  <c r="O156" i="10"/>
  <c r="Z156" i="10" s="1"/>
  <c r="N156" i="10"/>
  <c r="AC155" i="10"/>
  <c r="AB155" i="10"/>
  <c r="Y155" i="10"/>
  <c r="X155" i="10"/>
  <c r="AE155" i="10" s="1"/>
  <c r="W155" i="10"/>
  <c r="AD155" i="10" s="1"/>
  <c r="V155" i="10"/>
  <c r="U155" i="10"/>
  <c r="T155" i="10"/>
  <c r="S155" i="10"/>
  <c r="R155" i="10"/>
  <c r="Q155" i="10"/>
  <c r="P155" i="10"/>
  <c r="AA155" i="10" s="1"/>
  <c r="O155" i="10"/>
  <c r="Z155" i="10" s="1"/>
  <c r="N155" i="10"/>
  <c r="AD154" i="10"/>
  <c r="Z154" i="10"/>
  <c r="Y154" i="10"/>
  <c r="X154" i="10"/>
  <c r="AE154" i="10" s="1"/>
  <c r="W154" i="10"/>
  <c r="V154" i="10"/>
  <c r="U154" i="10"/>
  <c r="T154" i="10"/>
  <c r="AC154" i="10" s="1"/>
  <c r="S154" i="10"/>
  <c r="AB154" i="10" s="1"/>
  <c r="R154" i="10"/>
  <c r="Q154" i="10"/>
  <c r="P154" i="10"/>
  <c r="AA154" i="10" s="1"/>
  <c r="O154" i="10"/>
  <c r="N154" i="10"/>
  <c r="AE153" i="10"/>
  <c r="Y153" i="10"/>
  <c r="X153" i="10"/>
  <c r="W153" i="10"/>
  <c r="AD153" i="10" s="1"/>
  <c r="V153" i="10"/>
  <c r="U153" i="10"/>
  <c r="T153" i="10"/>
  <c r="AC153" i="10" s="1"/>
  <c r="S153" i="10"/>
  <c r="AB153" i="10" s="1"/>
  <c r="R153" i="10"/>
  <c r="Q153" i="10"/>
  <c r="P153" i="10"/>
  <c r="AA153" i="10" s="1"/>
  <c r="O153" i="10"/>
  <c r="Z153" i="10" s="1"/>
  <c r="N153" i="10"/>
  <c r="AB152" i="10"/>
  <c r="Y152" i="10"/>
  <c r="X152" i="10"/>
  <c r="AE152" i="10" s="1"/>
  <c r="W152" i="10"/>
  <c r="AD152" i="10" s="1"/>
  <c r="V152" i="10"/>
  <c r="U152" i="10"/>
  <c r="T152" i="10"/>
  <c r="AC152" i="10" s="1"/>
  <c r="S152" i="10"/>
  <c r="R152" i="10"/>
  <c r="Q152" i="10"/>
  <c r="P152" i="10"/>
  <c r="AA152" i="10" s="1"/>
  <c r="O152" i="10"/>
  <c r="Z152" i="10" s="1"/>
  <c r="N152" i="10"/>
  <c r="Y151" i="10"/>
  <c r="X151" i="10"/>
  <c r="AE151" i="10" s="1"/>
  <c r="W151" i="10"/>
  <c r="AD151" i="10" s="1"/>
  <c r="V151" i="10"/>
  <c r="U151" i="10"/>
  <c r="T151" i="10"/>
  <c r="AC151" i="10" s="1"/>
  <c r="S151" i="10"/>
  <c r="AB151" i="10" s="1"/>
  <c r="R151" i="10"/>
  <c r="Q151" i="10"/>
  <c r="P151" i="10"/>
  <c r="AA151" i="10" s="1"/>
  <c r="O151" i="10"/>
  <c r="Z151" i="10" s="1"/>
  <c r="N151" i="10"/>
  <c r="Y150" i="10"/>
  <c r="X150" i="10"/>
  <c r="AE150" i="10" s="1"/>
  <c r="W150" i="10"/>
  <c r="AD150" i="10" s="1"/>
  <c r="V150" i="10"/>
  <c r="U150" i="10"/>
  <c r="T150" i="10"/>
  <c r="AC150" i="10" s="1"/>
  <c r="S150" i="10"/>
  <c r="AB150" i="10" s="1"/>
  <c r="R150" i="10"/>
  <c r="Q150" i="10"/>
  <c r="P150" i="10"/>
  <c r="AA150" i="10" s="1"/>
  <c r="O150" i="10"/>
  <c r="Z150" i="10" s="1"/>
  <c r="N150" i="10"/>
  <c r="AC149" i="10"/>
  <c r="AA149" i="10"/>
  <c r="Y149" i="10"/>
  <c r="X149" i="10"/>
  <c r="AE149" i="10" s="1"/>
  <c r="W149" i="10"/>
  <c r="AD149" i="10" s="1"/>
  <c r="V149" i="10"/>
  <c r="U149" i="10"/>
  <c r="T149" i="10"/>
  <c r="S149" i="10"/>
  <c r="AB149" i="10" s="1"/>
  <c r="R149" i="10"/>
  <c r="Q149" i="10"/>
  <c r="P149" i="10"/>
  <c r="O149" i="10"/>
  <c r="Z149" i="10" s="1"/>
  <c r="N149" i="10"/>
  <c r="Y148" i="10"/>
  <c r="X148" i="10"/>
  <c r="AE148" i="10" s="1"/>
  <c r="W148" i="10"/>
  <c r="AD148" i="10" s="1"/>
  <c r="V148" i="10"/>
  <c r="U148" i="10"/>
  <c r="T148" i="10"/>
  <c r="AC148" i="10" s="1"/>
  <c r="C148" i="10" s="1"/>
  <c r="S148" i="10"/>
  <c r="AB148" i="10" s="1"/>
  <c r="R148" i="10"/>
  <c r="Q148" i="10"/>
  <c r="P148" i="10"/>
  <c r="AA148" i="10" s="1"/>
  <c r="O148" i="10"/>
  <c r="Z148" i="10" s="1"/>
  <c r="N148" i="10"/>
  <c r="AC147" i="10"/>
  <c r="AB147" i="10"/>
  <c r="Y147" i="10"/>
  <c r="X147" i="10"/>
  <c r="AE147" i="10" s="1"/>
  <c r="W147" i="10"/>
  <c r="AD147" i="10" s="1"/>
  <c r="V147" i="10"/>
  <c r="U147" i="10"/>
  <c r="T147" i="10"/>
  <c r="S147" i="10"/>
  <c r="R147" i="10"/>
  <c r="Q147" i="10"/>
  <c r="P147" i="10"/>
  <c r="AA147" i="10" s="1"/>
  <c r="O147" i="10"/>
  <c r="Z147" i="10" s="1"/>
  <c r="N147" i="10"/>
  <c r="AD146" i="10"/>
  <c r="Z146" i="10"/>
  <c r="Y146" i="10"/>
  <c r="X146" i="10"/>
  <c r="AE146" i="10" s="1"/>
  <c r="W146" i="10"/>
  <c r="V146" i="10"/>
  <c r="U146" i="10"/>
  <c r="T146" i="10"/>
  <c r="AC146" i="10" s="1"/>
  <c r="S146" i="10"/>
  <c r="AB146" i="10" s="1"/>
  <c r="R146" i="10"/>
  <c r="Q146" i="10"/>
  <c r="P146" i="10"/>
  <c r="AA146" i="10" s="1"/>
  <c r="O146" i="10"/>
  <c r="N146" i="10"/>
  <c r="Y145" i="10"/>
  <c r="X145" i="10"/>
  <c r="AE145" i="10" s="1"/>
  <c r="W145" i="10"/>
  <c r="AD145" i="10" s="1"/>
  <c r="V145" i="10"/>
  <c r="U145" i="10"/>
  <c r="T145" i="10"/>
  <c r="AC145" i="10" s="1"/>
  <c r="S145" i="10"/>
  <c r="AB145" i="10" s="1"/>
  <c r="R145" i="10"/>
  <c r="Q145" i="10"/>
  <c r="P145" i="10"/>
  <c r="AA145" i="10" s="1"/>
  <c r="O145" i="10"/>
  <c r="Z145" i="10" s="1"/>
  <c r="N145" i="10"/>
  <c r="AB144" i="10"/>
  <c r="Y144" i="10"/>
  <c r="X144" i="10"/>
  <c r="AE144" i="10" s="1"/>
  <c r="W144" i="10"/>
  <c r="AD144" i="10" s="1"/>
  <c r="V144" i="10"/>
  <c r="U144" i="10"/>
  <c r="T144" i="10"/>
  <c r="AC144" i="10" s="1"/>
  <c r="S144" i="10"/>
  <c r="R144" i="10"/>
  <c r="Q144" i="10"/>
  <c r="P144" i="10"/>
  <c r="AA144" i="10" s="1"/>
  <c r="O144" i="10"/>
  <c r="Z144" i="10" s="1"/>
  <c r="N144" i="10"/>
  <c r="Y143" i="10"/>
  <c r="X143" i="10"/>
  <c r="AE143" i="10" s="1"/>
  <c r="W143" i="10"/>
  <c r="AD143" i="10" s="1"/>
  <c r="V143" i="10"/>
  <c r="U143" i="10"/>
  <c r="T143" i="10"/>
  <c r="AC143" i="10" s="1"/>
  <c r="S143" i="10"/>
  <c r="AB143" i="10" s="1"/>
  <c r="R143" i="10"/>
  <c r="Q143" i="10"/>
  <c r="P143" i="10"/>
  <c r="AA143" i="10" s="1"/>
  <c r="O143" i="10"/>
  <c r="Z143" i="10" s="1"/>
  <c r="N143" i="10"/>
  <c r="AB142" i="10"/>
  <c r="Y142" i="10"/>
  <c r="X142" i="10"/>
  <c r="AE142" i="10" s="1"/>
  <c r="W142" i="10"/>
  <c r="AD142" i="10" s="1"/>
  <c r="V142" i="10"/>
  <c r="U142" i="10"/>
  <c r="T142" i="10"/>
  <c r="AC142" i="10" s="1"/>
  <c r="S142" i="10"/>
  <c r="R142" i="10"/>
  <c r="Q142" i="10"/>
  <c r="P142" i="10"/>
  <c r="AA142" i="10" s="1"/>
  <c r="O142" i="10"/>
  <c r="Z142" i="10" s="1"/>
  <c r="N142" i="10"/>
  <c r="AC141" i="10"/>
  <c r="AA141" i="10"/>
  <c r="Y141" i="10"/>
  <c r="X141" i="10"/>
  <c r="AE141" i="10" s="1"/>
  <c r="W141" i="10"/>
  <c r="AD141" i="10" s="1"/>
  <c r="V141" i="10"/>
  <c r="U141" i="10"/>
  <c r="T141" i="10"/>
  <c r="S141" i="10"/>
  <c r="AB141" i="10" s="1"/>
  <c r="R141" i="10"/>
  <c r="Q141" i="10"/>
  <c r="P141" i="10"/>
  <c r="O141" i="10"/>
  <c r="Z141" i="10" s="1"/>
  <c r="N141" i="10"/>
  <c r="Y140" i="10"/>
  <c r="X140" i="10"/>
  <c r="AE140" i="10" s="1"/>
  <c r="W140" i="10"/>
  <c r="AD140" i="10" s="1"/>
  <c r="V140" i="10"/>
  <c r="U140" i="10"/>
  <c r="T140" i="10"/>
  <c r="AC140" i="10" s="1"/>
  <c r="S140" i="10"/>
  <c r="AB140" i="10" s="1"/>
  <c r="R140" i="10"/>
  <c r="Q140" i="10"/>
  <c r="P140" i="10"/>
  <c r="AA140" i="10" s="1"/>
  <c r="O140" i="10"/>
  <c r="Z140" i="10" s="1"/>
  <c r="N140" i="10"/>
  <c r="AC139" i="10"/>
  <c r="AB139" i="10"/>
  <c r="Y139" i="10"/>
  <c r="X139" i="10"/>
  <c r="AE139" i="10" s="1"/>
  <c r="W139" i="10"/>
  <c r="AD139" i="10" s="1"/>
  <c r="V139" i="10"/>
  <c r="U139" i="10"/>
  <c r="T139" i="10"/>
  <c r="S139" i="10"/>
  <c r="R139" i="10"/>
  <c r="Q139" i="10"/>
  <c r="P139" i="10"/>
  <c r="AA139" i="10" s="1"/>
  <c r="O139" i="10"/>
  <c r="Z139" i="10" s="1"/>
  <c r="N139" i="10"/>
  <c r="AD138" i="10"/>
  <c r="Z138" i="10"/>
  <c r="Y138" i="10"/>
  <c r="X138" i="10"/>
  <c r="AE138" i="10" s="1"/>
  <c r="W138" i="10"/>
  <c r="V138" i="10"/>
  <c r="U138" i="10"/>
  <c r="T138" i="10"/>
  <c r="AC138" i="10" s="1"/>
  <c r="S138" i="10"/>
  <c r="AB138" i="10" s="1"/>
  <c r="R138" i="10"/>
  <c r="Q138" i="10"/>
  <c r="P138" i="10"/>
  <c r="AA138" i="10" s="1"/>
  <c r="O138" i="10"/>
  <c r="N138" i="10"/>
  <c r="AE137" i="10"/>
  <c r="Y137" i="10"/>
  <c r="X137" i="10"/>
  <c r="W137" i="10"/>
  <c r="AD137" i="10" s="1"/>
  <c r="V137" i="10"/>
  <c r="U137" i="10"/>
  <c r="T137" i="10"/>
  <c r="AC137" i="10" s="1"/>
  <c r="S137" i="10"/>
  <c r="AB137" i="10" s="1"/>
  <c r="R137" i="10"/>
  <c r="Q137" i="10"/>
  <c r="P137" i="10"/>
  <c r="AA137" i="10" s="1"/>
  <c r="O137" i="10"/>
  <c r="Z137" i="10" s="1"/>
  <c r="N137" i="10"/>
  <c r="AB136" i="10"/>
  <c r="Y136" i="10"/>
  <c r="X136" i="10"/>
  <c r="AE136" i="10" s="1"/>
  <c r="W136" i="10"/>
  <c r="AD136" i="10" s="1"/>
  <c r="V136" i="10"/>
  <c r="U136" i="10"/>
  <c r="T136" i="10"/>
  <c r="AC136" i="10" s="1"/>
  <c r="S136" i="10"/>
  <c r="R136" i="10"/>
  <c r="Q136" i="10"/>
  <c r="P136" i="10"/>
  <c r="AA136" i="10" s="1"/>
  <c r="O136" i="10"/>
  <c r="Z136" i="10" s="1"/>
  <c r="N136" i="10"/>
  <c r="Y135" i="10"/>
  <c r="X135" i="10"/>
  <c r="AE135" i="10" s="1"/>
  <c r="W135" i="10"/>
  <c r="AD135" i="10" s="1"/>
  <c r="V135" i="10"/>
  <c r="U135" i="10"/>
  <c r="T135" i="10"/>
  <c r="AC135" i="10" s="1"/>
  <c r="S135" i="10"/>
  <c r="AB135" i="10" s="1"/>
  <c r="R135" i="10"/>
  <c r="Q135" i="10"/>
  <c r="P135" i="10"/>
  <c r="AA135" i="10" s="1"/>
  <c r="O135" i="10"/>
  <c r="Z135" i="10" s="1"/>
  <c r="N135" i="10"/>
  <c r="Y134" i="10"/>
  <c r="X134" i="10"/>
  <c r="AE134" i="10" s="1"/>
  <c r="W134" i="10"/>
  <c r="AD134" i="10" s="1"/>
  <c r="V134" i="10"/>
  <c r="U134" i="10"/>
  <c r="T134" i="10"/>
  <c r="AC134" i="10" s="1"/>
  <c r="S134" i="10"/>
  <c r="AB134" i="10" s="1"/>
  <c r="R134" i="10"/>
  <c r="Q134" i="10"/>
  <c r="P134" i="10"/>
  <c r="AA134" i="10" s="1"/>
  <c r="O134" i="10"/>
  <c r="Z134" i="10" s="1"/>
  <c r="N134" i="10"/>
  <c r="AC133" i="10"/>
  <c r="AA133" i="10"/>
  <c r="Y133" i="10"/>
  <c r="X133" i="10"/>
  <c r="AE133" i="10" s="1"/>
  <c r="W133" i="10"/>
  <c r="AD133" i="10" s="1"/>
  <c r="V133" i="10"/>
  <c r="U133" i="10"/>
  <c r="T133" i="10"/>
  <c r="S133" i="10"/>
  <c r="AB133" i="10" s="1"/>
  <c r="R133" i="10"/>
  <c r="Q133" i="10"/>
  <c r="P133" i="10"/>
  <c r="O133" i="10"/>
  <c r="Z133" i="10" s="1"/>
  <c r="B133" i="10" s="1"/>
  <c r="N133" i="10"/>
  <c r="Y132" i="10"/>
  <c r="X132" i="10"/>
  <c r="AE132" i="10" s="1"/>
  <c r="W132" i="10"/>
  <c r="AD132" i="10" s="1"/>
  <c r="V132" i="10"/>
  <c r="U132" i="10"/>
  <c r="T132" i="10"/>
  <c r="AC132" i="10" s="1"/>
  <c r="S132" i="10"/>
  <c r="AB132" i="10" s="1"/>
  <c r="R132" i="10"/>
  <c r="Q132" i="10"/>
  <c r="P132" i="10"/>
  <c r="AA132" i="10" s="1"/>
  <c r="O132" i="10"/>
  <c r="Z132" i="10" s="1"/>
  <c r="N132" i="10"/>
  <c r="AC131" i="10"/>
  <c r="AB131" i="10"/>
  <c r="Y131" i="10"/>
  <c r="X131" i="10"/>
  <c r="AE131" i="10" s="1"/>
  <c r="W131" i="10"/>
  <c r="AD131" i="10" s="1"/>
  <c r="V131" i="10"/>
  <c r="U131" i="10"/>
  <c r="T131" i="10"/>
  <c r="S131" i="10"/>
  <c r="R131" i="10"/>
  <c r="Q131" i="10"/>
  <c r="P131" i="10"/>
  <c r="AA131" i="10" s="1"/>
  <c r="O131" i="10"/>
  <c r="Z131" i="10" s="1"/>
  <c r="N131" i="10"/>
  <c r="AD130" i="10"/>
  <c r="Z130" i="10"/>
  <c r="Y130" i="10"/>
  <c r="X130" i="10"/>
  <c r="AE130" i="10" s="1"/>
  <c r="W130" i="10"/>
  <c r="V130" i="10"/>
  <c r="U130" i="10"/>
  <c r="T130" i="10"/>
  <c r="AC130" i="10" s="1"/>
  <c r="S130" i="10"/>
  <c r="AB130" i="10" s="1"/>
  <c r="R130" i="10"/>
  <c r="Q130" i="10"/>
  <c r="P130" i="10"/>
  <c r="AA130" i="10" s="1"/>
  <c r="O130" i="10"/>
  <c r="N130" i="10"/>
  <c r="Y129" i="10"/>
  <c r="X129" i="10"/>
  <c r="AE129" i="10" s="1"/>
  <c r="W129" i="10"/>
  <c r="AD129" i="10" s="1"/>
  <c r="V129" i="10"/>
  <c r="U129" i="10"/>
  <c r="T129" i="10"/>
  <c r="AC129" i="10" s="1"/>
  <c r="S129" i="10"/>
  <c r="AB129" i="10" s="1"/>
  <c r="R129" i="10"/>
  <c r="Q129" i="10"/>
  <c r="P129" i="10"/>
  <c r="AA129" i="10" s="1"/>
  <c r="O129" i="10"/>
  <c r="Z129" i="10" s="1"/>
  <c r="N129" i="10"/>
  <c r="AB128" i="10"/>
  <c r="Y128" i="10"/>
  <c r="X128" i="10"/>
  <c r="AE128" i="10" s="1"/>
  <c r="W128" i="10"/>
  <c r="AD128" i="10" s="1"/>
  <c r="V128" i="10"/>
  <c r="U128" i="10"/>
  <c r="T128" i="10"/>
  <c r="AC128" i="10" s="1"/>
  <c r="S128" i="10"/>
  <c r="R128" i="10"/>
  <c r="Q128" i="10"/>
  <c r="P128" i="10"/>
  <c r="AA128" i="10" s="1"/>
  <c r="O128" i="10"/>
  <c r="Z128" i="10" s="1"/>
  <c r="N128" i="10"/>
  <c r="AC127" i="10"/>
  <c r="Y127" i="10"/>
  <c r="X127" i="10"/>
  <c r="AE127" i="10" s="1"/>
  <c r="W127" i="10"/>
  <c r="AD127" i="10" s="1"/>
  <c r="V127" i="10"/>
  <c r="U127" i="10"/>
  <c r="T127" i="10"/>
  <c r="S127" i="10"/>
  <c r="AB127" i="10" s="1"/>
  <c r="R127" i="10"/>
  <c r="Q127" i="10"/>
  <c r="P127" i="10"/>
  <c r="AA127" i="10" s="1"/>
  <c r="O127" i="10"/>
  <c r="Z127" i="10" s="1"/>
  <c r="N127" i="10"/>
  <c r="AC126" i="10"/>
  <c r="Y126" i="10"/>
  <c r="X126" i="10"/>
  <c r="AE126" i="10" s="1"/>
  <c r="W126" i="10"/>
  <c r="AD126" i="10" s="1"/>
  <c r="V126" i="10"/>
  <c r="U126" i="10"/>
  <c r="T126" i="10"/>
  <c r="S126" i="10"/>
  <c r="AB126" i="10" s="1"/>
  <c r="R126" i="10"/>
  <c r="Q126" i="10"/>
  <c r="P126" i="10"/>
  <c r="AA126" i="10" s="1"/>
  <c r="O126" i="10"/>
  <c r="Z126" i="10" s="1"/>
  <c r="N126" i="10"/>
  <c r="AC125" i="10"/>
  <c r="AA125" i="10"/>
  <c r="Y125" i="10"/>
  <c r="X125" i="10"/>
  <c r="AE125" i="10" s="1"/>
  <c r="W125" i="10"/>
  <c r="AD125" i="10" s="1"/>
  <c r="V125" i="10"/>
  <c r="U125" i="10"/>
  <c r="T125" i="10"/>
  <c r="S125" i="10"/>
  <c r="AB125" i="10" s="1"/>
  <c r="R125" i="10"/>
  <c r="Q125" i="10"/>
  <c r="P125" i="10"/>
  <c r="O125" i="10"/>
  <c r="Z125" i="10" s="1"/>
  <c r="N125" i="10"/>
  <c r="Y124" i="10"/>
  <c r="X124" i="10"/>
  <c r="AE124" i="10" s="1"/>
  <c r="W124" i="10"/>
  <c r="AD124" i="10" s="1"/>
  <c r="V124" i="10"/>
  <c r="U124" i="10"/>
  <c r="T124" i="10"/>
  <c r="AC124" i="10" s="1"/>
  <c r="S124" i="10"/>
  <c r="AB124" i="10" s="1"/>
  <c r="R124" i="10"/>
  <c r="Q124" i="10"/>
  <c r="P124" i="10"/>
  <c r="AA124" i="10" s="1"/>
  <c r="O124" i="10"/>
  <c r="Z124" i="10" s="1"/>
  <c r="N124" i="10"/>
  <c r="AC123" i="10"/>
  <c r="AB123" i="10"/>
  <c r="Y123" i="10"/>
  <c r="X123" i="10"/>
  <c r="AE123" i="10" s="1"/>
  <c r="W123" i="10"/>
  <c r="AD123" i="10" s="1"/>
  <c r="V123" i="10"/>
  <c r="U123" i="10"/>
  <c r="T123" i="10"/>
  <c r="S123" i="10"/>
  <c r="R123" i="10"/>
  <c r="Q123" i="10"/>
  <c r="P123" i="10"/>
  <c r="AA123" i="10" s="1"/>
  <c r="O123" i="10"/>
  <c r="Z123" i="10" s="1"/>
  <c r="N123" i="10"/>
  <c r="AD122" i="10"/>
  <c r="Z122" i="10"/>
  <c r="Y122" i="10"/>
  <c r="X122" i="10"/>
  <c r="AE122" i="10" s="1"/>
  <c r="W122" i="10"/>
  <c r="V122" i="10"/>
  <c r="U122" i="10"/>
  <c r="T122" i="10"/>
  <c r="AC122" i="10" s="1"/>
  <c r="S122" i="10"/>
  <c r="AB122" i="10" s="1"/>
  <c r="R122" i="10"/>
  <c r="Q122" i="10"/>
  <c r="P122" i="10"/>
  <c r="AA122" i="10" s="1"/>
  <c r="O122" i="10"/>
  <c r="N122" i="10"/>
  <c r="AE121" i="10"/>
  <c r="Y121" i="10"/>
  <c r="X121" i="10"/>
  <c r="W121" i="10"/>
  <c r="AD121" i="10" s="1"/>
  <c r="V121" i="10"/>
  <c r="U121" i="10"/>
  <c r="T121" i="10"/>
  <c r="AC121" i="10" s="1"/>
  <c r="S121" i="10"/>
  <c r="AB121" i="10" s="1"/>
  <c r="R121" i="10"/>
  <c r="Q121" i="10"/>
  <c r="P121" i="10"/>
  <c r="AA121" i="10" s="1"/>
  <c r="O121" i="10"/>
  <c r="Z121" i="10" s="1"/>
  <c r="N121" i="10"/>
  <c r="AB120" i="10"/>
  <c r="Y120" i="10"/>
  <c r="X120" i="10"/>
  <c r="AE120" i="10" s="1"/>
  <c r="W120" i="10"/>
  <c r="AD120" i="10" s="1"/>
  <c r="V120" i="10"/>
  <c r="U120" i="10"/>
  <c r="T120" i="10"/>
  <c r="AC120" i="10" s="1"/>
  <c r="S120" i="10"/>
  <c r="R120" i="10"/>
  <c r="Q120" i="10"/>
  <c r="P120" i="10"/>
  <c r="AA120" i="10" s="1"/>
  <c r="O120" i="10"/>
  <c r="Z120" i="10" s="1"/>
  <c r="N120" i="10"/>
  <c r="Y119" i="10"/>
  <c r="X119" i="10"/>
  <c r="AE119" i="10" s="1"/>
  <c r="W119" i="10"/>
  <c r="AD119" i="10" s="1"/>
  <c r="V119" i="10"/>
  <c r="U119" i="10"/>
  <c r="T119" i="10"/>
  <c r="AC119" i="10" s="1"/>
  <c r="S119" i="10"/>
  <c r="AB119" i="10" s="1"/>
  <c r="R119" i="10"/>
  <c r="Q119" i="10"/>
  <c r="P119" i="10"/>
  <c r="AA119" i="10" s="1"/>
  <c r="O119" i="10"/>
  <c r="Z119" i="10" s="1"/>
  <c r="N119" i="10"/>
  <c r="Y118" i="10"/>
  <c r="X118" i="10"/>
  <c r="AE118" i="10" s="1"/>
  <c r="W118" i="10"/>
  <c r="AD118" i="10" s="1"/>
  <c r="V118" i="10"/>
  <c r="U118" i="10"/>
  <c r="T118" i="10"/>
  <c r="AC118" i="10" s="1"/>
  <c r="S118" i="10"/>
  <c r="AB118" i="10" s="1"/>
  <c r="R118" i="10"/>
  <c r="Q118" i="10"/>
  <c r="P118" i="10"/>
  <c r="AA118" i="10" s="1"/>
  <c r="O118" i="10"/>
  <c r="Z118" i="10" s="1"/>
  <c r="N118" i="10"/>
  <c r="AC117" i="10"/>
  <c r="AA117" i="10"/>
  <c r="Y117" i="10"/>
  <c r="X117" i="10"/>
  <c r="AE117" i="10" s="1"/>
  <c r="W117" i="10"/>
  <c r="AD117" i="10" s="1"/>
  <c r="V117" i="10"/>
  <c r="U117" i="10"/>
  <c r="T117" i="10"/>
  <c r="S117" i="10"/>
  <c r="AB117" i="10" s="1"/>
  <c r="R117" i="10"/>
  <c r="Q117" i="10"/>
  <c r="P117" i="10"/>
  <c r="O117" i="10"/>
  <c r="Z117" i="10" s="1"/>
  <c r="N117" i="10"/>
  <c r="Y116" i="10"/>
  <c r="X116" i="10"/>
  <c r="AE116" i="10" s="1"/>
  <c r="W116" i="10"/>
  <c r="AD116" i="10" s="1"/>
  <c r="V116" i="10"/>
  <c r="U116" i="10"/>
  <c r="T116" i="10"/>
  <c r="AC116" i="10" s="1"/>
  <c r="S116" i="10"/>
  <c r="AB116" i="10" s="1"/>
  <c r="R116" i="10"/>
  <c r="Q116" i="10"/>
  <c r="P116" i="10"/>
  <c r="AA116" i="10" s="1"/>
  <c r="O116" i="10"/>
  <c r="Z116" i="10" s="1"/>
  <c r="N116" i="10"/>
  <c r="AC115" i="10"/>
  <c r="AB115" i="10"/>
  <c r="Y115" i="10"/>
  <c r="X115" i="10"/>
  <c r="AE115" i="10" s="1"/>
  <c r="W115" i="10"/>
  <c r="AD115" i="10" s="1"/>
  <c r="V115" i="10"/>
  <c r="U115" i="10"/>
  <c r="T115" i="10"/>
  <c r="S115" i="10"/>
  <c r="R115" i="10"/>
  <c r="Q115" i="10"/>
  <c r="P115" i="10"/>
  <c r="AA115" i="10" s="1"/>
  <c r="O115" i="10"/>
  <c r="Z115" i="10" s="1"/>
  <c r="N115" i="10"/>
  <c r="AD114" i="10"/>
  <c r="Z114" i="10"/>
  <c r="Y114" i="10"/>
  <c r="X114" i="10"/>
  <c r="AE114" i="10" s="1"/>
  <c r="W114" i="10"/>
  <c r="V114" i="10"/>
  <c r="U114" i="10"/>
  <c r="T114" i="10"/>
  <c r="AC114" i="10" s="1"/>
  <c r="S114" i="10"/>
  <c r="AB114" i="10" s="1"/>
  <c r="R114" i="10"/>
  <c r="Q114" i="10"/>
  <c r="P114" i="10"/>
  <c r="AA114" i="10" s="1"/>
  <c r="O114" i="10"/>
  <c r="N114" i="10"/>
  <c r="Y113" i="10"/>
  <c r="X113" i="10"/>
  <c r="AE113" i="10" s="1"/>
  <c r="W113" i="10"/>
  <c r="AD113" i="10" s="1"/>
  <c r="V113" i="10"/>
  <c r="U113" i="10"/>
  <c r="T113" i="10"/>
  <c r="AC113" i="10" s="1"/>
  <c r="S113" i="10"/>
  <c r="AB113" i="10" s="1"/>
  <c r="R113" i="10"/>
  <c r="Q113" i="10"/>
  <c r="P113" i="10"/>
  <c r="AA113" i="10" s="1"/>
  <c r="O113" i="10"/>
  <c r="Z113" i="10" s="1"/>
  <c r="N113" i="10"/>
  <c r="AB112" i="10"/>
  <c r="Y112" i="10"/>
  <c r="X112" i="10"/>
  <c r="AE112" i="10" s="1"/>
  <c r="W112" i="10"/>
  <c r="AD112" i="10" s="1"/>
  <c r="V112" i="10"/>
  <c r="U112" i="10"/>
  <c r="T112" i="10"/>
  <c r="AC112" i="10" s="1"/>
  <c r="S112" i="10"/>
  <c r="R112" i="10"/>
  <c r="Q112" i="10"/>
  <c r="P112" i="10"/>
  <c r="AA112" i="10" s="1"/>
  <c r="O112" i="10"/>
  <c r="Z112" i="10" s="1"/>
  <c r="N112" i="10"/>
  <c r="AC111" i="10"/>
  <c r="Y111" i="10"/>
  <c r="X111" i="10"/>
  <c r="AE111" i="10" s="1"/>
  <c r="W111" i="10"/>
  <c r="AD111" i="10" s="1"/>
  <c r="V111" i="10"/>
  <c r="U111" i="10"/>
  <c r="T111" i="10"/>
  <c r="S111" i="10"/>
  <c r="AB111" i="10" s="1"/>
  <c r="R111" i="10"/>
  <c r="Q111" i="10"/>
  <c r="P111" i="10"/>
  <c r="AA111" i="10" s="1"/>
  <c r="O111" i="10"/>
  <c r="Z111" i="10" s="1"/>
  <c r="N111" i="10"/>
  <c r="AC110" i="10"/>
  <c r="Y110" i="10"/>
  <c r="X110" i="10"/>
  <c r="AE110" i="10" s="1"/>
  <c r="W110" i="10"/>
  <c r="AD110" i="10" s="1"/>
  <c r="V110" i="10"/>
  <c r="U110" i="10"/>
  <c r="T110" i="10"/>
  <c r="S110" i="10"/>
  <c r="AB110" i="10" s="1"/>
  <c r="R110" i="10"/>
  <c r="Q110" i="10"/>
  <c r="P110" i="10"/>
  <c r="AA110" i="10" s="1"/>
  <c r="O110" i="10"/>
  <c r="Z110" i="10" s="1"/>
  <c r="N110" i="10"/>
  <c r="AC109" i="10"/>
  <c r="AA109" i="10"/>
  <c r="Y109" i="10"/>
  <c r="X109" i="10"/>
  <c r="AE109" i="10" s="1"/>
  <c r="W109" i="10"/>
  <c r="AD109" i="10" s="1"/>
  <c r="V109" i="10"/>
  <c r="U109" i="10"/>
  <c r="T109" i="10"/>
  <c r="S109" i="10"/>
  <c r="AB109" i="10" s="1"/>
  <c r="R109" i="10"/>
  <c r="Q109" i="10"/>
  <c r="P109" i="10"/>
  <c r="O109" i="10"/>
  <c r="Z109" i="10" s="1"/>
  <c r="N109" i="10"/>
  <c r="Y108" i="10"/>
  <c r="X108" i="10"/>
  <c r="AE108" i="10" s="1"/>
  <c r="W108" i="10"/>
  <c r="AD108" i="10" s="1"/>
  <c r="V108" i="10"/>
  <c r="U108" i="10"/>
  <c r="T108" i="10"/>
  <c r="AC108" i="10" s="1"/>
  <c r="S108" i="10"/>
  <c r="AB108" i="10" s="1"/>
  <c r="R108" i="10"/>
  <c r="Q108" i="10"/>
  <c r="P108" i="10"/>
  <c r="AA108" i="10" s="1"/>
  <c r="O108" i="10"/>
  <c r="Z108" i="10" s="1"/>
  <c r="N108" i="10"/>
  <c r="AC107" i="10"/>
  <c r="AB107" i="10"/>
  <c r="Y107" i="10"/>
  <c r="X107" i="10"/>
  <c r="AE107" i="10" s="1"/>
  <c r="W107" i="10"/>
  <c r="AD107" i="10" s="1"/>
  <c r="V107" i="10"/>
  <c r="U107" i="10"/>
  <c r="T107" i="10"/>
  <c r="S107" i="10"/>
  <c r="R107" i="10"/>
  <c r="Q107" i="10"/>
  <c r="P107" i="10"/>
  <c r="AA107" i="10" s="1"/>
  <c r="O107" i="10"/>
  <c r="Z107" i="10" s="1"/>
  <c r="N107" i="10"/>
  <c r="AD106" i="10"/>
  <c r="Z106" i="10"/>
  <c r="Y106" i="10"/>
  <c r="X106" i="10"/>
  <c r="AE106" i="10" s="1"/>
  <c r="W106" i="10"/>
  <c r="V106" i="10"/>
  <c r="U106" i="10"/>
  <c r="T106" i="10"/>
  <c r="AC106" i="10" s="1"/>
  <c r="S106" i="10"/>
  <c r="AB106" i="10" s="1"/>
  <c r="R106" i="10"/>
  <c r="Q106" i="10"/>
  <c r="P106" i="10"/>
  <c r="AA106" i="10" s="1"/>
  <c r="O106" i="10"/>
  <c r="N106" i="10"/>
  <c r="AE105" i="10"/>
  <c r="Y105" i="10"/>
  <c r="X105" i="10"/>
  <c r="W105" i="10"/>
  <c r="AD105" i="10" s="1"/>
  <c r="V105" i="10"/>
  <c r="U105" i="10"/>
  <c r="T105" i="10"/>
  <c r="AC105" i="10" s="1"/>
  <c r="S105" i="10"/>
  <c r="AB105" i="10" s="1"/>
  <c r="R105" i="10"/>
  <c r="Q105" i="10"/>
  <c r="P105" i="10"/>
  <c r="AA105" i="10" s="1"/>
  <c r="O105" i="10"/>
  <c r="Z105" i="10" s="1"/>
  <c r="N105" i="10"/>
  <c r="AB104" i="10"/>
  <c r="Y104" i="10"/>
  <c r="X104" i="10"/>
  <c r="AE104" i="10" s="1"/>
  <c r="W104" i="10"/>
  <c r="AD104" i="10" s="1"/>
  <c r="V104" i="10"/>
  <c r="U104" i="10"/>
  <c r="T104" i="10"/>
  <c r="AC104" i="10" s="1"/>
  <c r="S104" i="10"/>
  <c r="R104" i="10"/>
  <c r="Q104" i="10"/>
  <c r="P104" i="10"/>
  <c r="AA104" i="10" s="1"/>
  <c r="O104" i="10"/>
  <c r="Z104" i="10" s="1"/>
  <c r="N104" i="10"/>
  <c r="Y103" i="10"/>
  <c r="X103" i="10"/>
  <c r="AE103" i="10" s="1"/>
  <c r="W103" i="10"/>
  <c r="AD103" i="10" s="1"/>
  <c r="V103" i="10"/>
  <c r="U103" i="10"/>
  <c r="T103" i="10"/>
  <c r="AC103" i="10" s="1"/>
  <c r="S103" i="10"/>
  <c r="AB103" i="10" s="1"/>
  <c r="R103" i="10"/>
  <c r="Q103" i="10"/>
  <c r="P103" i="10"/>
  <c r="AA103" i="10" s="1"/>
  <c r="O103" i="10"/>
  <c r="Z103" i="10" s="1"/>
  <c r="N103" i="10"/>
  <c r="Y102" i="10"/>
  <c r="X102" i="10"/>
  <c r="AE102" i="10" s="1"/>
  <c r="W102" i="10"/>
  <c r="AD102" i="10" s="1"/>
  <c r="V102" i="10"/>
  <c r="U102" i="10"/>
  <c r="T102" i="10"/>
  <c r="AC102" i="10" s="1"/>
  <c r="S102" i="10"/>
  <c r="AB102" i="10" s="1"/>
  <c r="R102" i="10"/>
  <c r="Q102" i="10"/>
  <c r="P102" i="10"/>
  <c r="AA102" i="10" s="1"/>
  <c r="O102" i="10"/>
  <c r="Z102" i="10" s="1"/>
  <c r="N102" i="10"/>
  <c r="AC101" i="10"/>
  <c r="AA101" i="10"/>
  <c r="Y101" i="10"/>
  <c r="X101" i="10"/>
  <c r="AE101" i="10" s="1"/>
  <c r="W101" i="10"/>
  <c r="AD101" i="10" s="1"/>
  <c r="V101" i="10"/>
  <c r="U101" i="10"/>
  <c r="T101" i="10"/>
  <c r="S101" i="10"/>
  <c r="AB101" i="10" s="1"/>
  <c r="R101" i="10"/>
  <c r="Q101" i="10"/>
  <c r="P101" i="10"/>
  <c r="O101" i="10"/>
  <c r="Z101" i="10" s="1"/>
  <c r="N101" i="10"/>
  <c r="Y100" i="10"/>
  <c r="X100" i="10"/>
  <c r="AE100" i="10" s="1"/>
  <c r="W100" i="10"/>
  <c r="AD100" i="10" s="1"/>
  <c r="V100" i="10"/>
  <c r="U100" i="10"/>
  <c r="T100" i="10"/>
  <c r="AC100" i="10" s="1"/>
  <c r="S100" i="10"/>
  <c r="AB100" i="10" s="1"/>
  <c r="R100" i="10"/>
  <c r="Q100" i="10"/>
  <c r="P100" i="10"/>
  <c r="AA100" i="10" s="1"/>
  <c r="O100" i="10"/>
  <c r="Z100" i="10" s="1"/>
  <c r="N100" i="10"/>
  <c r="AC99" i="10"/>
  <c r="AB99" i="10"/>
  <c r="Y99" i="10"/>
  <c r="X99" i="10"/>
  <c r="AE99" i="10" s="1"/>
  <c r="W99" i="10"/>
  <c r="AD99" i="10" s="1"/>
  <c r="V99" i="10"/>
  <c r="U99" i="10"/>
  <c r="T99" i="10"/>
  <c r="S99" i="10"/>
  <c r="R99" i="10"/>
  <c r="Q99" i="10"/>
  <c r="P99" i="10"/>
  <c r="AA99" i="10" s="1"/>
  <c r="O99" i="10"/>
  <c r="Z99" i="10" s="1"/>
  <c r="N99" i="10"/>
  <c r="AD98" i="10"/>
  <c r="Z98" i="10"/>
  <c r="Y98" i="10"/>
  <c r="X98" i="10"/>
  <c r="AE98" i="10" s="1"/>
  <c r="W98" i="10"/>
  <c r="V98" i="10"/>
  <c r="U98" i="10"/>
  <c r="T98" i="10"/>
  <c r="AC98" i="10" s="1"/>
  <c r="S98" i="10"/>
  <c r="AB98" i="10" s="1"/>
  <c r="R98" i="10"/>
  <c r="Q98" i="10"/>
  <c r="P98" i="10"/>
  <c r="AA98" i="10" s="1"/>
  <c r="O98" i="10"/>
  <c r="N98" i="10"/>
  <c r="Y97" i="10"/>
  <c r="X97" i="10"/>
  <c r="AE97" i="10" s="1"/>
  <c r="W97" i="10"/>
  <c r="AD97" i="10" s="1"/>
  <c r="V97" i="10"/>
  <c r="U97" i="10"/>
  <c r="T97" i="10"/>
  <c r="AC97" i="10" s="1"/>
  <c r="S97" i="10"/>
  <c r="AB97" i="10" s="1"/>
  <c r="R97" i="10"/>
  <c r="Q97" i="10"/>
  <c r="P97" i="10"/>
  <c r="AA97" i="10" s="1"/>
  <c r="O97" i="10"/>
  <c r="Z97" i="10" s="1"/>
  <c r="N97" i="10"/>
  <c r="AB96" i="10"/>
  <c r="Y96" i="10"/>
  <c r="X96" i="10"/>
  <c r="AE96" i="10" s="1"/>
  <c r="W96" i="10"/>
  <c r="AD96" i="10" s="1"/>
  <c r="V96" i="10"/>
  <c r="U96" i="10"/>
  <c r="T96" i="10"/>
  <c r="AC96" i="10" s="1"/>
  <c r="S96" i="10"/>
  <c r="R96" i="10"/>
  <c r="Q96" i="10"/>
  <c r="P96" i="10"/>
  <c r="AA96" i="10" s="1"/>
  <c r="O96" i="10"/>
  <c r="Z96" i="10" s="1"/>
  <c r="N96" i="10"/>
  <c r="Y95" i="10"/>
  <c r="X95" i="10"/>
  <c r="AE95" i="10" s="1"/>
  <c r="W95" i="10"/>
  <c r="AD95" i="10" s="1"/>
  <c r="V95" i="10"/>
  <c r="U95" i="10"/>
  <c r="T95" i="10"/>
  <c r="AC95" i="10" s="1"/>
  <c r="S95" i="10"/>
  <c r="AB95" i="10" s="1"/>
  <c r="R95" i="10"/>
  <c r="Q95" i="10"/>
  <c r="P95" i="10"/>
  <c r="AA95" i="10" s="1"/>
  <c r="O95" i="10"/>
  <c r="Z95" i="10" s="1"/>
  <c r="N95" i="10"/>
  <c r="AC94" i="10"/>
  <c r="AB94" i="10"/>
  <c r="Y94" i="10"/>
  <c r="X94" i="10"/>
  <c r="AE94" i="10" s="1"/>
  <c r="W94" i="10"/>
  <c r="AD94" i="10" s="1"/>
  <c r="V94" i="10"/>
  <c r="U94" i="10"/>
  <c r="T94" i="10"/>
  <c r="S94" i="10"/>
  <c r="R94" i="10"/>
  <c r="Q94" i="10"/>
  <c r="P94" i="10"/>
  <c r="AA94" i="10" s="1"/>
  <c r="O94" i="10"/>
  <c r="Z94" i="10" s="1"/>
  <c r="N94" i="10"/>
  <c r="AC93" i="10"/>
  <c r="AA93" i="10"/>
  <c r="Y93" i="10"/>
  <c r="X93" i="10"/>
  <c r="AE93" i="10" s="1"/>
  <c r="W93" i="10"/>
  <c r="AD93" i="10" s="1"/>
  <c r="V93" i="10"/>
  <c r="U93" i="10"/>
  <c r="T93" i="10"/>
  <c r="S93" i="10"/>
  <c r="AB93" i="10" s="1"/>
  <c r="R93" i="10"/>
  <c r="Q93" i="10"/>
  <c r="P93" i="10"/>
  <c r="O93" i="10"/>
  <c r="Z93" i="10" s="1"/>
  <c r="N93" i="10"/>
  <c r="Y92" i="10"/>
  <c r="X92" i="10"/>
  <c r="AE92" i="10" s="1"/>
  <c r="W92" i="10"/>
  <c r="AD92" i="10" s="1"/>
  <c r="V92" i="10"/>
  <c r="U92" i="10"/>
  <c r="T92" i="10"/>
  <c r="AC92" i="10" s="1"/>
  <c r="S92" i="10"/>
  <c r="AB92" i="10" s="1"/>
  <c r="R92" i="10"/>
  <c r="Q92" i="10"/>
  <c r="P92" i="10"/>
  <c r="AA92" i="10" s="1"/>
  <c r="O92" i="10"/>
  <c r="Z92" i="10" s="1"/>
  <c r="N92" i="10"/>
  <c r="AC91" i="10"/>
  <c r="AB91" i="10"/>
  <c r="Y91" i="10"/>
  <c r="X91" i="10"/>
  <c r="AE91" i="10" s="1"/>
  <c r="W91" i="10"/>
  <c r="AD91" i="10" s="1"/>
  <c r="V91" i="10"/>
  <c r="U91" i="10"/>
  <c r="T91" i="10"/>
  <c r="S91" i="10"/>
  <c r="R91" i="10"/>
  <c r="Q91" i="10"/>
  <c r="P91" i="10"/>
  <c r="AA91" i="10" s="1"/>
  <c r="O91" i="10"/>
  <c r="Z91" i="10" s="1"/>
  <c r="N91" i="10"/>
  <c r="AD90" i="10"/>
  <c r="Z90" i="10"/>
  <c r="Y90" i="10"/>
  <c r="X90" i="10"/>
  <c r="AE90" i="10" s="1"/>
  <c r="W90" i="10"/>
  <c r="V90" i="10"/>
  <c r="U90" i="10"/>
  <c r="T90" i="10"/>
  <c r="AC90" i="10" s="1"/>
  <c r="S90" i="10"/>
  <c r="AB90" i="10" s="1"/>
  <c r="R90" i="10"/>
  <c r="Q90" i="10"/>
  <c r="P90" i="10"/>
  <c r="AA90" i="10" s="1"/>
  <c r="O90" i="10"/>
  <c r="N90" i="10"/>
  <c r="AE89" i="10"/>
  <c r="Y89" i="10"/>
  <c r="X89" i="10"/>
  <c r="W89" i="10"/>
  <c r="AD89" i="10" s="1"/>
  <c r="V89" i="10"/>
  <c r="U89" i="10"/>
  <c r="T89" i="10"/>
  <c r="AC89" i="10" s="1"/>
  <c r="S89" i="10"/>
  <c r="AB89" i="10" s="1"/>
  <c r="R89" i="10"/>
  <c r="Q89" i="10"/>
  <c r="P89" i="10"/>
  <c r="AA89" i="10" s="1"/>
  <c r="O89" i="10"/>
  <c r="Z89" i="10" s="1"/>
  <c r="N89" i="10"/>
  <c r="AB88" i="10"/>
  <c r="Y88" i="10"/>
  <c r="X88" i="10"/>
  <c r="AE88" i="10" s="1"/>
  <c r="W88" i="10"/>
  <c r="AD88" i="10" s="1"/>
  <c r="V88" i="10"/>
  <c r="U88" i="10"/>
  <c r="T88" i="10"/>
  <c r="AC88" i="10" s="1"/>
  <c r="S88" i="10"/>
  <c r="R88" i="10"/>
  <c r="Q88" i="10"/>
  <c r="P88" i="10"/>
  <c r="AA88" i="10" s="1"/>
  <c r="O88" i="10"/>
  <c r="Z88" i="10" s="1"/>
  <c r="N88" i="10"/>
  <c r="Y87" i="10"/>
  <c r="X87" i="10"/>
  <c r="AE87" i="10" s="1"/>
  <c r="W87" i="10"/>
  <c r="AD87" i="10" s="1"/>
  <c r="V87" i="10"/>
  <c r="U87" i="10"/>
  <c r="T87" i="10"/>
  <c r="AC87" i="10" s="1"/>
  <c r="S87" i="10"/>
  <c r="AB87" i="10" s="1"/>
  <c r="R87" i="10"/>
  <c r="Q87" i="10"/>
  <c r="P87" i="10"/>
  <c r="AA87" i="10" s="1"/>
  <c r="O87" i="10"/>
  <c r="Z87" i="10" s="1"/>
  <c r="N87" i="10"/>
  <c r="Y86" i="10"/>
  <c r="X86" i="10"/>
  <c r="AE86" i="10" s="1"/>
  <c r="W86" i="10"/>
  <c r="AD86" i="10" s="1"/>
  <c r="V86" i="10"/>
  <c r="U86" i="10"/>
  <c r="T86" i="10"/>
  <c r="AC86" i="10" s="1"/>
  <c r="S86" i="10"/>
  <c r="AB86" i="10" s="1"/>
  <c r="R86" i="10"/>
  <c r="Q86" i="10"/>
  <c r="P86" i="10"/>
  <c r="AA86" i="10" s="1"/>
  <c r="O86" i="10"/>
  <c r="Z86" i="10" s="1"/>
  <c r="N86" i="10"/>
  <c r="AC85" i="10"/>
  <c r="AA85" i="10"/>
  <c r="Y85" i="10"/>
  <c r="X85" i="10"/>
  <c r="AE85" i="10" s="1"/>
  <c r="W85" i="10"/>
  <c r="AD85" i="10" s="1"/>
  <c r="V85" i="10"/>
  <c r="U85" i="10"/>
  <c r="T85" i="10"/>
  <c r="S85" i="10"/>
  <c r="AB85" i="10" s="1"/>
  <c r="R85" i="10"/>
  <c r="Q85" i="10"/>
  <c r="P85" i="10"/>
  <c r="O85" i="10"/>
  <c r="Z85" i="10" s="1"/>
  <c r="N85" i="10"/>
  <c r="Y84" i="10"/>
  <c r="X84" i="10"/>
  <c r="AE84" i="10" s="1"/>
  <c r="W84" i="10"/>
  <c r="AD84" i="10" s="1"/>
  <c r="V84" i="10"/>
  <c r="U84" i="10"/>
  <c r="T84" i="10"/>
  <c r="AC84" i="10" s="1"/>
  <c r="C84" i="10" s="1"/>
  <c r="S84" i="10"/>
  <c r="AB84" i="10" s="1"/>
  <c r="R84" i="10"/>
  <c r="Q84" i="10"/>
  <c r="P84" i="10"/>
  <c r="AA84" i="10" s="1"/>
  <c r="O84" i="10"/>
  <c r="Z84" i="10" s="1"/>
  <c r="N84" i="10"/>
  <c r="AC83" i="10"/>
  <c r="AB83" i="10"/>
  <c r="Y83" i="10"/>
  <c r="X83" i="10"/>
  <c r="AE83" i="10" s="1"/>
  <c r="W83" i="10"/>
  <c r="AD83" i="10" s="1"/>
  <c r="V83" i="10"/>
  <c r="U83" i="10"/>
  <c r="T83" i="10"/>
  <c r="S83" i="10"/>
  <c r="R83" i="10"/>
  <c r="Q83" i="10"/>
  <c r="P83" i="10"/>
  <c r="AA83" i="10" s="1"/>
  <c r="O83" i="10"/>
  <c r="Z83" i="10" s="1"/>
  <c r="N83" i="10"/>
  <c r="AD82" i="10"/>
  <c r="Z82" i="10"/>
  <c r="Y82" i="10"/>
  <c r="X82" i="10"/>
  <c r="AE82" i="10" s="1"/>
  <c r="W82" i="10"/>
  <c r="V82" i="10"/>
  <c r="U82" i="10"/>
  <c r="T82" i="10"/>
  <c r="AC82" i="10" s="1"/>
  <c r="S82" i="10"/>
  <c r="AB82" i="10" s="1"/>
  <c r="R82" i="10"/>
  <c r="Q82" i="10"/>
  <c r="P82" i="10"/>
  <c r="AA82" i="10" s="1"/>
  <c r="O82" i="10"/>
  <c r="N82" i="10"/>
  <c r="Y81" i="10"/>
  <c r="X81" i="10"/>
  <c r="AE81" i="10" s="1"/>
  <c r="W81" i="10"/>
  <c r="AD81" i="10" s="1"/>
  <c r="V81" i="10"/>
  <c r="U81" i="10"/>
  <c r="T81" i="10"/>
  <c r="AC81" i="10" s="1"/>
  <c r="S81" i="10"/>
  <c r="AB81" i="10" s="1"/>
  <c r="R81" i="10"/>
  <c r="Q81" i="10"/>
  <c r="P81" i="10"/>
  <c r="AA81" i="10" s="1"/>
  <c r="O81" i="10"/>
  <c r="Z81" i="10" s="1"/>
  <c r="N81" i="10"/>
  <c r="AB80" i="10"/>
  <c r="Y80" i="10"/>
  <c r="X80" i="10"/>
  <c r="AE80" i="10" s="1"/>
  <c r="W80" i="10"/>
  <c r="AD80" i="10" s="1"/>
  <c r="V80" i="10"/>
  <c r="U80" i="10"/>
  <c r="T80" i="10"/>
  <c r="AC80" i="10" s="1"/>
  <c r="S80" i="10"/>
  <c r="R80" i="10"/>
  <c r="Q80" i="10"/>
  <c r="P80" i="10"/>
  <c r="AA80" i="10" s="1"/>
  <c r="O80" i="10"/>
  <c r="Z80" i="10" s="1"/>
  <c r="N80" i="10"/>
  <c r="Y79" i="10"/>
  <c r="X79" i="10"/>
  <c r="AE79" i="10" s="1"/>
  <c r="W79" i="10"/>
  <c r="AD79" i="10" s="1"/>
  <c r="V79" i="10"/>
  <c r="U79" i="10"/>
  <c r="T79" i="10"/>
  <c r="AC79" i="10" s="1"/>
  <c r="S79" i="10"/>
  <c r="AB79" i="10" s="1"/>
  <c r="R79" i="10"/>
  <c r="Q79" i="10"/>
  <c r="P79" i="10"/>
  <c r="AA79" i="10" s="1"/>
  <c r="O79" i="10"/>
  <c r="Z79" i="10" s="1"/>
  <c r="N79" i="10"/>
  <c r="AB78" i="10"/>
  <c r="Y78" i="10"/>
  <c r="X78" i="10"/>
  <c r="AE78" i="10" s="1"/>
  <c r="W78" i="10"/>
  <c r="AD78" i="10" s="1"/>
  <c r="V78" i="10"/>
  <c r="U78" i="10"/>
  <c r="T78" i="10"/>
  <c r="AC78" i="10" s="1"/>
  <c r="S78" i="10"/>
  <c r="R78" i="10"/>
  <c r="Q78" i="10"/>
  <c r="P78" i="10"/>
  <c r="AA78" i="10" s="1"/>
  <c r="O78" i="10"/>
  <c r="Z78" i="10" s="1"/>
  <c r="N78" i="10"/>
  <c r="AC77" i="10"/>
  <c r="AA77" i="10"/>
  <c r="Y77" i="10"/>
  <c r="X77" i="10"/>
  <c r="AE77" i="10" s="1"/>
  <c r="W77" i="10"/>
  <c r="AD77" i="10" s="1"/>
  <c r="V77" i="10"/>
  <c r="U77" i="10"/>
  <c r="T77" i="10"/>
  <c r="S77" i="10"/>
  <c r="AB77" i="10" s="1"/>
  <c r="R77" i="10"/>
  <c r="Q77" i="10"/>
  <c r="P77" i="10"/>
  <c r="O77" i="10"/>
  <c r="Z77" i="10" s="1"/>
  <c r="N77" i="10"/>
  <c r="Y76" i="10"/>
  <c r="X76" i="10"/>
  <c r="AE76" i="10" s="1"/>
  <c r="W76" i="10"/>
  <c r="AD76" i="10" s="1"/>
  <c r="V76" i="10"/>
  <c r="U76" i="10"/>
  <c r="T76" i="10"/>
  <c r="AC76" i="10" s="1"/>
  <c r="S76" i="10"/>
  <c r="AB76" i="10" s="1"/>
  <c r="R76" i="10"/>
  <c r="Q76" i="10"/>
  <c r="P76" i="10"/>
  <c r="AA76" i="10" s="1"/>
  <c r="O76" i="10"/>
  <c r="Z76" i="10" s="1"/>
  <c r="N76" i="10"/>
  <c r="AC75" i="10"/>
  <c r="AB75" i="10"/>
  <c r="Y75" i="10"/>
  <c r="X75" i="10"/>
  <c r="AE75" i="10" s="1"/>
  <c r="W75" i="10"/>
  <c r="AD75" i="10" s="1"/>
  <c r="V75" i="10"/>
  <c r="U75" i="10"/>
  <c r="T75" i="10"/>
  <c r="S75" i="10"/>
  <c r="R75" i="10"/>
  <c r="Q75" i="10"/>
  <c r="P75" i="10"/>
  <c r="AA75" i="10" s="1"/>
  <c r="O75" i="10"/>
  <c r="Z75" i="10" s="1"/>
  <c r="N75" i="10"/>
  <c r="AD74" i="10"/>
  <c r="Z74" i="10"/>
  <c r="Y74" i="10"/>
  <c r="X74" i="10"/>
  <c r="AE74" i="10" s="1"/>
  <c r="W74" i="10"/>
  <c r="V74" i="10"/>
  <c r="U74" i="10"/>
  <c r="T74" i="10"/>
  <c r="AC74" i="10" s="1"/>
  <c r="S74" i="10"/>
  <c r="AB74" i="10" s="1"/>
  <c r="R74" i="10"/>
  <c r="Q74" i="10"/>
  <c r="P74" i="10"/>
  <c r="AA74" i="10" s="1"/>
  <c r="O74" i="10"/>
  <c r="N74" i="10"/>
  <c r="AE73" i="10"/>
  <c r="Y73" i="10"/>
  <c r="X73" i="10"/>
  <c r="W73" i="10"/>
  <c r="AD73" i="10" s="1"/>
  <c r="V73" i="10"/>
  <c r="U73" i="10"/>
  <c r="T73" i="10"/>
  <c r="AC73" i="10" s="1"/>
  <c r="S73" i="10"/>
  <c r="AB73" i="10" s="1"/>
  <c r="R73" i="10"/>
  <c r="Q73" i="10"/>
  <c r="P73" i="10"/>
  <c r="AA73" i="10" s="1"/>
  <c r="O73" i="10"/>
  <c r="Z73" i="10" s="1"/>
  <c r="N73" i="10"/>
  <c r="AB72" i="10"/>
  <c r="Y72" i="10"/>
  <c r="X72" i="10"/>
  <c r="AE72" i="10" s="1"/>
  <c r="W72" i="10"/>
  <c r="AD72" i="10" s="1"/>
  <c r="V72" i="10"/>
  <c r="U72" i="10"/>
  <c r="T72" i="10"/>
  <c r="AC72" i="10" s="1"/>
  <c r="S72" i="10"/>
  <c r="R72" i="10"/>
  <c r="Q72" i="10"/>
  <c r="P72" i="10"/>
  <c r="AA72" i="10" s="1"/>
  <c r="O72" i="10"/>
  <c r="Z72" i="10" s="1"/>
  <c r="N72" i="10"/>
  <c r="Y71" i="10"/>
  <c r="X71" i="10"/>
  <c r="AE71" i="10" s="1"/>
  <c r="W71" i="10"/>
  <c r="AD71" i="10" s="1"/>
  <c r="V71" i="10"/>
  <c r="U71" i="10"/>
  <c r="T71" i="10"/>
  <c r="AC71" i="10" s="1"/>
  <c r="S71" i="10"/>
  <c r="AB71" i="10" s="1"/>
  <c r="R71" i="10"/>
  <c r="Q71" i="10"/>
  <c r="P71" i="10"/>
  <c r="AA71" i="10" s="1"/>
  <c r="O71" i="10"/>
  <c r="Z71" i="10" s="1"/>
  <c r="N71" i="10"/>
  <c r="Y70" i="10"/>
  <c r="X70" i="10"/>
  <c r="AE70" i="10" s="1"/>
  <c r="W70" i="10"/>
  <c r="AD70" i="10" s="1"/>
  <c r="V70" i="10"/>
  <c r="U70" i="10"/>
  <c r="T70" i="10"/>
  <c r="AC70" i="10" s="1"/>
  <c r="S70" i="10"/>
  <c r="AB70" i="10" s="1"/>
  <c r="R70" i="10"/>
  <c r="Q70" i="10"/>
  <c r="P70" i="10"/>
  <c r="AA70" i="10" s="1"/>
  <c r="O70" i="10"/>
  <c r="Z70" i="10" s="1"/>
  <c r="N70" i="10"/>
  <c r="AC69" i="10"/>
  <c r="AA69" i="10"/>
  <c r="Y69" i="10"/>
  <c r="X69" i="10"/>
  <c r="AE69" i="10" s="1"/>
  <c r="W69" i="10"/>
  <c r="AD69" i="10" s="1"/>
  <c r="V69" i="10"/>
  <c r="U69" i="10"/>
  <c r="T69" i="10"/>
  <c r="S69" i="10"/>
  <c r="AB69" i="10" s="1"/>
  <c r="R69" i="10"/>
  <c r="Q69" i="10"/>
  <c r="P69" i="10"/>
  <c r="O69" i="10"/>
  <c r="Z69" i="10" s="1"/>
  <c r="B69" i="10" s="1"/>
  <c r="N69" i="10"/>
  <c r="Y68" i="10"/>
  <c r="X68" i="10"/>
  <c r="AE68" i="10" s="1"/>
  <c r="W68" i="10"/>
  <c r="AD68" i="10" s="1"/>
  <c r="V68" i="10"/>
  <c r="U68" i="10"/>
  <c r="T68" i="10"/>
  <c r="AC68" i="10" s="1"/>
  <c r="S68" i="10"/>
  <c r="AB68" i="10" s="1"/>
  <c r="R68" i="10"/>
  <c r="Q68" i="10"/>
  <c r="P68" i="10"/>
  <c r="AA68" i="10" s="1"/>
  <c r="O68" i="10"/>
  <c r="Z68" i="10" s="1"/>
  <c r="N68" i="10"/>
  <c r="AC67" i="10"/>
  <c r="AB67" i="10"/>
  <c r="Y67" i="10"/>
  <c r="X67" i="10"/>
  <c r="AE67" i="10" s="1"/>
  <c r="W67" i="10"/>
  <c r="AD67" i="10" s="1"/>
  <c r="V67" i="10"/>
  <c r="U67" i="10"/>
  <c r="T67" i="10"/>
  <c r="S67" i="10"/>
  <c r="R67" i="10"/>
  <c r="Q67" i="10"/>
  <c r="P67" i="10"/>
  <c r="AA67" i="10" s="1"/>
  <c r="O67" i="10"/>
  <c r="Z67" i="10" s="1"/>
  <c r="N67" i="10"/>
  <c r="AD66" i="10"/>
  <c r="Z66" i="10"/>
  <c r="Y66" i="10"/>
  <c r="X66" i="10"/>
  <c r="AE66" i="10" s="1"/>
  <c r="W66" i="10"/>
  <c r="V66" i="10"/>
  <c r="U66" i="10"/>
  <c r="T66" i="10"/>
  <c r="AC66" i="10" s="1"/>
  <c r="S66" i="10"/>
  <c r="AB66" i="10" s="1"/>
  <c r="R66" i="10"/>
  <c r="Q66" i="10"/>
  <c r="P66" i="10"/>
  <c r="AA66" i="10" s="1"/>
  <c r="O66" i="10"/>
  <c r="N66" i="10"/>
  <c r="Y65" i="10"/>
  <c r="X65" i="10"/>
  <c r="AE65" i="10" s="1"/>
  <c r="W65" i="10"/>
  <c r="AD65" i="10" s="1"/>
  <c r="V65" i="10"/>
  <c r="U65" i="10"/>
  <c r="T65" i="10"/>
  <c r="AC65" i="10" s="1"/>
  <c r="S65" i="10"/>
  <c r="AB65" i="10" s="1"/>
  <c r="R65" i="10"/>
  <c r="Q65" i="10"/>
  <c r="P65" i="10"/>
  <c r="AA65" i="10" s="1"/>
  <c r="O65" i="10"/>
  <c r="Z65" i="10" s="1"/>
  <c r="N65" i="10"/>
  <c r="AB64" i="10"/>
  <c r="Y64" i="10"/>
  <c r="X64" i="10"/>
  <c r="AE64" i="10" s="1"/>
  <c r="W64" i="10"/>
  <c r="AD64" i="10" s="1"/>
  <c r="V64" i="10"/>
  <c r="U64" i="10"/>
  <c r="T64" i="10"/>
  <c r="AC64" i="10" s="1"/>
  <c r="S64" i="10"/>
  <c r="R64" i="10"/>
  <c r="Q64" i="10"/>
  <c r="P64" i="10"/>
  <c r="AA64" i="10" s="1"/>
  <c r="O64" i="10"/>
  <c r="Z64" i="10" s="1"/>
  <c r="N64" i="10"/>
  <c r="AC63" i="10"/>
  <c r="Y63" i="10"/>
  <c r="X63" i="10"/>
  <c r="AE63" i="10" s="1"/>
  <c r="W63" i="10"/>
  <c r="AD63" i="10" s="1"/>
  <c r="V63" i="10"/>
  <c r="U63" i="10"/>
  <c r="T63" i="10"/>
  <c r="S63" i="10"/>
  <c r="AB63" i="10" s="1"/>
  <c r="R63" i="10"/>
  <c r="Q63" i="10"/>
  <c r="P63" i="10"/>
  <c r="AA63" i="10" s="1"/>
  <c r="O63" i="10"/>
  <c r="Z63" i="10" s="1"/>
  <c r="N63" i="10"/>
  <c r="AC62" i="10"/>
  <c r="Y62" i="10"/>
  <c r="X62" i="10"/>
  <c r="AE62" i="10" s="1"/>
  <c r="W62" i="10"/>
  <c r="AD62" i="10" s="1"/>
  <c r="V62" i="10"/>
  <c r="U62" i="10"/>
  <c r="T62" i="10"/>
  <c r="S62" i="10"/>
  <c r="AB62" i="10" s="1"/>
  <c r="R62" i="10"/>
  <c r="Q62" i="10"/>
  <c r="P62" i="10"/>
  <c r="AA62" i="10" s="1"/>
  <c r="O62" i="10"/>
  <c r="Z62" i="10" s="1"/>
  <c r="N62" i="10"/>
  <c r="AC61" i="10"/>
  <c r="AA61" i="10"/>
  <c r="Y61" i="10"/>
  <c r="X61" i="10"/>
  <c r="AE61" i="10" s="1"/>
  <c r="W61" i="10"/>
  <c r="AD61" i="10" s="1"/>
  <c r="V61" i="10"/>
  <c r="U61" i="10"/>
  <c r="T61" i="10"/>
  <c r="S61" i="10"/>
  <c r="AB61" i="10" s="1"/>
  <c r="R61" i="10"/>
  <c r="Q61" i="10"/>
  <c r="P61" i="10"/>
  <c r="O61" i="10"/>
  <c r="Z61" i="10" s="1"/>
  <c r="N61" i="10"/>
  <c r="Y60" i="10"/>
  <c r="X60" i="10"/>
  <c r="AE60" i="10" s="1"/>
  <c r="W60" i="10"/>
  <c r="AD60" i="10" s="1"/>
  <c r="V60" i="10"/>
  <c r="U60" i="10"/>
  <c r="T60" i="10"/>
  <c r="AC60" i="10" s="1"/>
  <c r="S60" i="10"/>
  <c r="AB60" i="10" s="1"/>
  <c r="R60" i="10"/>
  <c r="Q60" i="10"/>
  <c r="P60" i="10"/>
  <c r="AA60" i="10" s="1"/>
  <c r="O60" i="10"/>
  <c r="Z60" i="10" s="1"/>
  <c r="N60" i="10"/>
  <c r="AC59" i="10"/>
  <c r="AB59" i="10"/>
  <c r="Y59" i="10"/>
  <c r="X59" i="10"/>
  <c r="AE59" i="10" s="1"/>
  <c r="W59" i="10"/>
  <c r="AD59" i="10" s="1"/>
  <c r="V59" i="10"/>
  <c r="U59" i="10"/>
  <c r="T59" i="10"/>
  <c r="S59" i="10"/>
  <c r="R59" i="10"/>
  <c r="Q59" i="10"/>
  <c r="P59" i="10"/>
  <c r="AA59" i="10" s="1"/>
  <c r="O59" i="10"/>
  <c r="Z59" i="10" s="1"/>
  <c r="N59" i="10"/>
  <c r="AD58" i="10"/>
  <c r="Z58" i="10"/>
  <c r="Y58" i="10"/>
  <c r="X58" i="10"/>
  <c r="AE58" i="10" s="1"/>
  <c r="W58" i="10"/>
  <c r="V58" i="10"/>
  <c r="U58" i="10"/>
  <c r="T58" i="10"/>
  <c r="AC58" i="10" s="1"/>
  <c r="S58" i="10"/>
  <c r="AB58" i="10" s="1"/>
  <c r="R58" i="10"/>
  <c r="Q58" i="10"/>
  <c r="P58" i="10"/>
  <c r="AA58" i="10" s="1"/>
  <c r="O58" i="10"/>
  <c r="N58" i="10"/>
  <c r="AE57" i="10"/>
  <c r="Y57" i="10"/>
  <c r="X57" i="10"/>
  <c r="W57" i="10"/>
  <c r="AD57" i="10" s="1"/>
  <c r="V57" i="10"/>
  <c r="U57" i="10"/>
  <c r="T57" i="10"/>
  <c r="AC57" i="10" s="1"/>
  <c r="S57" i="10"/>
  <c r="AB57" i="10" s="1"/>
  <c r="R57" i="10"/>
  <c r="Q57" i="10"/>
  <c r="P57" i="10"/>
  <c r="AA57" i="10" s="1"/>
  <c r="O57" i="10"/>
  <c r="Z57" i="10" s="1"/>
  <c r="N57" i="10"/>
  <c r="AB56" i="10"/>
  <c r="Y56" i="10"/>
  <c r="X56" i="10"/>
  <c r="AE56" i="10" s="1"/>
  <c r="W56" i="10"/>
  <c r="AD56" i="10" s="1"/>
  <c r="V56" i="10"/>
  <c r="U56" i="10"/>
  <c r="T56" i="10"/>
  <c r="AC56" i="10" s="1"/>
  <c r="S56" i="10"/>
  <c r="R56" i="10"/>
  <c r="Q56" i="10"/>
  <c r="P56" i="10"/>
  <c r="AA56" i="10" s="1"/>
  <c r="O56" i="10"/>
  <c r="Z56" i="10" s="1"/>
  <c r="N56" i="10"/>
  <c r="Y55" i="10"/>
  <c r="X55" i="10"/>
  <c r="AE55" i="10" s="1"/>
  <c r="W55" i="10"/>
  <c r="AD55" i="10" s="1"/>
  <c r="V55" i="10"/>
  <c r="U55" i="10"/>
  <c r="T55" i="10"/>
  <c r="AC55" i="10" s="1"/>
  <c r="S55" i="10"/>
  <c r="AB55" i="10" s="1"/>
  <c r="R55" i="10"/>
  <c r="Q55" i="10"/>
  <c r="P55" i="10"/>
  <c r="AA55" i="10" s="1"/>
  <c r="O55" i="10"/>
  <c r="Z55" i="10" s="1"/>
  <c r="N55" i="10"/>
  <c r="Y54" i="10"/>
  <c r="X54" i="10"/>
  <c r="AE54" i="10" s="1"/>
  <c r="W54" i="10"/>
  <c r="AD54" i="10" s="1"/>
  <c r="V54" i="10"/>
  <c r="U54" i="10"/>
  <c r="T54" i="10"/>
  <c r="AC54" i="10" s="1"/>
  <c r="S54" i="10"/>
  <c r="AB54" i="10" s="1"/>
  <c r="R54" i="10"/>
  <c r="Q54" i="10"/>
  <c r="P54" i="10"/>
  <c r="AA54" i="10" s="1"/>
  <c r="O54" i="10"/>
  <c r="Z54" i="10" s="1"/>
  <c r="N54" i="10"/>
  <c r="AC53" i="10"/>
  <c r="AA53" i="10"/>
  <c r="Y53" i="10"/>
  <c r="X53" i="10"/>
  <c r="AE53" i="10" s="1"/>
  <c r="W53" i="10"/>
  <c r="AD53" i="10" s="1"/>
  <c r="V53" i="10"/>
  <c r="U53" i="10"/>
  <c r="T53" i="10"/>
  <c r="S53" i="10"/>
  <c r="AB53" i="10" s="1"/>
  <c r="R53" i="10"/>
  <c r="Q53" i="10"/>
  <c r="P53" i="10"/>
  <c r="O53" i="10"/>
  <c r="Z53" i="10" s="1"/>
  <c r="N53" i="10"/>
  <c r="Y52" i="10"/>
  <c r="X52" i="10"/>
  <c r="AE52" i="10" s="1"/>
  <c r="W52" i="10"/>
  <c r="AD52" i="10" s="1"/>
  <c r="V52" i="10"/>
  <c r="U52" i="10"/>
  <c r="T52" i="10"/>
  <c r="AC52" i="10" s="1"/>
  <c r="S52" i="10"/>
  <c r="AB52" i="10" s="1"/>
  <c r="R52" i="10"/>
  <c r="Q52" i="10"/>
  <c r="P52" i="10"/>
  <c r="AA52" i="10" s="1"/>
  <c r="O52" i="10"/>
  <c r="Z52" i="10" s="1"/>
  <c r="N52" i="10"/>
  <c r="AC51" i="10"/>
  <c r="AB51" i="10"/>
  <c r="Y51" i="10"/>
  <c r="X51" i="10"/>
  <c r="AE51" i="10" s="1"/>
  <c r="W51" i="10"/>
  <c r="AD51" i="10" s="1"/>
  <c r="V51" i="10"/>
  <c r="U51" i="10"/>
  <c r="T51" i="10"/>
  <c r="S51" i="10"/>
  <c r="R51" i="10"/>
  <c r="Q51" i="10"/>
  <c r="P51" i="10"/>
  <c r="AA51" i="10" s="1"/>
  <c r="O51" i="10"/>
  <c r="Z51" i="10" s="1"/>
  <c r="N51" i="10"/>
  <c r="AD50" i="10"/>
  <c r="Z50" i="10"/>
  <c r="Y50" i="10"/>
  <c r="X50" i="10"/>
  <c r="AE50" i="10" s="1"/>
  <c r="W50" i="10"/>
  <c r="V50" i="10"/>
  <c r="U50" i="10"/>
  <c r="T50" i="10"/>
  <c r="AC50" i="10" s="1"/>
  <c r="S50" i="10"/>
  <c r="AB50" i="10" s="1"/>
  <c r="R50" i="10"/>
  <c r="Q50" i="10"/>
  <c r="P50" i="10"/>
  <c r="AA50" i="10" s="1"/>
  <c r="O50" i="10"/>
  <c r="N50" i="10"/>
  <c r="Y49" i="10"/>
  <c r="X49" i="10"/>
  <c r="AE49" i="10" s="1"/>
  <c r="W49" i="10"/>
  <c r="AD49" i="10" s="1"/>
  <c r="V49" i="10"/>
  <c r="U49" i="10"/>
  <c r="T49" i="10"/>
  <c r="AC49" i="10" s="1"/>
  <c r="S49" i="10"/>
  <c r="AB49" i="10" s="1"/>
  <c r="R49" i="10"/>
  <c r="Q49" i="10"/>
  <c r="P49" i="10"/>
  <c r="AA49" i="10" s="1"/>
  <c r="O49" i="10"/>
  <c r="Z49" i="10" s="1"/>
  <c r="N49" i="10"/>
  <c r="AB48" i="10"/>
  <c r="Y48" i="10"/>
  <c r="X48" i="10"/>
  <c r="AE48" i="10" s="1"/>
  <c r="W48" i="10"/>
  <c r="AD48" i="10" s="1"/>
  <c r="V48" i="10"/>
  <c r="U48" i="10"/>
  <c r="T48" i="10"/>
  <c r="AC48" i="10" s="1"/>
  <c r="S48" i="10"/>
  <c r="R48" i="10"/>
  <c r="Q48" i="10"/>
  <c r="P48" i="10"/>
  <c r="AA48" i="10" s="1"/>
  <c r="O48" i="10"/>
  <c r="Z48" i="10" s="1"/>
  <c r="N48" i="10"/>
  <c r="AC47" i="10"/>
  <c r="Y47" i="10"/>
  <c r="X47" i="10"/>
  <c r="AE47" i="10" s="1"/>
  <c r="W47" i="10"/>
  <c r="AD47" i="10" s="1"/>
  <c r="V47" i="10"/>
  <c r="U47" i="10"/>
  <c r="T47" i="10"/>
  <c r="S47" i="10"/>
  <c r="AB47" i="10" s="1"/>
  <c r="R47" i="10"/>
  <c r="Q47" i="10"/>
  <c r="P47" i="10"/>
  <c r="AA47" i="10" s="1"/>
  <c r="O47" i="10"/>
  <c r="Z47" i="10" s="1"/>
  <c r="N47" i="10"/>
  <c r="AC46" i="10"/>
  <c r="Y46" i="10"/>
  <c r="X46" i="10"/>
  <c r="AE46" i="10" s="1"/>
  <c r="W46" i="10"/>
  <c r="AD46" i="10" s="1"/>
  <c r="V46" i="10"/>
  <c r="U46" i="10"/>
  <c r="T46" i="10"/>
  <c r="S46" i="10"/>
  <c r="AB46" i="10" s="1"/>
  <c r="R46" i="10"/>
  <c r="Q46" i="10"/>
  <c r="P46" i="10"/>
  <c r="AA46" i="10" s="1"/>
  <c r="O46" i="10"/>
  <c r="Z46" i="10" s="1"/>
  <c r="N46" i="10"/>
  <c r="AC45" i="10"/>
  <c r="AA45" i="10"/>
  <c r="Y45" i="10"/>
  <c r="X45" i="10"/>
  <c r="AE45" i="10" s="1"/>
  <c r="W45" i="10"/>
  <c r="AD45" i="10" s="1"/>
  <c r="V45" i="10"/>
  <c r="U45" i="10"/>
  <c r="T45" i="10"/>
  <c r="S45" i="10"/>
  <c r="AB45" i="10" s="1"/>
  <c r="R45" i="10"/>
  <c r="Q45" i="10"/>
  <c r="P45" i="10"/>
  <c r="O45" i="10"/>
  <c r="Z45" i="10" s="1"/>
  <c r="N45" i="10"/>
  <c r="Y44" i="10"/>
  <c r="X44" i="10"/>
  <c r="AE44" i="10" s="1"/>
  <c r="W44" i="10"/>
  <c r="AD44" i="10" s="1"/>
  <c r="V44" i="10"/>
  <c r="U44" i="10"/>
  <c r="T44" i="10"/>
  <c r="AC44" i="10" s="1"/>
  <c r="S44" i="10"/>
  <c r="AB44" i="10" s="1"/>
  <c r="R44" i="10"/>
  <c r="Q44" i="10"/>
  <c r="P44" i="10"/>
  <c r="AA44" i="10" s="1"/>
  <c r="O44" i="10"/>
  <c r="Z44" i="10" s="1"/>
  <c r="N44" i="10"/>
  <c r="AC43" i="10"/>
  <c r="AB43" i="10"/>
  <c r="Y43" i="10"/>
  <c r="X43" i="10"/>
  <c r="AE43" i="10" s="1"/>
  <c r="W43" i="10"/>
  <c r="AD43" i="10" s="1"/>
  <c r="V43" i="10"/>
  <c r="U43" i="10"/>
  <c r="T43" i="10"/>
  <c r="S43" i="10"/>
  <c r="R43" i="10"/>
  <c r="Q43" i="10"/>
  <c r="P43" i="10"/>
  <c r="AA43" i="10" s="1"/>
  <c r="O43" i="10"/>
  <c r="Z43" i="10" s="1"/>
  <c r="N43" i="10"/>
  <c r="AD42" i="10"/>
  <c r="Z42" i="10"/>
  <c r="Y42" i="10"/>
  <c r="X42" i="10"/>
  <c r="AE42" i="10" s="1"/>
  <c r="W42" i="10"/>
  <c r="V42" i="10"/>
  <c r="U42" i="10"/>
  <c r="T42" i="10"/>
  <c r="AC42" i="10" s="1"/>
  <c r="S42" i="10"/>
  <c r="AB42" i="10" s="1"/>
  <c r="R42" i="10"/>
  <c r="Q42" i="10"/>
  <c r="P42" i="10"/>
  <c r="AA42" i="10" s="1"/>
  <c r="O42" i="10"/>
  <c r="N42" i="10"/>
  <c r="AE41" i="10"/>
  <c r="Y41" i="10"/>
  <c r="X41" i="10"/>
  <c r="W41" i="10"/>
  <c r="AD41" i="10" s="1"/>
  <c r="V41" i="10"/>
  <c r="U41" i="10"/>
  <c r="T41" i="10"/>
  <c r="AC41" i="10" s="1"/>
  <c r="S41" i="10"/>
  <c r="AB41" i="10" s="1"/>
  <c r="R41" i="10"/>
  <c r="Q41" i="10"/>
  <c r="P41" i="10"/>
  <c r="AA41" i="10" s="1"/>
  <c r="O41" i="10"/>
  <c r="Z41" i="10" s="1"/>
  <c r="N41" i="10"/>
  <c r="AB40" i="10"/>
  <c r="Y40" i="10"/>
  <c r="X40" i="10"/>
  <c r="AE40" i="10" s="1"/>
  <c r="W40" i="10"/>
  <c r="AD40" i="10" s="1"/>
  <c r="V40" i="10"/>
  <c r="U40" i="10"/>
  <c r="T40" i="10"/>
  <c r="AC40" i="10" s="1"/>
  <c r="S40" i="10"/>
  <c r="R40" i="10"/>
  <c r="Q40" i="10"/>
  <c r="P40" i="10"/>
  <c r="AA40" i="10" s="1"/>
  <c r="O40" i="10"/>
  <c r="Z40" i="10" s="1"/>
  <c r="N40" i="10"/>
  <c r="Y39" i="10"/>
  <c r="X39" i="10"/>
  <c r="AE39" i="10" s="1"/>
  <c r="W39" i="10"/>
  <c r="AD39" i="10" s="1"/>
  <c r="V39" i="10"/>
  <c r="U39" i="10"/>
  <c r="T39" i="10"/>
  <c r="AC39" i="10" s="1"/>
  <c r="S39" i="10"/>
  <c r="AB39" i="10" s="1"/>
  <c r="R39" i="10"/>
  <c r="Q39" i="10"/>
  <c r="P39" i="10"/>
  <c r="AA39" i="10" s="1"/>
  <c r="O39" i="10"/>
  <c r="Z39" i="10" s="1"/>
  <c r="N39" i="10"/>
  <c r="Y38" i="10"/>
  <c r="X38" i="10"/>
  <c r="AE38" i="10" s="1"/>
  <c r="W38" i="10"/>
  <c r="AD38" i="10" s="1"/>
  <c r="V38" i="10"/>
  <c r="U38" i="10"/>
  <c r="T38" i="10"/>
  <c r="AC38" i="10" s="1"/>
  <c r="S38" i="10"/>
  <c r="AB38" i="10" s="1"/>
  <c r="R38" i="10"/>
  <c r="Q38" i="10"/>
  <c r="P38" i="10"/>
  <c r="AA38" i="10" s="1"/>
  <c r="O38" i="10"/>
  <c r="Z38" i="10" s="1"/>
  <c r="N38" i="10"/>
  <c r="AC37" i="10"/>
  <c r="AA37" i="10"/>
  <c r="Y37" i="10"/>
  <c r="X37" i="10"/>
  <c r="AE37" i="10" s="1"/>
  <c r="W37" i="10"/>
  <c r="AD37" i="10" s="1"/>
  <c r="V37" i="10"/>
  <c r="U37" i="10"/>
  <c r="T37" i="10"/>
  <c r="S37" i="10"/>
  <c r="AB37" i="10" s="1"/>
  <c r="R37" i="10"/>
  <c r="Q37" i="10"/>
  <c r="P37" i="10"/>
  <c r="O37" i="10"/>
  <c r="Z37" i="10" s="1"/>
  <c r="N37" i="10"/>
  <c r="D34" i="10"/>
  <c r="C34" i="10"/>
  <c r="B34" i="10"/>
  <c r="AD31" i="10"/>
  <c r="AB31" i="10"/>
  <c r="Z31" i="10"/>
  <c r="C29" i="10"/>
  <c r="R1116" i="9"/>
  <c r="Q1116" i="9"/>
  <c r="P1116" i="9"/>
  <c r="O1116" i="9"/>
  <c r="T1116" i="9" s="1"/>
  <c r="N1116" i="9"/>
  <c r="S1116" i="9" s="1"/>
  <c r="R1115" i="9"/>
  <c r="Q1115" i="9"/>
  <c r="P1115" i="9"/>
  <c r="O1115" i="9"/>
  <c r="T1115" i="9" s="1"/>
  <c r="N1115" i="9"/>
  <c r="S1115" i="9" s="1"/>
  <c r="R1114" i="9"/>
  <c r="Q1114" i="9"/>
  <c r="P1114" i="9"/>
  <c r="O1114" i="9"/>
  <c r="T1114" i="9" s="1"/>
  <c r="N1114" i="9"/>
  <c r="S1114" i="9" s="1"/>
  <c r="R1113" i="9"/>
  <c r="Q1113" i="9"/>
  <c r="P1113" i="9"/>
  <c r="O1113" i="9"/>
  <c r="T1113" i="9" s="1"/>
  <c r="N1113" i="9"/>
  <c r="S1113" i="9" s="1"/>
  <c r="R1112" i="9"/>
  <c r="Q1112" i="9"/>
  <c r="P1112" i="9"/>
  <c r="O1112" i="9"/>
  <c r="T1112" i="9" s="1"/>
  <c r="N1112" i="9"/>
  <c r="S1112" i="9" s="1"/>
  <c r="S1111" i="9"/>
  <c r="R1111" i="9"/>
  <c r="Q1111" i="9"/>
  <c r="P1111" i="9"/>
  <c r="O1111" i="9"/>
  <c r="T1111" i="9" s="1"/>
  <c r="N1111" i="9"/>
  <c r="T1110" i="9"/>
  <c r="R1110" i="9"/>
  <c r="Q1110" i="9"/>
  <c r="P1110" i="9"/>
  <c r="O1110" i="9"/>
  <c r="N1110" i="9"/>
  <c r="S1110" i="9" s="1"/>
  <c r="R1109" i="9"/>
  <c r="Q1109" i="9"/>
  <c r="P1109" i="9"/>
  <c r="O1109" i="9"/>
  <c r="T1109" i="9" s="1"/>
  <c r="N1109" i="9"/>
  <c r="S1109" i="9" s="1"/>
  <c r="R1108" i="9"/>
  <c r="Q1108" i="9"/>
  <c r="P1108" i="9"/>
  <c r="O1108" i="9"/>
  <c r="T1108" i="9" s="1"/>
  <c r="N1108" i="9"/>
  <c r="S1108" i="9" s="1"/>
  <c r="R1107" i="9"/>
  <c r="Q1107" i="9"/>
  <c r="P1107" i="9"/>
  <c r="O1107" i="9"/>
  <c r="T1107" i="9" s="1"/>
  <c r="N1107" i="9"/>
  <c r="S1107" i="9" s="1"/>
  <c r="T1106" i="9"/>
  <c r="R1106" i="9"/>
  <c r="Q1106" i="9"/>
  <c r="P1106" i="9"/>
  <c r="O1106" i="9"/>
  <c r="N1106" i="9"/>
  <c r="S1106" i="9" s="1"/>
  <c r="R1105" i="9"/>
  <c r="Q1105" i="9"/>
  <c r="P1105" i="9"/>
  <c r="O1105" i="9"/>
  <c r="T1105" i="9" s="1"/>
  <c r="N1105" i="9"/>
  <c r="S1105" i="9" s="1"/>
  <c r="R1104" i="9"/>
  <c r="Q1104" i="9"/>
  <c r="P1104" i="9"/>
  <c r="O1104" i="9"/>
  <c r="T1104" i="9" s="1"/>
  <c r="N1104" i="9"/>
  <c r="S1104" i="9" s="1"/>
  <c r="S1103" i="9"/>
  <c r="R1103" i="9"/>
  <c r="Q1103" i="9"/>
  <c r="P1103" i="9"/>
  <c r="O1103" i="9"/>
  <c r="T1103" i="9" s="1"/>
  <c r="N1103" i="9"/>
  <c r="R1102" i="9"/>
  <c r="Q1102" i="9"/>
  <c r="P1102" i="9"/>
  <c r="O1102" i="9"/>
  <c r="T1102" i="9" s="1"/>
  <c r="N1102" i="9"/>
  <c r="S1102" i="9" s="1"/>
  <c r="R1101" i="9"/>
  <c r="Q1101" i="9"/>
  <c r="P1101" i="9"/>
  <c r="O1101" i="9"/>
  <c r="T1101" i="9" s="1"/>
  <c r="N1101" i="9"/>
  <c r="S1101" i="9" s="1"/>
  <c r="R1100" i="9"/>
  <c r="Q1100" i="9"/>
  <c r="P1100" i="9"/>
  <c r="O1100" i="9"/>
  <c r="T1100" i="9" s="1"/>
  <c r="N1100" i="9"/>
  <c r="S1100" i="9" s="1"/>
  <c r="R1099" i="9"/>
  <c r="Q1099" i="9"/>
  <c r="P1099" i="9"/>
  <c r="O1099" i="9"/>
  <c r="T1099" i="9" s="1"/>
  <c r="N1099" i="9"/>
  <c r="S1099" i="9" s="1"/>
  <c r="R1098" i="9"/>
  <c r="Q1098" i="9"/>
  <c r="P1098" i="9"/>
  <c r="O1098" i="9"/>
  <c r="T1098" i="9" s="1"/>
  <c r="N1098" i="9"/>
  <c r="S1098" i="9" s="1"/>
  <c r="R1097" i="9"/>
  <c r="Q1097" i="9"/>
  <c r="P1097" i="9"/>
  <c r="O1097" i="9"/>
  <c r="T1097" i="9" s="1"/>
  <c r="N1097" i="9"/>
  <c r="S1097" i="9" s="1"/>
  <c r="R1096" i="9"/>
  <c r="Q1096" i="9"/>
  <c r="P1096" i="9"/>
  <c r="O1096" i="9"/>
  <c r="T1096" i="9" s="1"/>
  <c r="N1096" i="9"/>
  <c r="S1096" i="9" s="1"/>
  <c r="S1095" i="9"/>
  <c r="R1095" i="9"/>
  <c r="Q1095" i="9"/>
  <c r="P1095" i="9"/>
  <c r="O1095" i="9"/>
  <c r="T1095" i="9" s="1"/>
  <c r="N1095" i="9"/>
  <c r="T1094" i="9"/>
  <c r="R1094" i="9"/>
  <c r="Q1094" i="9"/>
  <c r="P1094" i="9"/>
  <c r="O1094" i="9"/>
  <c r="N1094" i="9"/>
  <c r="S1094" i="9" s="1"/>
  <c r="R1093" i="9"/>
  <c r="Q1093" i="9"/>
  <c r="P1093" i="9"/>
  <c r="O1093" i="9"/>
  <c r="T1093" i="9" s="1"/>
  <c r="N1093" i="9"/>
  <c r="S1093" i="9" s="1"/>
  <c r="R1092" i="9"/>
  <c r="Q1092" i="9"/>
  <c r="P1092" i="9"/>
  <c r="O1092" i="9"/>
  <c r="T1092" i="9" s="1"/>
  <c r="N1092" i="9"/>
  <c r="S1092" i="9" s="1"/>
  <c r="R1091" i="9"/>
  <c r="Q1091" i="9"/>
  <c r="P1091" i="9"/>
  <c r="O1091" i="9"/>
  <c r="T1091" i="9" s="1"/>
  <c r="N1091" i="9"/>
  <c r="S1091" i="9" s="1"/>
  <c r="T1090" i="9"/>
  <c r="R1090" i="9"/>
  <c r="Q1090" i="9"/>
  <c r="P1090" i="9"/>
  <c r="O1090" i="9"/>
  <c r="N1090" i="9"/>
  <c r="S1090" i="9" s="1"/>
  <c r="R1089" i="9"/>
  <c r="Q1089" i="9"/>
  <c r="P1089" i="9"/>
  <c r="O1089" i="9"/>
  <c r="T1089" i="9" s="1"/>
  <c r="N1089" i="9"/>
  <c r="S1089" i="9" s="1"/>
  <c r="R1088" i="9"/>
  <c r="Q1088" i="9"/>
  <c r="P1088" i="9"/>
  <c r="O1088" i="9"/>
  <c r="T1088" i="9" s="1"/>
  <c r="N1088" i="9"/>
  <c r="S1088" i="9" s="1"/>
  <c r="S1087" i="9"/>
  <c r="R1087" i="9"/>
  <c r="Q1087" i="9"/>
  <c r="P1087" i="9"/>
  <c r="O1087" i="9"/>
  <c r="T1087" i="9" s="1"/>
  <c r="N1087" i="9"/>
  <c r="R1086" i="9"/>
  <c r="Q1086" i="9"/>
  <c r="P1086" i="9"/>
  <c r="O1086" i="9"/>
  <c r="T1086" i="9" s="1"/>
  <c r="N1086" i="9"/>
  <c r="S1086" i="9" s="1"/>
  <c r="R1085" i="9"/>
  <c r="Q1085" i="9"/>
  <c r="P1085" i="9"/>
  <c r="O1085" i="9"/>
  <c r="T1085" i="9" s="1"/>
  <c r="N1085" i="9"/>
  <c r="S1085" i="9" s="1"/>
  <c r="R1084" i="9"/>
  <c r="Q1084" i="9"/>
  <c r="P1084" i="9"/>
  <c r="O1084" i="9"/>
  <c r="T1084" i="9" s="1"/>
  <c r="N1084" i="9"/>
  <c r="S1084" i="9" s="1"/>
  <c r="R1083" i="9"/>
  <c r="Q1083" i="9"/>
  <c r="P1083" i="9"/>
  <c r="O1083" i="9"/>
  <c r="T1083" i="9" s="1"/>
  <c r="N1083" i="9"/>
  <c r="S1083" i="9" s="1"/>
  <c r="R1082" i="9"/>
  <c r="Q1082" i="9"/>
  <c r="P1082" i="9"/>
  <c r="O1082" i="9"/>
  <c r="T1082" i="9" s="1"/>
  <c r="N1082" i="9"/>
  <c r="S1082" i="9" s="1"/>
  <c r="R1081" i="9"/>
  <c r="Q1081" i="9"/>
  <c r="P1081" i="9"/>
  <c r="O1081" i="9"/>
  <c r="T1081" i="9" s="1"/>
  <c r="N1081" i="9"/>
  <c r="S1081" i="9" s="1"/>
  <c r="R1080" i="9"/>
  <c r="Q1080" i="9"/>
  <c r="P1080" i="9"/>
  <c r="O1080" i="9"/>
  <c r="T1080" i="9" s="1"/>
  <c r="N1080" i="9"/>
  <c r="S1080" i="9" s="1"/>
  <c r="S1079" i="9"/>
  <c r="R1079" i="9"/>
  <c r="Q1079" i="9"/>
  <c r="P1079" i="9"/>
  <c r="O1079" i="9"/>
  <c r="T1079" i="9" s="1"/>
  <c r="N1079" i="9"/>
  <c r="T1078" i="9"/>
  <c r="R1078" i="9"/>
  <c r="Q1078" i="9"/>
  <c r="P1078" i="9"/>
  <c r="O1078" i="9"/>
  <c r="N1078" i="9"/>
  <c r="S1078" i="9" s="1"/>
  <c r="R1077" i="9"/>
  <c r="Q1077" i="9"/>
  <c r="P1077" i="9"/>
  <c r="O1077" i="9"/>
  <c r="T1077" i="9" s="1"/>
  <c r="N1077" i="9"/>
  <c r="S1077" i="9" s="1"/>
  <c r="R1076" i="9"/>
  <c r="Q1076" i="9"/>
  <c r="P1076" i="9"/>
  <c r="O1076" i="9"/>
  <c r="T1076" i="9" s="1"/>
  <c r="N1076" i="9"/>
  <c r="S1076" i="9" s="1"/>
  <c r="R1075" i="9"/>
  <c r="Q1075" i="9"/>
  <c r="P1075" i="9"/>
  <c r="O1075" i="9"/>
  <c r="T1075" i="9" s="1"/>
  <c r="N1075" i="9"/>
  <c r="S1075" i="9" s="1"/>
  <c r="T1074" i="9"/>
  <c r="R1074" i="9"/>
  <c r="Q1074" i="9"/>
  <c r="P1074" i="9"/>
  <c r="O1074" i="9"/>
  <c r="N1074" i="9"/>
  <c r="S1074" i="9" s="1"/>
  <c r="R1073" i="9"/>
  <c r="Q1073" i="9"/>
  <c r="P1073" i="9"/>
  <c r="O1073" i="9"/>
  <c r="T1073" i="9" s="1"/>
  <c r="N1073" i="9"/>
  <c r="S1073" i="9" s="1"/>
  <c r="R1072" i="9"/>
  <c r="Q1072" i="9"/>
  <c r="P1072" i="9"/>
  <c r="O1072" i="9"/>
  <c r="T1072" i="9" s="1"/>
  <c r="N1072" i="9"/>
  <c r="S1072" i="9" s="1"/>
  <c r="S1071" i="9"/>
  <c r="R1071" i="9"/>
  <c r="Q1071" i="9"/>
  <c r="P1071" i="9"/>
  <c r="O1071" i="9"/>
  <c r="T1071" i="9" s="1"/>
  <c r="N1071" i="9"/>
  <c r="R1070" i="9"/>
  <c r="Q1070" i="9"/>
  <c r="P1070" i="9"/>
  <c r="O1070" i="9"/>
  <c r="T1070" i="9" s="1"/>
  <c r="N1070" i="9"/>
  <c r="S1070" i="9" s="1"/>
  <c r="R1069" i="9"/>
  <c r="Q1069" i="9"/>
  <c r="P1069" i="9"/>
  <c r="O1069" i="9"/>
  <c r="T1069" i="9" s="1"/>
  <c r="N1069" i="9"/>
  <c r="S1069" i="9" s="1"/>
  <c r="R1068" i="9"/>
  <c r="Q1068" i="9"/>
  <c r="P1068" i="9"/>
  <c r="O1068" i="9"/>
  <c r="T1068" i="9" s="1"/>
  <c r="N1068" i="9"/>
  <c r="S1068" i="9" s="1"/>
  <c r="R1067" i="9"/>
  <c r="Q1067" i="9"/>
  <c r="P1067" i="9"/>
  <c r="O1067" i="9"/>
  <c r="T1067" i="9" s="1"/>
  <c r="N1067" i="9"/>
  <c r="S1067" i="9" s="1"/>
  <c r="R1066" i="9"/>
  <c r="Q1066" i="9"/>
  <c r="P1066" i="9"/>
  <c r="O1066" i="9"/>
  <c r="T1066" i="9" s="1"/>
  <c r="N1066" i="9"/>
  <c r="S1066" i="9" s="1"/>
  <c r="R1065" i="9"/>
  <c r="Q1065" i="9"/>
  <c r="P1065" i="9"/>
  <c r="O1065" i="9"/>
  <c r="T1065" i="9" s="1"/>
  <c r="N1065" i="9"/>
  <c r="S1065" i="9" s="1"/>
  <c r="R1064" i="9"/>
  <c r="Q1064" i="9"/>
  <c r="P1064" i="9"/>
  <c r="O1064" i="9"/>
  <c r="T1064" i="9" s="1"/>
  <c r="N1064" i="9"/>
  <c r="S1064" i="9" s="1"/>
  <c r="S1063" i="9"/>
  <c r="R1063" i="9"/>
  <c r="Q1063" i="9"/>
  <c r="P1063" i="9"/>
  <c r="O1063" i="9"/>
  <c r="T1063" i="9" s="1"/>
  <c r="N1063" i="9"/>
  <c r="R1062" i="9"/>
  <c r="Q1062" i="9"/>
  <c r="P1062" i="9"/>
  <c r="O1062" i="9"/>
  <c r="T1062" i="9" s="1"/>
  <c r="N1062" i="9"/>
  <c r="S1062" i="9" s="1"/>
  <c r="R1061" i="9"/>
  <c r="Q1061" i="9"/>
  <c r="P1061" i="9"/>
  <c r="O1061" i="9"/>
  <c r="T1061" i="9" s="1"/>
  <c r="N1061" i="9"/>
  <c r="S1061" i="9" s="1"/>
  <c r="R1060" i="9"/>
  <c r="Q1060" i="9"/>
  <c r="P1060" i="9"/>
  <c r="O1060" i="9"/>
  <c r="T1060" i="9" s="1"/>
  <c r="N1060" i="9"/>
  <c r="S1060" i="9" s="1"/>
  <c r="R1059" i="9"/>
  <c r="Q1059" i="9"/>
  <c r="P1059" i="9"/>
  <c r="O1059" i="9"/>
  <c r="T1059" i="9" s="1"/>
  <c r="N1059" i="9"/>
  <c r="S1059" i="9" s="1"/>
  <c r="T1058" i="9"/>
  <c r="R1058" i="9"/>
  <c r="Q1058" i="9"/>
  <c r="P1058" i="9"/>
  <c r="O1058" i="9"/>
  <c r="N1058" i="9"/>
  <c r="S1058" i="9" s="1"/>
  <c r="R1057" i="9"/>
  <c r="Q1057" i="9"/>
  <c r="P1057" i="9"/>
  <c r="O1057" i="9"/>
  <c r="T1057" i="9" s="1"/>
  <c r="N1057" i="9"/>
  <c r="S1057" i="9" s="1"/>
  <c r="R1056" i="9"/>
  <c r="Q1056" i="9"/>
  <c r="P1056" i="9"/>
  <c r="O1056" i="9"/>
  <c r="T1056" i="9" s="1"/>
  <c r="N1056" i="9"/>
  <c r="S1056" i="9" s="1"/>
  <c r="S1055" i="9"/>
  <c r="R1055" i="9"/>
  <c r="Q1055" i="9"/>
  <c r="P1055" i="9"/>
  <c r="O1055" i="9"/>
  <c r="T1055" i="9" s="1"/>
  <c r="N1055" i="9"/>
  <c r="T1054" i="9"/>
  <c r="R1054" i="9"/>
  <c r="Q1054" i="9"/>
  <c r="P1054" i="9"/>
  <c r="O1054" i="9"/>
  <c r="N1054" i="9"/>
  <c r="S1054" i="9" s="1"/>
  <c r="R1053" i="9"/>
  <c r="Q1053" i="9"/>
  <c r="P1053" i="9"/>
  <c r="O1053" i="9"/>
  <c r="T1053" i="9" s="1"/>
  <c r="N1053" i="9"/>
  <c r="S1053" i="9" s="1"/>
  <c r="R1052" i="9"/>
  <c r="Q1052" i="9"/>
  <c r="P1052" i="9"/>
  <c r="O1052" i="9"/>
  <c r="T1052" i="9" s="1"/>
  <c r="N1052" i="9"/>
  <c r="S1052" i="9" s="1"/>
  <c r="R1051" i="9"/>
  <c r="Q1051" i="9"/>
  <c r="P1051" i="9"/>
  <c r="O1051" i="9"/>
  <c r="T1051" i="9" s="1"/>
  <c r="N1051" i="9"/>
  <c r="S1051" i="9" s="1"/>
  <c r="R1050" i="9"/>
  <c r="Q1050" i="9"/>
  <c r="P1050" i="9"/>
  <c r="O1050" i="9"/>
  <c r="T1050" i="9" s="1"/>
  <c r="N1050" i="9"/>
  <c r="S1050" i="9" s="1"/>
  <c r="R1049" i="9"/>
  <c r="Q1049" i="9"/>
  <c r="P1049" i="9"/>
  <c r="O1049" i="9"/>
  <c r="T1049" i="9" s="1"/>
  <c r="N1049" i="9"/>
  <c r="S1049" i="9" s="1"/>
  <c r="R1048" i="9"/>
  <c r="Q1048" i="9"/>
  <c r="P1048" i="9"/>
  <c r="O1048" i="9"/>
  <c r="T1048" i="9" s="1"/>
  <c r="N1048" i="9"/>
  <c r="S1048" i="9" s="1"/>
  <c r="S1047" i="9"/>
  <c r="R1047" i="9"/>
  <c r="Q1047" i="9"/>
  <c r="P1047" i="9"/>
  <c r="O1047" i="9"/>
  <c r="T1047" i="9" s="1"/>
  <c r="N1047" i="9"/>
  <c r="R1046" i="9"/>
  <c r="Q1046" i="9"/>
  <c r="P1046" i="9"/>
  <c r="O1046" i="9"/>
  <c r="T1046" i="9" s="1"/>
  <c r="N1046" i="9"/>
  <c r="S1046" i="9" s="1"/>
  <c r="R1045" i="9"/>
  <c r="Q1045" i="9"/>
  <c r="P1045" i="9"/>
  <c r="O1045" i="9"/>
  <c r="T1045" i="9" s="1"/>
  <c r="N1045" i="9"/>
  <c r="S1045" i="9" s="1"/>
  <c r="R1044" i="9"/>
  <c r="Q1044" i="9"/>
  <c r="P1044" i="9"/>
  <c r="O1044" i="9"/>
  <c r="T1044" i="9" s="1"/>
  <c r="N1044" i="9"/>
  <c r="S1044" i="9" s="1"/>
  <c r="R1043" i="9"/>
  <c r="Q1043" i="9"/>
  <c r="P1043" i="9"/>
  <c r="O1043" i="9"/>
  <c r="T1043" i="9" s="1"/>
  <c r="N1043" i="9"/>
  <c r="S1043" i="9" s="1"/>
  <c r="T1042" i="9"/>
  <c r="R1042" i="9"/>
  <c r="Q1042" i="9"/>
  <c r="P1042" i="9"/>
  <c r="O1042" i="9"/>
  <c r="N1042" i="9"/>
  <c r="S1042" i="9" s="1"/>
  <c r="R1041" i="9"/>
  <c r="Q1041" i="9"/>
  <c r="P1041" i="9"/>
  <c r="O1041" i="9"/>
  <c r="T1041" i="9" s="1"/>
  <c r="N1041" i="9"/>
  <c r="S1041" i="9" s="1"/>
  <c r="R1040" i="9"/>
  <c r="Q1040" i="9"/>
  <c r="P1040" i="9"/>
  <c r="O1040" i="9"/>
  <c r="T1040" i="9" s="1"/>
  <c r="N1040" i="9"/>
  <c r="S1040" i="9" s="1"/>
  <c r="S1039" i="9"/>
  <c r="R1039" i="9"/>
  <c r="Q1039" i="9"/>
  <c r="P1039" i="9"/>
  <c r="O1039" i="9"/>
  <c r="T1039" i="9" s="1"/>
  <c r="N1039" i="9"/>
  <c r="R1038" i="9"/>
  <c r="Q1038" i="9"/>
  <c r="P1038" i="9"/>
  <c r="O1038" i="9"/>
  <c r="T1038" i="9" s="1"/>
  <c r="N1038" i="9"/>
  <c r="S1038" i="9" s="1"/>
  <c r="R1037" i="9"/>
  <c r="Q1037" i="9"/>
  <c r="P1037" i="9"/>
  <c r="O1037" i="9"/>
  <c r="T1037" i="9" s="1"/>
  <c r="N1037" i="9"/>
  <c r="S1037" i="9" s="1"/>
  <c r="R1036" i="9"/>
  <c r="Q1036" i="9"/>
  <c r="P1036" i="9"/>
  <c r="O1036" i="9"/>
  <c r="T1036" i="9" s="1"/>
  <c r="N1036" i="9"/>
  <c r="S1036" i="9" s="1"/>
  <c r="R1035" i="9"/>
  <c r="Q1035" i="9"/>
  <c r="P1035" i="9"/>
  <c r="O1035" i="9"/>
  <c r="T1035" i="9" s="1"/>
  <c r="N1035" i="9"/>
  <c r="S1035" i="9" s="1"/>
  <c r="R1034" i="9"/>
  <c r="Q1034" i="9"/>
  <c r="P1034" i="9"/>
  <c r="O1034" i="9"/>
  <c r="T1034" i="9" s="1"/>
  <c r="N1034" i="9"/>
  <c r="S1034" i="9" s="1"/>
  <c r="R1033" i="9"/>
  <c r="Q1033" i="9"/>
  <c r="P1033" i="9"/>
  <c r="O1033" i="9"/>
  <c r="T1033" i="9" s="1"/>
  <c r="N1033" i="9"/>
  <c r="S1033" i="9" s="1"/>
  <c r="R1032" i="9"/>
  <c r="Q1032" i="9"/>
  <c r="P1032" i="9"/>
  <c r="O1032" i="9"/>
  <c r="T1032" i="9" s="1"/>
  <c r="N1032" i="9"/>
  <c r="S1032" i="9" s="1"/>
  <c r="R1031" i="9"/>
  <c r="Q1031" i="9"/>
  <c r="P1031" i="9"/>
  <c r="O1031" i="9"/>
  <c r="T1031" i="9" s="1"/>
  <c r="N1031" i="9"/>
  <c r="S1031" i="9" s="1"/>
  <c r="R1030" i="9"/>
  <c r="Q1030" i="9"/>
  <c r="P1030" i="9"/>
  <c r="O1030" i="9"/>
  <c r="T1030" i="9" s="1"/>
  <c r="N1030" i="9"/>
  <c r="S1030" i="9" s="1"/>
  <c r="S1029" i="9"/>
  <c r="R1029" i="9"/>
  <c r="Q1029" i="9"/>
  <c r="P1029" i="9"/>
  <c r="O1029" i="9"/>
  <c r="T1029" i="9" s="1"/>
  <c r="N1029" i="9"/>
  <c r="R1028" i="9"/>
  <c r="Q1028" i="9"/>
  <c r="P1028" i="9"/>
  <c r="O1028" i="9"/>
  <c r="T1028" i="9" s="1"/>
  <c r="N1028" i="9"/>
  <c r="S1028" i="9" s="1"/>
  <c r="R1027" i="9"/>
  <c r="Q1027" i="9"/>
  <c r="P1027" i="9"/>
  <c r="O1027" i="9"/>
  <c r="T1027" i="9" s="1"/>
  <c r="N1027" i="9"/>
  <c r="S1027" i="9" s="1"/>
  <c r="R1026" i="9"/>
  <c r="Q1026" i="9"/>
  <c r="P1026" i="9"/>
  <c r="O1026" i="9"/>
  <c r="T1026" i="9" s="1"/>
  <c r="N1026" i="9"/>
  <c r="S1026" i="9" s="1"/>
  <c r="T1025" i="9"/>
  <c r="R1025" i="9"/>
  <c r="Q1025" i="9"/>
  <c r="P1025" i="9"/>
  <c r="O1025" i="9"/>
  <c r="N1025" i="9"/>
  <c r="S1025" i="9" s="1"/>
  <c r="R1024" i="9"/>
  <c r="Q1024" i="9"/>
  <c r="P1024" i="9"/>
  <c r="O1024" i="9"/>
  <c r="T1024" i="9" s="1"/>
  <c r="N1024" i="9"/>
  <c r="S1024" i="9" s="1"/>
  <c r="R1023" i="9"/>
  <c r="Q1023" i="9"/>
  <c r="P1023" i="9"/>
  <c r="O1023" i="9"/>
  <c r="T1023" i="9" s="1"/>
  <c r="N1023" i="9"/>
  <c r="S1023" i="9" s="1"/>
  <c r="R1022" i="9"/>
  <c r="Q1022" i="9"/>
  <c r="P1022" i="9"/>
  <c r="O1022" i="9"/>
  <c r="T1022" i="9" s="1"/>
  <c r="N1022" i="9"/>
  <c r="S1022" i="9" s="1"/>
  <c r="T1021" i="9"/>
  <c r="S1021" i="9"/>
  <c r="R1021" i="9"/>
  <c r="Q1021" i="9"/>
  <c r="P1021" i="9"/>
  <c r="O1021" i="9"/>
  <c r="N1021" i="9"/>
  <c r="R1020" i="9"/>
  <c r="Q1020" i="9"/>
  <c r="P1020" i="9"/>
  <c r="O1020" i="9"/>
  <c r="T1020" i="9" s="1"/>
  <c r="N1020" i="9"/>
  <c r="S1020" i="9" s="1"/>
  <c r="R1019" i="9"/>
  <c r="Q1019" i="9"/>
  <c r="P1019" i="9"/>
  <c r="O1019" i="9"/>
  <c r="T1019" i="9" s="1"/>
  <c r="N1019" i="9"/>
  <c r="S1019" i="9" s="1"/>
  <c r="R1018" i="9"/>
  <c r="Q1018" i="9"/>
  <c r="P1018" i="9"/>
  <c r="O1018" i="9"/>
  <c r="T1018" i="9" s="1"/>
  <c r="N1018" i="9"/>
  <c r="S1018" i="9" s="1"/>
  <c r="S1017" i="9"/>
  <c r="R1017" i="9"/>
  <c r="Q1017" i="9"/>
  <c r="P1017" i="9"/>
  <c r="O1017" i="9"/>
  <c r="T1017" i="9" s="1"/>
  <c r="N1017" i="9"/>
  <c r="R1016" i="9"/>
  <c r="Q1016" i="9"/>
  <c r="P1016" i="9"/>
  <c r="O1016" i="9"/>
  <c r="T1016" i="9" s="1"/>
  <c r="N1016" i="9"/>
  <c r="S1016" i="9" s="1"/>
  <c r="R1015" i="9"/>
  <c r="Q1015" i="9"/>
  <c r="P1015" i="9"/>
  <c r="O1015" i="9"/>
  <c r="T1015" i="9" s="1"/>
  <c r="N1015" i="9"/>
  <c r="S1015" i="9" s="1"/>
  <c r="R1014" i="9"/>
  <c r="Q1014" i="9"/>
  <c r="P1014" i="9"/>
  <c r="O1014" i="9"/>
  <c r="T1014" i="9" s="1"/>
  <c r="N1014" i="9"/>
  <c r="S1014" i="9" s="1"/>
  <c r="R1013" i="9"/>
  <c r="Q1013" i="9"/>
  <c r="P1013" i="9"/>
  <c r="O1013" i="9"/>
  <c r="T1013" i="9" s="1"/>
  <c r="N1013" i="9"/>
  <c r="S1013" i="9" s="1"/>
  <c r="R1012" i="9"/>
  <c r="Q1012" i="9"/>
  <c r="P1012" i="9"/>
  <c r="O1012" i="9"/>
  <c r="T1012" i="9" s="1"/>
  <c r="N1012" i="9"/>
  <c r="S1012" i="9" s="1"/>
  <c r="R1011" i="9"/>
  <c r="Q1011" i="9"/>
  <c r="P1011" i="9"/>
  <c r="O1011" i="9"/>
  <c r="T1011" i="9" s="1"/>
  <c r="N1011" i="9"/>
  <c r="S1011" i="9" s="1"/>
  <c r="R1010" i="9"/>
  <c r="Q1010" i="9"/>
  <c r="P1010" i="9"/>
  <c r="O1010" i="9"/>
  <c r="T1010" i="9" s="1"/>
  <c r="N1010" i="9"/>
  <c r="S1010" i="9" s="1"/>
  <c r="T1009" i="9"/>
  <c r="R1009" i="9"/>
  <c r="Q1009" i="9"/>
  <c r="P1009" i="9"/>
  <c r="O1009" i="9"/>
  <c r="N1009" i="9"/>
  <c r="S1009" i="9" s="1"/>
  <c r="T1008" i="9"/>
  <c r="R1008" i="9"/>
  <c r="Q1008" i="9"/>
  <c r="P1008" i="9"/>
  <c r="O1008" i="9"/>
  <c r="N1008" i="9"/>
  <c r="S1008" i="9" s="1"/>
  <c r="R1007" i="9"/>
  <c r="Q1007" i="9"/>
  <c r="P1007" i="9"/>
  <c r="O1007" i="9"/>
  <c r="T1007" i="9" s="1"/>
  <c r="N1007" i="9"/>
  <c r="S1007" i="9" s="1"/>
  <c r="R1006" i="9"/>
  <c r="Q1006" i="9"/>
  <c r="P1006" i="9"/>
  <c r="O1006" i="9"/>
  <c r="T1006" i="9" s="1"/>
  <c r="N1006" i="9"/>
  <c r="S1006" i="9" s="1"/>
  <c r="T1005" i="9"/>
  <c r="S1005" i="9"/>
  <c r="R1005" i="9"/>
  <c r="Q1005" i="9"/>
  <c r="P1005" i="9"/>
  <c r="O1005" i="9"/>
  <c r="N1005" i="9"/>
  <c r="T1004" i="9"/>
  <c r="R1004" i="9"/>
  <c r="Q1004" i="9"/>
  <c r="P1004" i="9"/>
  <c r="O1004" i="9"/>
  <c r="N1004" i="9"/>
  <c r="S1004" i="9" s="1"/>
  <c r="R1003" i="9"/>
  <c r="Q1003" i="9"/>
  <c r="P1003" i="9"/>
  <c r="O1003" i="9"/>
  <c r="T1003" i="9" s="1"/>
  <c r="N1003" i="9"/>
  <c r="S1003" i="9" s="1"/>
  <c r="R1002" i="9"/>
  <c r="Q1002" i="9"/>
  <c r="P1002" i="9"/>
  <c r="O1002" i="9"/>
  <c r="T1002" i="9" s="1"/>
  <c r="N1002" i="9"/>
  <c r="S1002" i="9" s="1"/>
  <c r="T1001" i="9"/>
  <c r="S1001" i="9"/>
  <c r="R1001" i="9"/>
  <c r="Q1001" i="9"/>
  <c r="P1001" i="9"/>
  <c r="O1001" i="9"/>
  <c r="N1001" i="9"/>
  <c r="R1000" i="9"/>
  <c r="Q1000" i="9"/>
  <c r="P1000" i="9"/>
  <c r="O1000" i="9"/>
  <c r="T1000" i="9" s="1"/>
  <c r="N1000" i="9"/>
  <c r="S1000" i="9" s="1"/>
  <c r="R999" i="9"/>
  <c r="Q999" i="9"/>
  <c r="P999" i="9"/>
  <c r="O999" i="9"/>
  <c r="T999" i="9" s="1"/>
  <c r="N999" i="9"/>
  <c r="S999" i="9" s="1"/>
  <c r="R998" i="9"/>
  <c r="Q998" i="9"/>
  <c r="P998" i="9"/>
  <c r="O998" i="9"/>
  <c r="T998" i="9" s="1"/>
  <c r="N998" i="9"/>
  <c r="S998" i="9" s="1"/>
  <c r="S997" i="9"/>
  <c r="R997" i="9"/>
  <c r="Q997" i="9"/>
  <c r="P997" i="9"/>
  <c r="O997" i="9"/>
  <c r="T997" i="9" s="1"/>
  <c r="N997" i="9"/>
  <c r="R996" i="9"/>
  <c r="Q996" i="9"/>
  <c r="P996" i="9"/>
  <c r="O996" i="9"/>
  <c r="T996" i="9" s="1"/>
  <c r="N996" i="9"/>
  <c r="S996" i="9" s="1"/>
  <c r="R995" i="9"/>
  <c r="Q995" i="9"/>
  <c r="P995" i="9"/>
  <c r="O995" i="9"/>
  <c r="T995" i="9" s="1"/>
  <c r="N995" i="9"/>
  <c r="S995" i="9" s="1"/>
  <c r="R994" i="9"/>
  <c r="Q994" i="9"/>
  <c r="P994" i="9"/>
  <c r="O994" i="9"/>
  <c r="T994" i="9" s="1"/>
  <c r="N994" i="9"/>
  <c r="S994" i="9" s="1"/>
  <c r="T993" i="9"/>
  <c r="R993" i="9"/>
  <c r="Q993" i="9"/>
  <c r="P993" i="9"/>
  <c r="O993" i="9"/>
  <c r="N993" i="9"/>
  <c r="S993" i="9" s="1"/>
  <c r="R992" i="9"/>
  <c r="Q992" i="9"/>
  <c r="P992" i="9"/>
  <c r="O992" i="9"/>
  <c r="T992" i="9" s="1"/>
  <c r="N992" i="9"/>
  <c r="S992" i="9" s="1"/>
  <c r="R991" i="9"/>
  <c r="Q991" i="9"/>
  <c r="P991" i="9"/>
  <c r="O991" i="9"/>
  <c r="T991" i="9" s="1"/>
  <c r="N991" i="9"/>
  <c r="S991" i="9" s="1"/>
  <c r="R990" i="9"/>
  <c r="Q990" i="9"/>
  <c r="P990" i="9"/>
  <c r="O990" i="9"/>
  <c r="T990" i="9" s="1"/>
  <c r="N990" i="9"/>
  <c r="S990" i="9" s="1"/>
  <c r="R989" i="9"/>
  <c r="Q989" i="9"/>
  <c r="P989" i="9"/>
  <c r="O989" i="9"/>
  <c r="T989" i="9" s="1"/>
  <c r="N989" i="9"/>
  <c r="S989" i="9" s="1"/>
  <c r="R988" i="9"/>
  <c r="Q988" i="9"/>
  <c r="P988" i="9"/>
  <c r="O988" i="9"/>
  <c r="T988" i="9" s="1"/>
  <c r="N988" i="9"/>
  <c r="S988" i="9" s="1"/>
  <c r="S987" i="9"/>
  <c r="R987" i="9"/>
  <c r="Q987" i="9"/>
  <c r="P987" i="9"/>
  <c r="O987" i="9"/>
  <c r="T987" i="9" s="1"/>
  <c r="N987" i="9"/>
  <c r="S986" i="9"/>
  <c r="R986" i="9"/>
  <c r="Q986" i="9"/>
  <c r="P986" i="9"/>
  <c r="O986" i="9"/>
  <c r="T986" i="9" s="1"/>
  <c r="N986" i="9"/>
  <c r="R985" i="9"/>
  <c r="Q985" i="9"/>
  <c r="P985" i="9"/>
  <c r="O985" i="9"/>
  <c r="T985" i="9" s="1"/>
  <c r="N985" i="9"/>
  <c r="S985" i="9" s="1"/>
  <c r="R984" i="9"/>
  <c r="Q984" i="9"/>
  <c r="P984" i="9"/>
  <c r="O984" i="9"/>
  <c r="T984" i="9" s="1"/>
  <c r="N984" i="9"/>
  <c r="S984" i="9" s="1"/>
  <c r="R983" i="9"/>
  <c r="Q983" i="9"/>
  <c r="P983" i="9"/>
  <c r="O983" i="9"/>
  <c r="T983" i="9" s="1"/>
  <c r="N983" i="9"/>
  <c r="S983" i="9" s="1"/>
  <c r="S982" i="9"/>
  <c r="R982" i="9"/>
  <c r="Q982" i="9"/>
  <c r="P982" i="9"/>
  <c r="O982" i="9"/>
  <c r="T982" i="9" s="1"/>
  <c r="N982" i="9"/>
  <c r="R981" i="9"/>
  <c r="Q981" i="9"/>
  <c r="P981" i="9"/>
  <c r="O981" i="9"/>
  <c r="T981" i="9" s="1"/>
  <c r="N981" i="9"/>
  <c r="S981" i="9" s="1"/>
  <c r="R980" i="9"/>
  <c r="Q980" i="9"/>
  <c r="P980" i="9"/>
  <c r="O980" i="9"/>
  <c r="T980" i="9" s="1"/>
  <c r="N980" i="9"/>
  <c r="S980" i="9" s="1"/>
  <c r="S979" i="9"/>
  <c r="R979" i="9"/>
  <c r="Q979" i="9"/>
  <c r="P979" i="9"/>
  <c r="O979" i="9"/>
  <c r="T979" i="9" s="1"/>
  <c r="N979" i="9"/>
  <c r="R978" i="9"/>
  <c r="Q978" i="9"/>
  <c r="P978" i="9"/>
  <c r="O978" i="9"/>
  <c r="T978" i="9" s="1"/>
  <c r="N978" i="9"/>
  <c r="S978" i="9" s="1"/>
  <c r="T977" i="9"/>
  <c r="R977" i="9"/>
  <c r="Q977" i="9"/>
  <c r="P977" i="9"/>
  <c r="O977" i="9"/>
  <c r="N977" i="9"/>
  <c r="S977" i="9" s="1"/>
  <c r="R976" i="9"/>
  <c r="Q976" i="9"/>
  <c r="P976" i="9"/>
  <c r="O976" i="9"/>
  <c r="T976" i="9" s="1"/>
  <c r="N976" i="9"/>
  <c r="S976" i="9" s="1"/>
  <c r="S975" i="9"/>
  <c r="R975" i="9"/>
  <c r="Q975" i="9"/>
  <c r="P975" i="9"/>
  <c r="O975" i="9"/>
  <c r="T975" i="9" s="1"/>
  <c r="N975" i="9"/>
  <c r="R974" i="9"/>
  <c r="Q974" i="9"/>
  <c r="P974" i="9"/>
  <c r="O974" i="9"/>
  <c r="T974" i="9" s="1"/>
  <c r="N974" i="9"/>
  <c r="S974" i="9" s="1"/>
  <c r="T973" i="9"/>
  <c r="R973" i="9"/>
  <c r="Q973" i="9"/>
  <c r="P973" i="9"/>
  <c r="O973" i="9"/>
  <c r="N973" i="9"/>
  <c r="S973" i="9" s="1"/>
  <c r="R972" i="9"/>
  <c r="Q972" i="9"/>
  <c r="P972" i="9"/>
  <c r="O972" i="9"/>
  <c r="T972" i="9" s="1"/>
  <c r="N972" i="9"/>
  <c r="S972" i="9" s="1"/>
  <c r="R971" i="9"/>
  <c r="Q971" i="9"/>
  <c r="P971" i="9"/>
  <c r="O971" i="9"/>
  <c r="T971" i="9" s="1"/>
  <c r="N971" i="9"/>
  <c r="S971" i="9" s="1"/>
  <c r="S970" i="9"/>
  <c r="R970" i="9"/>
  <c r="Q970" i="9"/>
  <c r="P970" i="9"/>
  <c r="O970" i="9"/>
  <c r="T970" i="9" s="1"/>
  <c r="N970" i="9"/>
  <c r="T969" i="9"/>
  <c r="R969" i="9"/>
  <c r="Q969" i="9"/>
  <c r="P969" i="9"/>
  <c r="O969" i="9"/>
  <c r="N969" i="9"/>
  <c r="S969" i="9" s="1"/>
  <c r="R968" i="9"/>
  <c r="Q968" i="9"/>
  <c r="P968" i="9"/>
  <c r="O968" i="9"/>
  <c r="T968" i="9" s="1"/>
  <c r="N968" i="9"/>
  <c r="S968" i="9" s="1"/>
  <c r="R967" i="9"/>
  <c r="Q967" i="9"/>
  <c r="P967" i="9"/>
  <c r="O967" i="9"/>
  <c r="T967" i="9" s="1"/>
  <c r="N967" i="9"/>
  <c r="S967" i="9" s="1"/>
  <c r="S966" i="9"/>
  <c r="R966" i="9"/>
  <c r="Q966" i="9"/>
  <c r="P966" i="9"/>
  <c r="O966" i="9"/>
  <c r="T966" i="9" s="1"/>
  <c r="N966" i="9"/>
  <c r="R965" i="9"/>
  <c r="Q965" i="9"/>
  <c r="P965" i="9"/>
  <c r="O965" i="9"/>
  <c r="T965" i="9" s="1"/>
  <c r="N965" i="9"/>
  <c r="S965" i="9" s="1"/>
  <c r="R964" i="9"/>
  <c r="Q964" i="9"/>
  <c r="P964" i="9"/>
  <c r="O964" i="9"/>
  <c r="T964" i="9" s="1"/>
  <c r="N964" i="9"/>
  <c r="S964" i="9" s="1"/>
  <c r="S963" i="9"/>
  <c r="R963" i="9"/>
  <c r="Q963" i="9"/>
  <c r="P963" i="9"/>
  <c r="O963" i="9"/>
  <c r="T963" i="9" s="1"/>
  <c r="N963" i="9"/>
  <c r="S962" i="9"/>
  <c r="R962" i="9"/>
  <c r="Q962" i="9"/>
  <c r="P962" i="9"/>
  <c r="O962" i="9"/>
  <c r="T962" i="9" s="1"/>
  <c r="N962" i="9"/>
  <c r="R961" i="9"/>
  <c r="Q961" i="9"/>
  <c r="P961" i="9"/>
  <c r="O961" i="9"/>
  <c r="T961" i="9" s="1"/>
  <c r="N961" i="9"/>
  <c r="S961" i="9" s="1"/>
  <c r="R960" i="9"/>
  <c r="Q960" i="9"/>
  <c r="P960" i="9"/>
  <c r="O960" i="9"/>
  <c r="T960" i="9" s="1"/>
  <c r="N960" i="9"/>
  <c r="S960" i="9" s="1"/>
  <c r="S959" i="9"/>
  <c r="R959" i="9"/>
  <c r="Q959" i="9"/>
  <c r="P959" i="9"/>
  <c r="O959" i="9"/>
  <c r="T959" i="9" s="1"/>
  <c r="N959" i="9"/>
  <c r="R958" i="9"/>
  <c r="Q958" i="9"/>
  <c r="P958" i="9"/>
  <c r="O958" i="9"/>
  <c r="T958" i="9" s="1"/>
  <c r="N958" i="9"/>
  <c r="S958" i="9" s="1"/>
  <c r="R957" i="9"/>
  <c r="Q957" i="9"/>
  <c r="P957" i="9"/>
  <c r="O957" i="9"/>
  <c r="T957" i="9" s="1"/>
  <c r="N957" i="9"/>
  <c r="S957" i="9" s="1"/>
  <c r="R956" i="9"/>
  <c r="Q956" i="9"/>
  <c r="P956" i="9"/>
  <c r="O956" i="9"/>
  <c r="T956" i="9" s="1"/>
  <c r="N956" i="9"/>
  <c r="S956" i="9" s="1"/>
  <c r="S955" i="9"/>
  <c r="R955" i="9"/>
  <c r="Q955" i="9"/>
  <c r="P955" i="9"/>
  <c r="O955" i="9"/>
  <c r="T955" i="9" s="1"/>
  <c r="N955" i="9"/>
  <c r="S954" i="9"/>
  <c r="R954" i="9"/>
  <c r="Q954" i="9"/>
  <c r="P954" i="9"/>
  <c r="O954" i="9"/>
  <c r="T954" i="9" s="1"/>
  <c r="N954" i="9"/>
  <c r="R953" i="9"/>
  <c r="Q953" i="9"/>
  <c r="P953" i="9"/>
  <c r="O953" i="9"/>
  <c r="T953" i="9" s="1"/>
  <c r="N953" i="9"/>
  <c r="S953" i="9" s="1"/>
  <c r="R952" i="9"/>
  <c r="Q952" i="9"/>
  <c r="P952" i="9"/>
  <c r="O952" i="9"/>
  <c r="T952" i="9" s="1"/>
  <c r="N952" i="9"/>
  <c r="S952" i="9" s="1"/>
  <c r="R951" i="9"/>
  <c r="Q951" i="9"/>
  <c r="P951" i="9"/>
  <c r="O951" i="9"/>
  <c r="T951" i="9" s="1"/>
  <c r="N951" i="9"/>
  <c r="S951" i="9" s="1"/>
  <c r="R950" i="9"/>
  <c r="Q950" i="9"/>
  <c r="P950" i="9"/>
  <c r="O950" i="9"/>
  <c r="T950" i="9" s="1"/>
  <c r="N950" i="9"/>
  <c r="S950" i="9" s="1"/>
  <c r="T949" i="9"/>
  <c r="R949" i="9"/>
  <c r="Q949" i="9"/>
  <c r="P949" i="9"/>
  <c r="O949" i="9"/>
  <c r="N949" i="9"/>
  <c r="S949" i="9" s="1"/>
  <c r="R948" i="9"/>
  <c r="Q948" i="9"/>
  <c r="P948" i="9"/>
  <c r="O948" i="9"/>
  <c r="T948" i="9" s="1"/>
  <c r="N948" i="9"/>
  <c r="S948" i="9" s="1"/>
  <c r="S947" i="9"/>
  <c r="R947" i="9"/>
  <c r="Q947" i="9"/>
  <c r="P947" i="9"/>
  <c r="O947" i="9"/>
  <c r="T947" i="9" s="1"/>
  <c r="N947" i="9"/>
  <c r="R946" i="9"/>
  <c r="Q946" i="9"/>
  <c r="P946" i="9"/>
  <c r="O946" i="9"/>
  <c r="T946" i="9" s="1"/>
  <c r="N946" i="9"/>
  <c r="S946" i="9" s="1"/>
  <c r="T945" i="9"/>
  <c r="R945" i="9"/>
  <c r="Q945" i="9"/>
  <c r="P945" i="9"/>
  <c r="O945" i="9"/>
  <c r="N945" i="9"/>
  <c r="S945" i="9" s="1"/>
  <c r="R944" i="9"/>
  <c r="Q944" i="9"/>
  <c r="P944" i="9"/>
  <c r="O944" i="9"/>
  <c r="T944" i="9" s="1"/>
  <c r="N944" i="9"/>
  <c r="S944" i="9" s="1"/>
  <c r="R943" i="9"/>
  <c r="Q943" i="9"/>
  <c r="P943" i="9"/>
  <c r="O943" i="9"/>
  <c r="T943" i="9" s="1"/>
  <c r="N943" i="9"/>
  <c r="S943" i="9" s="1"/>
  <c r="R942" i="9"/>
  <c r="Q942" i="9"/>
  <c r="P942" i="9"/>
  <c r="O942" i="9"/>
  <c r="T942" i="9" s="1"/>
  <c r="N942" i="9"/>
  <c r="S942" i="9" s="1"/>
  <c r="T941" i="9"/>
  <c r="R941" i="9"/>
  <c r="Q941" i="9"/>
  <c r="P941" i="9"/>
  <c r="O941" i="9"/>
  <c r="N941" i="9"/>
  <c r="S941" i="9" s="1"/>
  <c r="R940" i="9"/>
  <c r="Q940" i="9"/>
  <c r="P940" i="9"/>
  <c r="O940" i="9"/>
  <c r="T940" i="9" s="1"/>
  <c r="N940" i="9"/>
  <c r="S940" i="9" s="1"/>
  <c r="S939" i="9"/>
  <c r="R939" i="9"/>
  <c r="Q939" i="9"/>
  <c r="P939" i="9"/>
  <c r="O939" i="9"/>
  <c r="T939" i="9" s="1"/>
  <c r="N939" i="9"/>
  <c r="S938" i="9"/>
  <c r="R938" i="9"/>
  <c r="Q938" i="9"/>
  <c r="P938" i="9"/>
  <c r="O938" i="9"/>
  <c r="T938" i="9" s="1"/>
  <c r="N938" i="9"/>
  <c r="R937" i="9"/>
  <c r="Q937" i="9"/>
  <c r="P937" i="9"/>
  <c r="O937" i="9"/>
  <c r="T937" i="9" s="1"/>
  <c r="N937" i="9"/>
  <c r="S937" i="9" s="1"/>
  <c r="R935" i="9"/>
  <c r="Q935" i="9"/>
  <c r="P935" i="9"/>
  <c r="O935" i="9"/>
  <c r="T935" i="9" s="1"/>
  <c r="N935" i="9"/>
  <c r="S935" i="9" s="1"/>
  <c r="R934" i="9"/>
  <c r="Q934" i="9"/>
  <c r="P934" i="9"/>
  <c r="O934" i="9"/>
  <c r="T934" i="9" s="1"/>
  <c r="N934" i="9"/>
  <c r="S934" i="9" s="1"/>
  <c r="S933" i="9"/>
  <c r="R933" i="9"/>
  <c r="Q933" i="9"/>
  <c r="P933" i="9"/>
  <c r="O933" i="9"/>
  <c r="T933" i="9" s="1"/>
  <c r="N933" i="9"/>
  <c r="R932" i="9"/>
  <c r="Q932" i="9"/>
  <c r="P932" i="9"/>
  <c r="O932" i="9"/>
  <c r="T932" i="9" s="1"/>
  <c r="N932" i="9"/>
  <c r="S932" i="9" s="1"/>
  <c r="R931" i="9"/>
  <c r="Q931" i="9"/>
  <c r="P931" i="9"/>
  <c r="O931" i="9"/>
  <c r="T931" i="9" s="1"/>
  <c r="N931" i="9"/>
  <c r="S931" i="9" s="1"/>
  <c r="S930" i="9"/>
  <c r="R930" i="9"/>
  <c r="Q930" i="9"/>
  <c r="P930" i="9"/>
  <c r="O930" i="9"/>
  <c r="T930" i="9" s="1"/>
  <c r="N930" i="9"/>
  <c r="S929" i="9"/>
  <c r="R929" i="9"/>
  <c r="Q929" i="9"/>
  <c r="P929" i="9"/>
  <c r="O929" i="9"/>
  <c r="T929" i="9" s="1"/>
  <c r="N929" i="9"/>
  <c r="R928" i="9"/>
  <c r="Q928" i="9"/>
  <c r="P928" i="9"/>
  <c r="O928" i="9"/>
  <c r="T928" i="9" s="1"/>
  <c r="N928" i="9"/>
  <c r="S928" i="9" s="1"/>
  <c r="R927" i="9"/>
  <c r="Q927" i="9"/>
  <c r="P927" i="9"/>
  <c r="O927" i="9"/>
  <c r="T927" i="9" s="1"/>
  <c r="N927" i="9"/>
  <c r="S927" i="9" s="1"/>
  <c r="S926" i="9"/>
  <c r="R926" i="9"/>
  <c r="Q926" i="9"/>
  <c r="P926" i="9"/>
  <c r="O926" i="9"/>
  <c r="T926" i="9" s="1"/>
  <c r="N926" i="9"/>
  <c r="R925" i="9"/>
  <c r="Q925" i="9"/>
  <c r="P925" i="9"/>
  <c r="O925" i="9"/>
  <c r="T925" i="9" s="1"/>
  <c r="N925" i="9"/>
  <c r="S925" i="9" s="1"/>
  <c r="R924" i="9"/>
  <c r="Q924" i="9"/>
  <c r="P924" i="9"/>
  <c r="O924" i="9"/>
  <c r="T924" i="9" s="1"/>
  <c r="N924" i="9"/>
  <c r="S924" i="9" s="1"/>
  <c r="R923" i="9"/>
  <c r="Q923" i="9"/>
  <c r="P923" i="9"/>
  <c r="O923" i="9"/>
  <c r="T923" i="9" s="1"/>
  <c r="N923" i="9"/>
  <c r="S923" i="9" s="1"/>
  <c r="S922" i="9"/>
  <c r="R922" i="9"/>
  <c r="Q922" i="9"/>
  <c r="P922" i="9"/>
  <c r="O922" i="9"/>
  <c r="T922" i="9" s="1"/>
  <c r="N922" i="9"/>
  <c r="S921" i="9"/>
  <c r="R921" i="9"/>
  <c r="Q921" i="9"/>
  <c r="P921" i="9"/>
  <c r="O921" i="9"/>
  <c r="T921" i="9" s="1"/>
  <c r="N921" i="9"/>
  <c r="R920" i="9"/>
  <c r="Q920" i="9"/>
  <c r="P920" i="9"/>
  <c r="O920" i="9"/>
  <c r="T920" i="9" s="1"/>
  <c r="N920" i="9"/>
  <c r="S920" i="9" s="1"/>
  <c r="R919" i="9"/>
  <c r="Q919" i="9"/>
  <c r="P919" i="9"/>
  <c r="O919" i="9"/>
  <c r="T919" i="9" s="1"/>
  <c r="N919" i="9"/>
  <c r="S919" i="9" s="1"/>
  <c r="R918" i="9"/>
  <c r="Q918" i="9"/>
  <c r="P918" i="9"/>
  <c r="O918" i="9"/>
  <c r="T918" i="9" s="1"/>
  <c r="N918" i="9"/>
  <c r="S918" i="9" s="1"/>
  <c r="R917" i="9"/>
  <c r="Q917" i="9"/>
  <c r="P917" i="9"/>
  <c r="O917" i="9"/>
  <c r="T917" i="9" s="1"/>
  <c r="N917" i="9"/>
  <c r="S917" i="9" s="1"/>
  <c r="R916" i="9"/>
  <c r="Q916" i="9"/>
  <c r="P916" i="9"/>
  <c r="O916" i="9"/>
  <c r="T916" i="9" s="1"/>
  <c r="N916" i="9"/>
  <c r="S916" i="9" s="1"/>
  <c r="R915" i="9"/>
  <c r="Q915" i="9"/>
  <c r="P915" i="9"/>
  <c r="O915" i="9"/>
  <c r="T915" i="9" s="1"/>
  <c r="N915" i="9"/>
  <c r="S915" i="9" s="1"/>
  <c r="S914" i="9"/>
  <c r="R914" i="9"/>
  <c r="Q914" i="9"/>
  <c r="P914" i="9"/>
  <c r="O914" i="9"/>
  <c r="T914" i="9" s="1"/>
  <c r="N914" i="9"/>
  <c r="S913" i="9"/>
  <c r="R913" i="9"/>
  <c r="Q913" i="9"/>
  <c r="P913" i="9"/>
  <c r="O913" i="9"/>
  <c r="T913" i="9" s="1"/>
  <c r="N913" i="9"/>
  <c r="T912" i="9"/>
  <c r="R912" i="9"/>
  <c r="Q912" i="9"/>
  <c r="P912" i="9"/>
  <c r="O912" i="9"/>
  <c r="N912" i="9"/>
  <c r="S912" i="9" s="1"/>
  <c r="R911" i="9"/>
  <c r="Q911" i="9"/>
  <c r="P911" i="9"/>
  <c r="O911" i="9"/>
  <c r="T911" i="9" s="1"/>
  <c r="N911" i="9"/>
  <c r="S911" i="9" s="1"/>
  <c r="R910" i="9"/>
  <c r="Q910" i="9"/>
  <c r="P910" i="9"/>
  <c r="O910" i="9"/>
  <c r="T910" i="9" s="1"/>
  <c r="N910" i="9"/>
  <c r="S910" i="9" s="1"/>
  <c r="R909" i="9"/>
  <c r="Q909" i="9"/>
  <c r="P909" i="9"/>
  <c r="O909" i="9"/>
  <c r="T909" i="9" s="1"/>
  <c r="N909" i="9"/>
  <c r="S909" i="9" s="1"/>
  <c r="T908" i="9"/>
  <c r="R908" i="9"/>
  <c r="Q908" i="9"/>
  <c r="P908" i="9"/>
  <c r="O908" i="9"/>
  <c r="N908" i="9"/>
  <c r="S908" i="9" s="1"/>
  <c r="R907" i="9"/>
  <c r="Q907" i="9"/>
  <c r="P907" i="9"/>
  <c r="O907" i="9"/>
  <c r="T907" i="9" s="1"/>
  <c r="N907" i="9"/>
  <c r="S907" i="9" s="1"/>
  <c r="S906" i="9"/>
  <c r="R906" i="9"/>
  <c r="Q906" i="9"/>
  <c r="P906" i="9"/>
  <c r="O906" i="9"/>
  <c r="T906" i="9" s="1"/>
  <c r="N906" i="9"/>
  <c r="S905" i="9"/>
  <c r="R905" i="9"/>
  <c r="Q905" i="9"/>
  <c r="P905" i="9"/>
  <c r="O905" i="9"/>
  <c r="T905" i="9" s="1"/>
  <c r="N905" i="9"/>
  <c r="T904" i="9"/>
  <c r="R904" i="9"/>
  <c r="Q904" i="9"/>
  <c r="P904" i="9"/>
  <c r="O904" i="9"/>
  <c r="N904" i="9"/>
  <c r="S904" i="9" s="1"/>
  <c r="R903" i="9"/>
  <c r="Q903" i="9"/>
  <c r="P903" i="9"/>
  <c r="O903" i="9"/>
  <c r="T903" i="9" s="1"/>
  <c r="N903" i="9"/>
  <c r="S903" i="9" s="1"/>
  <c r="R902" i="9"/>
  <c r="Q902" i="9"/>
  <c r="P902" i="9"/>
  <c r="O902" i="9"/>
  <c r="T902" i="9" s="1"/>
  <c r="N902" i="9"/>
  <c r="S902" i="9" s="1"/>
  <c r="S901" i="9"/>
  <c r="R901" i="9"/>
  <c r="Q901" i="9"/>
  <c r="P901" i="9"/>
  <c r="O901" i="9"/>
  <c r="T901" i="9" s="1"/>
  <c r="N901" i="9"/>
  <c r="T900" i="9"/>
  <c r="R900" i="9"/>
  <c r="Q900" i="9"/>
  <c r="P900" i="9"/>
  <c r="O900" i="9"/>
  <c r="N900" i="9"/>
  <c r="S900" i="9" s="1"/>
  <c r="R899" i="9"/>
  <c r="Q899" i="9"/>
  <c r="P899" i="9"/>
  <c r="O899" i="9"/>
  <c r="T899" i="9" s="1"/>
  <c r="N899" i="9"/>
  <c r="S899" i="9" s="1"/>
  <c r="S898" i="9"/>
  <c r="R898" i="9"/>
  <c r="Q898" i="9"/>
  <c r="P898" i="9"/>
  <c r="O898" i="9"/>
  <c r="T898" i="9" s="1"/>
  <c r="N898" i="9"/>
  <c r="S897" i="9"/>
  <c r="R897" i="9"/>
  <c r="Q897" i="9"/>
  <c r="P897" i="9"/>
  <c r="O897" i="9"/>
  <c r="T897" i="9" s="1"/>
  <c r="N897" i="9"/>
  <c r="R896" i="9"/>
  <c r="Q896" i="9"/>
  <c r="P896" i="9"/>
  <c r="O896" i="9"/>
  <c r="T896" i="9" s="1"/>
  <c r="N896" i="9"/>
  <c r="S896" i="9" s="1"/>
  <c r="R895" i="9"/>
  <c r="Q895" i="9"/>
  <c r="P895" i="9"/>
  <c r="O895" i="9"/>
  <c r="T895" i="9" s="1"/>
  <c r="N895" i="9"/>
  <c r="S895" i="9" s="1"/>
  <c r="S894" i="9"/>
  <c r="R894" i="9"/>
  <c r="Q894" i="9"/>
  <c r="P894" i="9"/>
  <c r="O894" i="9"/>
  <c r="T894" i="9" s="1"/>
  <c r="N894" i="9"/>
  <c r="R893" i="9"/>
  <c r="Q893" i="9"/>
  <c r="P893" i="9"/>
  <c r="O893" i="9"/>
  <c r="T893" i="9" s="1"/>
  <c r="N893" i="9"/>
  <c r="S893" i="9" s="1"/>
  <c r="R892" i="9"/>
  <c r="Q892" i="9"/>
  <c r="P892" i="9"/>
  <c r="O892" i="9"/>
  <c r="T892" i="9" s="1"/>
  <c r="N892" i="9"/>
  <c r="S892" i="9" s="1"/>
  <c r="R891" i="9"/>
  <c r="Q891" i="9"/>
  <c r="P891" i="9"/>
  <c r="O891" i="9"/>
  <c r="T891" i="9" s="1"/>
  <c r="N891" i="9"/>
  <c r="S891" i="9" s="1"/>
  <c r="S890" i="9"/>
  <c r="R890" i="9"/>
  <c r="Q890" i="9"/>
  <c r="P890" i="9"/>
  <c r="O890" i="9"/>
  <c r="T890" i="9" s="1"/>
  <c r="N890" i="9"/>
  <c r="S889" i="9"/>
  <c r="R889" i="9"/>
  <c r="Q889" i="9"/>
  <c r="P889" i="9"/>
  <c r="O889" i="9"/>
  <c r="T889" i="9" s="1"/>
  <c r="N889" i="9"/>
  <c r="T888" i="9"/>
  <c r="R888" i="9"/>
  <c r="Q888" i="9"/>
  <c r="P888" i="9"/>
  <c r="O888" i="9"/>
  <c r="N888" i="9"/>
  <c r="S888" i="9" s="1"/>
  <c r="R887" i="9"/>
  <c r="Q887" i="9"/>
  <c r="P887" i="9"/>
  <c r="O887" i="9"/>
  <c r="T887" i="9" s="1"/>
  <c r="N887" i="9"/>
  <c r="S887" i="9" s="1"/>
  <c r="R886" i="9"/>
  <c r="Q886" i="9"/>
  <c r="P886" i="9"/>
  <c r="O886" i="9"/>
  <c r="T886" i="9" s="1"/>
  <c r="N886" i="9"/>
  <c r="S886" i="9" s="1"/>
  <c r="R885" i="9"/>
  <c r="Q885" i="9"/>
  <c r="P885" i="9"/>
  <c r="O885" i="9"/>
  <c r="T885" i="9" s="1"/>
  <c r="N885" i="9"/>
  <c r="S885" i="9" s="1"/>
  <c r="R884" i="9"/>
  <c r="Q884" i="9"/>
  <c r="P884" i="9"/>
  <c r="O884" i="9"/>
  <c r="T884" i="9" s="1"/>
  <c r="N884" i="9"/>
  <c r="S884" i="9" s="1"/>
  <c r="R883" i="9"/>
  <c r="Q883" i="9"/>
  <c r="P883" i="9"/>
  <c r="O883" i="9"/>
  <c r="T883" i="9" s="1"/>
  <c r="N883" i="9"/>
  <c r="S883" i="9" s="1"/>
  <c r="S882" i="9"/>
  <c r="R882" i="9"/>
  <c r="Q882" i="9"/>
  <c r="P882" i="9"/>
  <c r="O882" i="9"/>
  <c r="T882" i="9" s="1"/>
  <c r="N882" i="9"/>
  <c r="S881" i="9"/>
  <c r="R881" i="9"/>
  <c r="Q881" i="9"/>
  <c r="P881" i="9"/>
  <c r="O881" i="9"/>
  <c r="T881" i="9" s="1"/>
  <c r="N881" i="9"/>
  <c r="T880" i="9"/>
  <c r="R880" i="9"/>
  <c r="Q880" i="9"/>
  <c r="P880" i="9"/>
  <c r="O880" i="9"/>
  <c r="N880" i="9"/>
  <c r="S880" i="9" s="1"/>
  <c r="R879" i="9"/>
  <c r="Q879" i="9"/>
  <c r="P879" i="9"/>
  <c r="O879" i="9"/>
  <c r="T879" i="9" s="1"/>
  <c r="N879" i="9"/>
  <c r="S879" i="9" s="1"/>
  <c r="R878" i="9"/>
  <c r="Q878" i="9"/>
  <c r="P878" i="9"/>
  <c r="O878" i="9"/>
  <c r="T878" i="9" s="1"/>
  <c r="N878" i="9"/>
  <c r="S878" i="9" s="1"/>
  <c r="R877" i="9"/>
  <c r="Q877" i="9"/>
  <c r="P877" i="9"/>
  <c r="O877" i="9"/>
  <c r="T877" i="9" s="1"/>
  <c r="N877" i="9"/>
  <c r="S877" i="9" s="1"/>
  <c r="T876" i="9"/>
  <c r="R876" i="9"/>
  <c r="Q876" i="9"/>
  <c r="P876" i="9"/>
  <c r="O876" i="9"/>
  <c r="N876" i="9"/>
  <c r="S876" i="9" s="1"/>
  <c r="R875" i="9"/>
  <c r="Q875" i="9"/>
  <c r="P875" i="9"/>
  <c r="O875" i="9"/>
  <c r="T875" i="9" s="1"/>
  <c r="N875" i="9"/>
  <c r="S875" i="9" s="1"/>
  <c r="S874" i="9"/>
  <c r="R874" i="9"/>
  <c r="Q874" i="9"/>
  <c r="P874" i="9"/>
  <c r="O874" i="9"/>
  <c r="T874" i="9" s="1"/>
  <c r="N874" i="9"/>
  <c r="S873" i="9"/>
  <c r="R873" i="9"/>
  <c r="Q873" i="9"/>
  <c r="P873" i="9"/>
  <c r="O873" i="9"/>
  <c r="T873" i="9" s="1"/>
  <c r="N873" i="9"/>
  <c r="R872" i="9"/>
  <c r="Q872" i="9"/>
  <c r="P872" i="9"/>
  <c r="O872" i="9"/>
  <c r="T872" i="9" s="1"/>
  <c r="N872" i="9"/>
  <c r="S872" i="9" s="1"/>
  <c r="R871" i="9"/>
  <c r="Q871" i="9"/>
  <c r="P871" i="9"/>
  <c r="O871" i="9"/>
  <c r="T871" i="9" s="1"/>
  <c r="N871" i="9"/>
  <c r="S871" i="9" s="1"/>
  <c r="R870" i="9"/>
  <c r="Q870" i="9"/>
  <c r="P870" i="9"/>
  <c r="O870" i="9"/>
  <c r="T870" i="9" s="1"/>
  <c r="N870" i="9"/>
  <c r="S870" i="9" s="1"/>
  <c r="S869" i="9"/>
  <c r="R869" i="9"/>
  <c r="Q869" i="9"/>
  <c r="P869" i="9"/>
  <c r="O869" i="9"/>
  <c r="T869" i="9" s="1"/>
  <c r="N869" i="9"/>
  <c r="T868" i="9"/>
  <c r="R868" i="9"/>
  <c r="Q868" i="9"/>
  <c r="P868" i="9"/>
  <c r="O868" i="9"/>
  <c r="N868" i="9"/>
  <c r="S868" i="9" s="1"/>
  <c r="R867" i="9"/>
  <c r="Q867" i="9"/>
  <c r="P867" i="9"/>
  <c r="O867" i="9"/>
  <c r="T867" i="9" s="1"/>
  <c r="N867" i="9"/>
  <c r="S867" i="9" s="1"/>
  <c r="S866" i="9"/>
  <c r="R866" i="9"/>
  <c r="Q866" i="9"/>
  <c r="P866" i="9"/>
  <c r="O866" i="9"/>
  <c r="T866" i="9" s="1"/>
  <c r="N866" i="9"/>
  <c r="S865" i="9"/>
  <c r="R865" i="9"/>
  <c r="Q865" i="9"/>
  <c r="P865" i="9"/>
  <c r="O865" i="9"/>
  <c r="T865" i="9" s="1"/>
  <c r="N865" i="9"/>
  <c r="R864" i="9"/>
  <c r="Q864" i="9"/>
  <c r="P864" i="9"/>
  <c r="O864" i="9"/>
  <c r="T864" i="9" s="1"/>
  <c r="N864" i="9"/>
  <c r="S864" i="9" s="1"/>
  <c r="R863" i="9"/>
  <c r="Q863" i="9"/>
  <c r="P863" i="9"/>
  <c r="O863" i="9"/>
  <c r="T863" i="9" s="1"/>
  <c r="N863" i="9"/>
  <c r="S863" i="9" s="1"/>
  <c r="S862" i="9"/>
  <c r="R862" i="9"/>
  <c r="Q862" i="9"/>
  <c r="P862" i="9"/>
  <c r="O862" i="9"/>
  <c r="T862" i="9" s="1"/>
  <c r="N862" i="9"/>
  <c r="R861" i="9"/>
  <c r="Q861" i="9"/>
  <c r="P861" i="9"/>
  <c r="O861" i="9"/>
  <c r="T861" i="9" s="1"/>
  <c r="N861" i="9"/>
  <c r="S861" i="9" s="1"/>
  <c r="R860" i="9"/>
  <c r="Q860" i="9"/>
  <c r="P860" i="9"/>
  <c r="O860" i="9"/>
  <c r="T860" i="9" s="1"/>
  <c r="N860" i="9"/>
  <c r="S860" i="9" s="1"/>
  <c r="R859" i="9"/>
  <c r="Q859" i="9"/>
  <c r="P859" i="9"/>
  <c r="O859" i="9"/>
  <c r="T859" i="9" s="1"/>
  <c r="N859" i="9"/>
  <c r="S859" i="9" s="1"/>
  <c r="R858" i="9"/>
  <c r="Q858" i="9"/>
  <c r="P858" i="9"/>
  <c r="O858" i="9"/>
  <c r="T858" i="9" s="1"/>
  <c r="N858" i="9"/>
  <c r="S858" i="9" s="1"/>
  <c r="S857" i="9"/>
  <c r="R857" i="9"/>
  <c r="Q857" i="9"/>
  <c r="P857" i="9"/>
  <c r="O857" i="9"/>
  <c r="T857" i="9" s="1"/>
  <c r="N857" i="9"/>
  <c r="S856" i="9"/>
  <c r="R856" i="9"/>
  <c r="Q856" i="9"/>
  <c r="P856" i="9"/>
  <c r="O856" i="9"/>
  <c r="T856" i="9" s="1"/>
  <c r="N856" i="9"/>
  <c r="T855" i="9"/>
  <c r="R855" i="9"/>
  <c r="Q855" i="9"/>
  <c r="P855" i="9"/>
  <c r="O855" i="9"/>
  <c r="N855" i="9"/>
  <c r="S855" i="9" s="1"/>
  <c r="R854" i="9"/>
  <c r="Q854" i="9"/>
  <c r="P854" i="9"/>
  <c r="O854" i="9"/>
  <c r="T854" i="9" s="1"/>
  <c r="N854" i="9"/>
  <c r="S854" i="9" s="1"/>
  <c r="R853" i="9"/>
  <c r="Q853" i="9"/>
  <c r="P853" i="9"/>
  <c r="O853" i="9"/>
  <c r="T853" i="9" s="1"/>
  <c r="N853" i="9"/>
  <c r="S853" i="9" s="1"/>
  <c r="R852" i="9"/>
  <c r="Q852" i="9"/>
  <c r="P852" i="9"/>
  <c r="O852" i="9"/>
  <c r="T852" i="9" s="1"/>
  <c r="N852" i="9"/>
  <c r="S852" i="9" s="1"/>
  <c r="T851" i="9"/>
  <c r="R851" i="9"/>
  <c r="Q851" i="9"/>
  <c r="P851" i="9"/>
  <c r="O851" i="9"/>
  <c r="N851" i="9"/>
  <c r="S851" i="9" s="1"/>
  <c r="R850" i="9"/>
  <c r="Q850" i="9"/>
  <c r="P850" i="9"/>
  <c r="O850" i="9"/>
  <c r="T850" i="9" s="1"/>
  <c r="N850" i="9"/>
  <c r="S850" i="9" s="1"/>
  <c r="S849" i="9"/>
  <c r="R849" i="9"/>
  <c r="Q849" i="9"/>
  <c r="P849" i="9"/>
  <c r="O849" i="9"/>
  <c r="T849" i="9" s="1"/>
  <c r="N849" i="9"/>
  <c r="S848" i="9"/>
  <c r="R848" i="9"/>
  <c r="Q848" i="9"/>
  <c r="P848" i="9"/>
  <c r="O848" i="9"/>
  <c r="T848" i="9" s="1"/>
  <c r="N848" i="9"/>
  <c r="T847" i="9"/>
  <c r="R847" i="9"/>
  <c r="Q847" i="9"/>
  <c r="P847" i="9"/>
  <c r="O847" i="9"/>
  <c r="N847" i="9"/>
  <c r="S847" i="9" s="1"/>
  <c r="R846" i="9"/>
  <c r="Q846" i="9"/>
  <c r="P846" i="9"/>
  <c r="O846" i="9"/>
  <c r="T846" i="9" s="1"/>
  <c r="N846" i="9"/>
  <c r="S846" i="9" s="1"/>
  <c r="R845" i="9"/>
  <c r="Q845" i="9"/>
  <c r="P845" i="9"/>
  <c r="O845" i="9"/>
  <c r="T845" i="9" s="1"/>
  <c r="N845" i="9"/>
  <c r="S845" i="9" s="1"/>
  <c r="S844" i="9"/>
  <c r="R844" i="9"/>
  <c r="Q844" i="9"/>
  <c r="P844" i="9"/>
  <c r="O844" i="9"/>
  <c r="T844" i="9" s="1"/>
  <c r="N844" i="9"/>
  <c r="R843" i="9"/>
  <c r="Q843" i="9"/>
  <c r="P843" i="9"/>
  <c r="O843" i="9"/>
  <c r="T843" i="9" s="1"/>
  <c r="N843" i="9"/>
  <c r="S843" i="9" s="1"/>
  <c r="R842" i="9"/>
  <c r="Q842" i="9"/>
  <c r="P842" i="9"/>
  <c r="O842" i="9"/>
  <c r="T842" i="9" s="1"/>
  <c r="N842" i="9"/>
  <c r="S842" i="9" s="1"/>
  <c r="S841" i="9"/>
  <c r="R841" i="9"/>
  <c r="Q841" i="9"/>
  <c r="P841" i="9"/>
  <c r="O841" i="9"/>
  <c r="T841" i="9" s="1"/>
  <c r="N841" i="9"/>
  <c r="S840" i="9"/>
  <c r="R840" i="9"/>
  <c r="Q840" i="9"/>
  <c r="P840" i="9"/>
  <c r="O840" i="9"/>
  <c r="T840" i="9" s="1"/>
  <c r="N840" i="9"/>
  <c r="R839" i="9"/>
  <c r="Q839" i="9"/>
  <c r="P839" i="9"/>
  <c r="O839" i="9"/>
  <c r="T839" i="9" s="1"/>
  <c r="N839" i="9"/>
  <c r="S839" i="9" s="1"/>
  <c r="R838" i="9"/>
  <c r="Q838" i="9"/>
  <c r="P838" i="9"/>
  <c r="O838" i="9"/>
  <c r="T838" i="9" s="1"/>
  <c r="N838" i="9"/>
  <c r="S838" i="9" s="1"/>
  <c r="S837" i="9"/>
  <c r="R837" i="9"/>
  <c r="Q837" i="9"/>
  <c r="P837" i="9"/>
  <c r="O837" i="9"/>
  <c r="T837" i="9" s="1"/>
  <c r="N837" i="9"/>
  <c r="R836" i="9"/>
  <c r="Q836" i="9"/>
  <c r="P836" i="9"/>
  <c r="O836" i="9"/>
  <c r="T836" i="9" s="1"/>
  <c r="N836" i="9"/>
  <c r="S836" i="9" s="1"/>
  <c r="R835" i="9"/>
  <c r="Q835" i="9"/>
  <c r="P835" i="9"/>
  <c r="O835" i="9"/>
  <c r="T835" i="9" s="1"/>
  <c r="N835" i="9"/>
  <c r="S835" i="9" s="1"/>
  <c r="R834" i="9"/>
  <c r="Q834" i="9"/>
  <c r="P834" i="9"/>
  <c r="O834" i="9"/>
  <c r="T834" i="9" s="1"/>
  <c r="N834" i="9"/>
  <c r="S834" i="9" s="1"/>
  <c r="S833" i="9"/>
  <c r="R833" i="9"/>
  <c r="Q833" i="9"/>
  <c r="P833" i="9"/>
  <c r="O833" i="9"/>
  <c r="T833" i="9" s="1"/>
  <c r="N833" i="9"/>
  <c r="S832" i="9"/>
  <c r="R832" i="9"/>
  <c r="Q832" i="9"/>
  <c r="P832" i="9"/>
  <c r="O832" i="9"/>
  <c r="T832" i="9" s="1"/>
  <c r="N832" i="9"/>
  <c r="R831" i="9"/>
  <c r="Q831" i="9"/>
  <c r="P831" i="9"/>
  <c r="O831" i="9"/>
  <c r="T831" i="9" s="1"/>
  <c r="N831" i="9"/>
  <c r="S831" i="9" s="1"/>
  <c r="R830" i="9"/>
  <c r="Q830" i="9"/>
  <c r="P830" i="9"/>
  <c r="O830" i="9"/>
  <c r="T830" i="9" s="1"/>
  <c r="N830" i="9"/>
  <c r="S830" i="9" s="1"/>
  <c r="R829" i="9"/>
  <c r="Q829" i="9"/>
  <c r="P829" i="9"/>
  <c r="O829" i="9"/>
  <c r="T829" i="9" s="1"/>
  <c r="N829" i="9"/>
  <c r="S829" i="9" s="1"/>
  <c r="R828" i="9"/>
  <c r="Q828" i="9"/>
  <c r="P828" i="9"/>
  <c r="O828" i="9"/>
  <c r="T828" i="9" s="1"/>
  <c r="N828" i="9"/>
  <c r="S828" i="9" s="1"/>
  <c r="R827" i="9"/>
  <c r="Q827" i="9"/>
  <c r="P827" i="9"/>
  <c r="O827" i="9"/>
  <c r="T827" i="9" s="1"/>
  <c r="N827" i="9"/>
  <c r="S827" i="9" s="1"/>
  <c r="R826" i="9"/>
  <c r="Q826" i="9"/>
  <c r="P826" i="9"/>
  <c r="O826" i="9"/>
  <c r="T826" i="9" s="1"/>
  <c r="N826" i="9"/>
  <c r="S826" i="9" s="1"/>
  <c r="S825" i="9"/>
  <c r="R825" i="9"/>
  <c r="Q825" i="9"/>
  <c r="P825" i="9"/>
  <c r="O825" i="9"/>
  <c r="T825" i="9" s="1"/>
  <c r="N825" i="9"/>
  <c r="S824" i="9"/>
  <c r="R824" i="9"/>
  <c r="Q824" i="9"/>
  <c r="P824" i="9"/>
  <c r="O824" i="9"/>
  <c r="T824" i="9" s="1"/>
  <c r="N824" i="9"/>
  <c r="T823" i="9"/>
  <c r="R823" i="9"/>
  <c r="Q823" i="9"/>
  <c r="P823" i="9"/>
  <c r="O823" i="9"/>
  <c r="N823" i="9"/>
  <c r="S823" i="9" s="1"/>
  <c r="R822" i="9"/>
  <c r="Q822" i="9"/>
  <c r="P822" i="9"/>
  <c r="O822" i="9"/>
  <c r="T822" i="9" s="1"/>
  <c r="N822" i="9"/>
  <c r="S822" i="9" s="1"/>
  <c r="R821" i="9"/>
  <c r="Q821" i="9"/>
  <c r="P821" i="9"/>
  <c r="O821" i="9"/>
  <c r="T821" i="9" s="1"/>
  <c r="N821" i="9"/>
  <c r="S821" i="9" s="1"/>
  <c r="R820" i="9"/>
  <c r="Q820" i="9"/>
  <c r="P820" i="9"/>
  <c r="O820" i="9"/>
  <c r="T820" i="9" s="1"/>
  <c r="N820" i="9"/>
  <c r="S820" i="9" s="1"/>
  <c r="T819" i="9"/>
  <c r="R819" i="9"/>
  <c r="Q819" i="9"/>
  <c r="P819" i="9"/>
  <c r="O819" i="9"/>
  <c r="N819" i="9"/>
  <c r="S819" i="9" s="1"/>
  <c r="R818" i="9"/>
  <c r="Q818" i="9"/>
  <c r="P818" i="9"/>
  <c r="O818" i="9"/>
  <c r="T818" i="9" s="1"/>
  <c r="N818" i="9"/>
  <c r="S818" i="9" s="1"/>
  <c r="S817" i="9"/>
  <c r="R817" i="9"/>
  <c r="Q817" i="9"/>
  <c r="P817" i="9"/>
  <c r="O817" i="9"/>
  <c r="T817" i="9" s="1"/>
  <c r="N817" i="9"/>
  <c r="S816" i="9"/>
  <c r="R816" i="9"/>
  <c r="Q816" i="9"/>
  <c r="P816" i="9"/>
  <c r="O816" i="9"/>
  <c r="T816" i="9" s="1"/>
  <c r="N816" i="9"/>
  <c r="T815" i="9"/>
  <c r="R815" i="9"/>
  <c r="Q815" i="9"/>
  <c r="P815" i="9"/>
  <c r="O815" i="9"/>
  <c r="N815" i="9"/>
  <c r="S815" i="9" s="1"/>
  <c r="R814" i="9"/>
  <c r="Q814" i="9"/>
  <c r="P814" i="9"/>
  <c r="O814" i="9"/>
  <c r="T814" i="9" s="1"/>
  <c r="N814" i="9"/>
  <c r="S814" i="9" s="1"/>
  <c r="R813" i="9"/>
  <c r="Q813" i="9"/>
  <c r="P813" i="9"/>
  <c r="O813" i="9"/>
  <c r="T813" i="9" s="1"/>
  <c r="N813" i="9"/>
  <c r="S813" i="9" s="1"/>
  <c r="S812" i="9"/>
  <c r="R812" i="9"/>
  <c r="Q812" i="9"/>
  <c r="P812" i="9"/>
  <c r="O812" i="9"/>
  <c r="T812" i="9" s="1"/>
  <c r="N812" i="9"/>
  <c r="R811" i="9"/>
  <c r="Q811" i="9"/>
  <c r="P811" i="9"/>
  <c r="O811" i="9"/>
  <c r="T811" i="9" s="1"/>
  <c r="N811" i="9"/>
  <c r="S811" i="9" s="1"/>
  <c r="R810" i="9"/>
  <c r="Q810" i="9"/>
  <c r="P810" i="9"/>
  <c r="O810" i="9"/>
  <c r="T810" i="9" s="1"/>
  <c r="N810" i="9"/>
  <c r="S810" i="9" s="1"/>
  <c r="S809" i="9"/>
  <c r="R809" i="9"/>
  <c r="Q809" i="9"/>
  <c r="P809" i="9"/>
  <c r="O809" i="9"/>
  <c r="T809" i="9" s="1"/>
  <c r="N809" i="9"/>
  <c r="S808" i="9"/>
  <c r="R808" i="9"/>
  <c r="Q808" i="9"/>
  <c r="P808" i="9"/>
  <c r="O808" i="9"/>
  <c r="T808" i="9" s="1"/>
  <c r="N808" i="9"/>
  <c r="R807" i="9"/>
  <c r="Q807" i="9"/>
  <c r="P807" i="9"/>
  <c r="O807" i="9"/>
  <c r="T807" i="9" s="1"/>
  <c r="N807" i="9"/>
  <c r="S807" i="9" s="1"/>
  <c r="R806" i="9"/>
  <c r="Q806" i="9"/>
  <c r="P806" i="9"/>
  <c r="O806" i="9"/>
  <c r="T806" i="9" s="1"/>
  <c r="N806" i="9"/>
  <c r="S806" i="9" s="1"/>
  <c r="S805" i="9"/>
  <c r="R805" i="9"/>
  <c r="Q805" i="9"/>
  <c r="P805" i="9"/>
  <c r="O805" i="9"/>
  <c r="T805" i="9" s="1"/>
  <c r="N805" i="9"/>
  <c r="R804" i="9"/>
  <c r="Q804" i="9"/>
  <c r="P804" i="9"/>
  <c r="O804" i="9"/>
  <c r="T804" i="9" s="1"/>
  <c r="N804" i="9"/>
  <c r="S804" i="9" s="1"/>
  <c r="R803" i="9"/>
  <c r="Q803" i="9"/>
  <c r="P803" i="9"/>
  <c r="O803" i="9"/>
  <c r="T803" i="9" s="1"/>
  <c r="N803" i="9"/>
  <c r="S803" i="9" s="1"/>
  <c r="R802" i="9"/>
  <c r="Q802" i="9"/>
  <c r="P802" i="9"/>
  <c r="O802" i="9"/>
  <c r="T802" i="9" s="1"/>
  <c r="N802" i="9"/>
  <c r="S802" i="9" s="1"/>
  <c r="S801" i="9"/>
  <c r="R801" i="9"/>
  <c r="Q801" i="9"/>
  <c r="P801" i="9"/>
  <c r="O801" i="9"/>
  <c r="T801" i="9" s="1"/>
  <c r="N801" i="9"/>
  <c r="S800" i="9"/>
  <c r="R800" i="9"/>
  <c r="Q800" i="9"/>
  <c r="P800" i="9"/>
  <c r="O800" i="9"/>
  <c r="T800" i="9" s="1"/>
  <c r="N800" i="9"/>
  <c r="T799" i="9"/>
  <c r="R799" i="9"/>
  <c r="Q799" i="9"/>
  <c r="P799" i="9"/>
  <c r="O799" i="9"/>
  <c r="N799" i="9"/>
  <c r="S799" i="9" s="1"/>
  <c r="R798" i="9"/>
  <c r="Q798" i="9"/>
  <c r="P798" i="9"/>
  <c r="O798" i="9"/>
  <c r="T798" i="9" s="1"/>
  <c r="N798" i="9"/>
  <c r="S798" i="9" s="1"/>
  <c r="R797" i="9"/>
  <c r="Q797" i="9"/>
  <c r="P797" i="9"/>
  <c r="O797" i="9"/>
  <c r="T797" i="9" s="1"/>
  <c r="N797" i="9"/>
  <c r="S797" i="9" s="1"/>
  <c r="R796" i="9"/>
  <c r="Q796" i="9"/>
  <c r="P796" i="9"/>
  <c r="O796" i="9"/>
  <c r="T796" i="9" s="1"/>
  <c r="N796" i="9"/>
  <c r="S796" i="9" s="1"/>
  <c r="R795" i="9"/>
  <c r="Q795" i="9"/>
  <c r="P795" i="9"/>
  <c r="O795" i="9"/>
  <c r="T795" i="9" s="1"/>
  <c r="N795" i="9"/>
  <c r="S795" i="9" s="1"/>
  <c r="R794" i="9"/>
  <c r="Q794" i="9"/>
  <c r="P794" i="9"/>
  <c r="O794" i="9"/>
  <c r="T794" i="9" s="1"/>
  <c r="N794" i="9"/>
  <c r="S794" i="9" s="1"/>
  <c r="S793" i="9"/>
  <c r="R793" i="9"/>
  <c r="Q793" i="9"/>
  <c r="P793" i="9"/>
  <c r="O793" i="9"/>
  <c r="T793" i="9" s="1"/>
  <c r="N793" i="9"/>
  <c r="S792" i="9"/>
  <c r="R792" i="9"/>
  <c r="Q792" i="9"/>
  <c r="P792" i="9"/>
  <c r="O792" i="9"/>
  <c r="T792" i="9" s="1"/>
  <c r="N792" i="9"/>
  <c r="T791" i="9"/>
  <c r="R791" i="9"/>
  <c r="Q791" i="9"/>
  <c r="P791" i="9"/>
  <c r="O791" i="9"/>
  <c r="N791" i="9"/>
  <c r="S791" i="9" s="1"/>
  <c r="R790" i="9"/>
  <c r="Q790" i="9"/>
  <c r="P790" i="9"/>
  <c r="O790" i="9"/>
  <c r="T790" i="9" s="1"/>
  <c r="N790" i="9"/>
  <c r="S790" i="9" s="1"/>
  <c r="R789" i="9"/>
  <c r="Q789" i="9"/>
  <c r="P789" i="9"/>
  <c r="O789" i="9"/>
  <c r="T789" i="9" s="1"/>
  <c r="N789" i="9"/>
  <c r="S789" i="9" s="1"/>
  <c r="R788" i="9"/>
  <c r="Q788" i="9"/>
  <c r="P788" i="9"/>
  <c r="O788" i="9"/>
  <c r="T788" i="9" s="1"/>
  <c r="N788" i="9"/>
  <c r="S788" i="9" s="1"/>
  <c r="T787" i="9"/>
  <c r="R787" i="9"/>
  <c r="Q787" i="9"/>
  <c r="P787" i="9"/>
  <c r="O787" i="9"/>
  <c r="N787" i="9"/>
  <c r="S787" i="9" s="1"/>
  <c r="R786" i="9"/>
  <c r="Q786" i="9"/>
  <c r="P786" i="9"/>
  <c r="O786" i="9"/>
  <c r="T786" i="9" s="1"/>
  <c r="N786" i="9"/>
  <c r="S786" i="9" s="1"/>
  <c r="R785" i="9"/>
  <c r="Q785" i="9"/>
  <c r="P785" i="9"/>
  <c r="O785" i="9"/>
  <c r="T785" i="9" s="1"/>
  <c r="N785" i="9"/>
  <c r="S785" i="9" s="1"/>
  <c r="S784" i="9"/>
  <c r="R784" i="9"/>
  <c r="Q784" i="9"/>
  <c r="P784" i="9"/>
  <c r="O784" i="9"/>
  <c r="T784" i="9" s="1"/>
  <c r="N784" i="9"/>
  <c r="R783" i="9"/>
  <c r="Q783" i="9"/>
  <c r="P783" i="9"/>
  <c r="O783" i="9"/>
  <c r="T783" i="9" s="1"/>
  <c r="N783" i="9"/>
  <c r="S783" i="9" s="1"/>
  <c r="R782" i="9"/>
  <c r="Q782" i="9"/>
  <c r="P782" i="9"/>
  <c r="O782" i="9"/>
  <c r="T782" i="9" s="1"/>
  <c r="N782" i="9"/>
  <c r="S782" i="9" s="1"/>
  <c r="R781" i="9"/>
  <c r="Q781" i="9"/>
  <c r="P781" i="9"/>
  <c r="O781" i="9"/>
  <c r="T781" i="9" s="1"/>
  <c r="N781" i="9"/>
  <c r="S781" i="9" s="1"/>
  <c r="S780" i="9"/>
  <c r="R780" i="9"/>
  <c r="Q780" i="9"/>
  <c r="P780" i="9"/>
  <c r="O780" i="9"/>
  <c r="T780" i="9" s="1"/>
  <c r="N780" i="9"/>
  <c r="R779" i="9"/>
  <c r="Q779" i="9"/>
  <c r="P779" i="9"/>
  <c r="O779" i="9"/>
  <c r="T779" i="9" s="1"/>
  <c r="N779" i="9"/>
  <c r="S779" i="9" s="1"/>
  <c r="R778" i="9"/>
  <c r="Q778" i="9"/>
  <c r="P778" i="9"/>
  <c r="O778" i="9"/>
  <c r="T778" i="9" s="1"/>
  <c r="N778" i="9"/>
  <c r="S778" i="9" s="1"/>
  <c r="S777" i="9"/>
  <c r="R777" i="9"/>
  <c r="Q777" i="9"/>
  <c r="P777" i="9"/>
  <c r="O777" i="9"/>
  <c r="T777" i="9" s="1"/>
  <c r="N777" i="9"/>
  <c r="S776" i="9"/>
  <c r="R776" i="9"/>
  <c r="Q776" i="9"/>
  <c r="P776" i="9"/>
  <c r="O776" i="9"/>
  <c r="T776" i="9" s="1"/>
  <c r="N776" i="9"/>
  <c r="R775" i="9"/>
  <c r="Q775" i="9"/>
  <c r="P775" i="9"/>
  <c r="O775" i="9"/>
  <c r="T775" i="9" s="1"/>
  <c r="N775" i="9"/>
  <c r="S775" i="9" s="1"/>
  <c r="R774" i="9"/>
  <c r="Q774" i="9"/>
  <c r="P774" i="9"/>
  <c r="O774" i="9"/>
  <c r="T774" i="9" s="1"/>
  <c r="N774" i="9"/>
  <c r="S774" i="9" s="1"/>
  <c r="S773" i="9"/>
  <c r="R773" i="9"/>
  <c r="Q773" i="9"/>
  <c r="P773" i="9"/>
  <c r="O773" i="9"/>
  <c r="T773" i="9" s="1"/>
  <c r="N773" i="9"/>
  <c r="R772" i="9"/>
  <c r="Q772" i="9"/>
  <c r="P772" i="9"/>
  <c r="O772" i="9"/>
  <c r="T772" i="9" s="1"/>
  <c r="N772" i="9"/>
  <c r="S772" i="9" s="1"/>
  <c r="R771" i="9"/>
  <c r="Q771" i="9"/>
  <c r="P771" i="9"/>
  <c r="O771" i="9"/>
  <c r="T771" i="9" s="1"/>
  <c r="N771" i="9"/>
  <c r="S771" i="9" s="1"/>
  <c r="R770" i="9"/>
  <c r="Q770" i="9"/>
  <c r="P770" i="9"/>
  <c r="O770" i="9"/>
  <c r="T770" i="9" s="1"/>
  <c r="N770" i="9"/>
  <c r="S770" i="9" s="1"/>
  <c r="S769" i="9"/>
  <c r="R769" i="9"/>
  <c r="Q769" i="9"/>
  <c r="P769" i="9"/>
  <c r="O769" i="9"/>
  <c r="T769" i="9" s="1"/>
  <c r="N769" i="9"/>
  <c r="S768" i="9"/>
  <c r="R768" i="9"/>
  <c r="Q768" i="9"/>
  <c r="P768" i="9"/>
  <c r="O768" i="9"/>
  <c r="T768" i="9" s="1"/>
  <c r="N768" i="9"/>
  <c r="T767" i="9"/>
  <c r="R767" i="9"/>
  <c r="Q767" i="9"/>
  <c r="P767" i="9"/>
  <c r="O767" i="9"/>
  <c r="N767" i="9"/>
  <c r="S767" i="9" s="1"/>
  <c r="R766" i="9"/>
  <c r="Q766" i="9"/>
  <c r="P766" i="9"/>
  <c r="O766" i="9"/>
  <c r="T766" i="9" s="1"/>
  <c r="N766" i="9"/>
  <c r="S766" i="9" s="1"/>
  <c r="R765" i="9"/>
  <c r="Q765" i="9"/>
  <c r="P765" i="9"/>
  <c r="O765" i="9"/>
  <c r="T765" i="9" s="1"/>
  <c r="N765" i="9"/>
  <c r="S765" i="9" s="1"/>
  <c r="R764" i="9"/>
  <c r="Q764" i="9"/>
  <c r="P764" i="9"/>
  <c r="O764" i="9"/>
  <c r="T764" i="9" s="1"/>
  <c r="N764" i="9"/>
  <c r="S764" i="9" s="1"/>
  <c r="R763" i="9"/>
  <c r="Q763" i="9"/>
  <c r="P763" i="9"/>
  <c r="O763" i="9"/>
  <c r="T763" i="9" s="1"/>
  <c r="N763" i="9"/>
  <c r="S763" i="9" s="1"/>
  <c r="T762" i="9"/>
  <c r="S762" i="9"/>
  <c r="R762" i="9"/>
  <c r="Q762" i="9"/>
  <c r="P762" i="9"/>
  <c r="O762" i="9"/>
  <c r="N762" i="9"/>
  <c r="R761" i="9"/>
  <c r="Q761" i="9"/>
  <c r="P761" i="9"/>
  <c r="O761" i="9"/>
  <c r="T761" i="9" s="1"/>
  <c r="N761" i="9"/>
  <c r="S761" i="9" s="1"/>
  <c r="R760" i="9"/>
  <c r="Q760" i="9"/>
  <c r="P760" i="9"/>
  <c r="O760" i="9"/>
  <c r="T760" i="9" s="1"/>
  <c r="N760" i="9"/>
  <c r="S760" i="9" s="1"/>
  <c r="R759" i="9"/>
  <c r="Q759" i="9"/>
  <c r="P759" i="9"/>
  <c r="O759" i="9"/>
  <c r="T759" i="9" s="1"/>
  <c r="N759" i="9"/>
  <c r="S759" i="9" s="1"/>
  <c r="T758" i="9"/>
  <c r="R758" i="9"/>
  <c r="Q758" i="9"/>
  <c r="P758" i="9"/>
  <c r="O758" i="9"/>
  <c r="N758" i="9"/>
  <c r="S758" i="9" s="1"/>
  <c r="T757" i="9"/>
  <c r="R757" i="9"/>
  <c r="Q757" i="9"/>
  <c r="P757" i="9"/>
  <c r="O757" i="9"/>
  <c r="N757" i="9"/>
  <c r="S757" i="9" s="1"/>
  <c r="R756" i="9"/>
  <c r="Q756" i="9"/>
  <c r="P756" i="9"/>
  <c r="O756" i="9"/>
  <c r="T756" i="9" s="1"/>
  <c r="N756" i="9"/>
  <c r="S756" i="9" s="1"/>
  <c r="R754" i="9"/>
  <c r="Q754" i="9"/>
  <c r="P754" i="9"/>
  <c r="O754" i="9"/>
  <c r="T754" i="9" s="1"/>
  <c r="N754" i="9"/>
  <c r="S754" i="9" s="1"/>
  <c r="S753" i="9"/>
  <c r="R753" i="9"/>
  <c r="Q753" i="9"/>
  <c r="P753" i="9"/>
  <c r="O753" i="9"/>
  <c r="T753" i="9" s="1"/>
  <c r="N753" i="9"/>
  <c r="T752" i="9"/>
  <c r="R752" i="9"/>
  <c r="Q752" i="9"/>
  <c r="P752" i="9"/>
  <c r="O752" i="9"/>
  <c r="N752" i="9"/>
  <c r="S752" i="9" s="1"/>
  <c r="R751" i="9"/>
  <c r="Q751" i="9"/>
  <c r="P751" i="9"/>
  <c r="O751" i="9"/>
  <c r="T751" i="9" s="1"/>
  <c r="N751" i="9"/>
  <c r="S751" i="9" s="1"/>
  <c r="S750" i="9"/>
  <c r="R750" i="9"/>
  <c r="Q750" i="9"/>
  <c r="P750" i="9"/>
  <c r="O750" i="9"/>
  <c r="T750" i="9" s="1"/>
  <c r="N750" i="9"/>
  <c r="R749" i="9"/>
  <c r="Q749" i="9"/>
  <c r="P749" i="9"/>
  <c r="O749" i="9"/>
  <c r="T749" i="9" s="1"/>
  <c r="N749" i="9"/>
  <c r="S749" i="9" s="1"/>
  <c r="R748" i="9"/>
  <c r="Q748" i="9"/>
  <c r="P748" i="9"/>
  <c r="O748" i="9"/>
  <c r="T748" i="9" s="1"/>
  <c r="N748" i="9"/>
  <c r="S748" i="9" s="1"/>
  <c r="S747" i="9"/>
  <c r="R747" i="9"/>
  <c r="Q747" i="9"/>
  <c r="P747" i="9"/>
  <c r="O747" i="9"/>
  <c r="T747" i="9" s="1"/>
  <c r="N747" i="9"/>
  <c r="R746" i="9"/>
  <c r="Q746" i="9"/>
  <c r="P746" i="9"/>
  <c r="O746" i="9"/>
  <c r="T746" i="9" s="1"/>
  <c r="N746" i="9"/>
  <c r="S746" i="9" s="1"/>
  <c r="S745" i="9"/>
  <c r="R745" i="9"/>
  <c r="Q745" i="9"/>
  <c r="P745" i="9"/>
  <c r="O745" i="9"/>
  <c r="T745" i="9" s="1"/>
  <c r="N745" i="9"/>
  <c r="T744" i="9"/>
  <c r="R744" i="9"/>
  <c r="Q744" i="9"/>
  <c r="P744" i="9"/>
  <c r="O744" i="9"/>
  <c r="N744" i="9"/>
  <c r="S744" i="9" s="1"/>
  <c r="R743" i="9"/>
  <c r="Q743" i="9"/>
  <c r="P743" i="9"/>
  <c r="O743" i="9"/>
  <c r="T743" i="9" s="1"/>
  <c r="N743" i="9"/>
  <c r="S743" i="9" s="1"/>
  <c r="R742" i="9"/>
  <c r="Q742" i="9"/>
  <c r="P742" i="9"/>
  <c r="O742" i="9"/>
  <c r="T742" i="9" s="1"/>
  <c r="N742" i="9"/>
  <c r="S742" i="9" s="1"/>
  <c r="T741" i="9"/>
  <c r="R741" i="9"/>
  <c r="Q741" i="9"/>
  <c r="P741" i="9"/>
  <c r="O741" i="9"/>
  <c r="N741" i="9"/>
  <c r="S741" i="9" s="1"/>
  <c r="T740" i="9"/>
  <c r="R740" i="9"/>
  <c r="Q740" i="9"/>
  <c r="P740" i="9"/>
  <c r="O740" i="9"/>
  <c r="N740" i="9"/>
  <c r="S740" i="9" s="1"/>
  <c r="R739" i="9"/>
  <c r="Q739" i="9"/>
  <c r="P739" i="9"/>
  <c r="O739" i="9"/>
  <c r="T739" i="9" s="1"/>
  <c r="N739" i="9"/>
  <c r="S739" i="9" s="1"/>
  <c r="S738" i="9"/>
  <c r="R738" i="9"/>
  <c r="Q738" i="9"/>
  <c r="P738" i="9"/>
  <c r="O738" i="9"/>
  <c r="T738" i="9" s="1"/>
  <c r="N738" i="9"/>
  <c r="S737" i="9"/>
  <c r="R737" i="9"/>
  <c r="Q737" i="9"/>
  <c r="P737" i="9"/>
  <c r="O737" i="9"/>
  <c r="T737" i="9" s="1"/>
  <c r="N737" i="9"/>
  <c r="R736" i="9"/>
  <c r="Q736" i="9"/>
  <c r="P736" i="9"/>
  <c r="O736" i="9"/>
  <c r="T736" i="9" s="1"/>
  <c r="N736" i="9"/>
  <c r="S736" i="9" s="1"/>
  <c r="R735" i="9"/>
  <c r="Q735" i="9"/>
  <c r="P735" i="9"/>
  <c r="O735" i="9"/>
  <c r="T735" i="9" s="1"/>
  <c r="N735" i="9"/>
  <c r="S735" i="9" s="1"/>
  <c r="T734" i="9"/>
  <c r="S734" i="9"/>
  <c r="R734" i="9"/>
  <c r="Q734" i="9"/>
  <c r="P734" i="9"/>
  <c r="O734" i="9"/>
  <c r="N734" i="9"/>
  <c r="T733" i="9"/>
  <c r="S733" i="9"/>
  <c r="R733" i="9"/>
  <c r="Q733" i="9"/>
  <c r="P733" i="9"/>
  <c r="O733" i="9"/>
  <c r="N733" i="9"/>
  <c r="R732" i="9"/>
  <c r="Q732" i="9"/>
  <c r="P732" i="9"/>
  <c r="O732" i="9"/>
  <c r="T732" i="9" s="1"/>
  <c r="N732" i="9"/>
  <c r="S732" i="9" s="1"/>
  <c r="R731" i="9"/>
  <c r="Q731" i="9"/>
  <c r="P731" i="9"/>
  <c r="O731" i="9"/>
  <c r="T731" i="9" s="1"/>
  <c r="N731" i="9"/>
  <c r="S731" i="9" s="1"/>
  <c r="R730" i="9"/>
  <c r="Q730" i="9"/>
  <c r="P730" i="9"/>
  <c r="O730" i="9"/>
  <c r="T730" i="9" s="1"/>
  <c r="N730" i="9"/>
  <c r="S730" i="9" s="1"/>
  <c r="T729" i="9"/>
  <c r="S729" i="9"/>
  <c r="R729" i="9"/>
  <c r="Q729" i="9"/>
  <c r="P729" i="9"/>
  <c r="O729" i="9"/>
  <c r="N729" i="9"/>
  <c r="T728" i="9"/>
  <c r="R728" i="9"/>
  <c r="Q728" i="9"/>
  <c r="P728" i="9"/>
  <c r="O728" i="9"/>
  <c r="N728" i="9"/>
  <c r="S728" i="9" s="1"/>
  <c r="R727" i="9"/>
  <c r="Q727" i="9"/>
  <c r="P727" i="9"/>
  <c r="O727" i="9"/>
  <c r="T727" i="9" s="1"/>
  <c r="N727" i="9"/>
  <c r="S727" i="9" s="1"/>
  <c r="S726" i="9"/>
  <c r="R726" i="9"/>
  <c r="Q726" i="9"/>
  <c r="P726" i="9"/>
  <c r="O726" i="9"/>
  <c r="T726" i="9" s="1"/>
  <c r="N726" i="9"/>
  <c r="T725" i="9"/>
  <c r="R725" i="9"/>
  <c r="Q725" i="9"/>
  <c r="P725" i="9"/>
  <c r="O725" i="9"/>
  <c r="N725" i="9"/>
  <c r="S725" i="9" s="1"/>
  <c r="R724" i="9"/>
  <c r="Q724" i="9"/>
  <c r="P724" i="9"/>
  <c r="O724" i="9"/>
  <c r="T724" i="9" s="1"/>
  <c r="N724" i="9"/>
  <c r="S724" i="9" s="1"/>
  <c r="R723" i="9"/>
  <c r="Q723" i="9"/>
  <c r="P723" i="9"/>
  <c r="O723" i="9"/>
  <c r="T723" i="9" s="1"/>
  <c r="N723" i="9"/>
  <c r="S723" i="9" s="1"/>
  <c r="S722" i="9"/>
  <c r="R722" i="9"/>
  <c r="Q722" i="9"/>
  <c r="P722" i="9"/>
  <c r="O722" i="9"/>
  <c r="T722" i="9" s="1"/>
  <c r="N722" i="9"/>
  <c r="S721" i="9"/>
  <c r="R721" i="9"/>
  <c r="Q721" i="9"/>
  <c r="P721" i="9"/>
  <c r="O721" i="9"/>
  <c r="T721" i="9" s="1"/>
  <c r="N721" i="9"/>
  <c r="T720" i="9"/>
  <c r="R720" i="9"/>
  <c r="Q720" i="9"/>
  <c r="P720" i="9"/>
  <c r="O720" i="9"/>
  <c r="N720" i="9"/>
  <c r="S720" i="9" s="1"/>
  <c r="R719" i="9"/>
  <c r="Q719" i="9"/>
  <c r="P719" i="9"/>
  <c r="O719" i="9"/>
  <c r="T719" i="9" s="1"/>
  <c r="N719" i="9"/>
  <c r="S719" i="9" s="1"/>
  <c r="T718" i="9"/>
  <c r="S718" i="9"/>
  <c r="R718" i="9"/>
  <c r="Q718" i="9"/>
  <c r="P718" i="9"/>
  <c r="O718" i="9"/>
  <c r="N718" i="9"/>
  <c r="T717" i="9"/>
  <c r="S717" i="9"/>
  <c r="R717" i="9"/>
  <c r="Q717" i="9"/>
  <c r="P717" i="9"/>
  <c r="O717" i="9"/>
  <c r="N717" i="9"/>
  <c r="R716" i="9"/>
  <c r="Q716" i="9"/>
  <c r="P716" i="9"/>
  <c r="O716" i="9"/>
  <c r="T716" i="9" s="1"/>
  <c r="N716" i="9"/>
  <c r="S716" i="9" s="1"/>
  <c r="S715" i="9"/>
  <c r="R715" i="9"/>
  <c r="Q715" i="9"/>
  <c r="P715" i="9"/>
  <c r="O715" i="9"/>
  <c r="T715" i="9" s="1"/>
  <c r="N715" i="9"/>
  <c r="R714" i="9"/>
  <c r="Q714" i="9"/>
  <c r="P714" i="9"/>
  <c r="O714" i="9"/>
  <c r="T714" i="9" s="1"/>
  <c r="N714" i="9"/>
  <c r="S714" i="9" s="1"/>
  <c r="T713" i="9"/>
  <c r="S713" i="9"/>
  <c r="R713" i="9"/>
  <c r="Q713" i="9"/>
  <c r="P713" i="9"/>
  <c r="O713" i="9"/>
  <c r="N713" i="9"/>
  <c r="R712" i="9"/>
  <c r="Q712" i="9"/>
  <c r="P712" i="9"/>
  <c r="O712" i="9"/>
  <c r="T712" i="9" s="1"/>
  <c r="N712" i="9"/>
  <c r="S712" i="9" s="1"/>
  <c r="R711" i="9"/>
  <c r="Q711" i="9"/>
  <c r="P711" i="9"/>
  <c r="O711" i="9"/>
  <c r="T711" i="9" s="1"/>
  <c r="N711" i="9"/>
  <c r="S711" i="9" s="1"/>
  <c r="S710" i="9"/>
  <c r="R710" i="9"/>
  <c r="Q710" i="9"/>
  <c r="P710" i="9"/>
  <c r="O710" i="9"/>
  <c r="T710" i="9" s="1"/>
  <c r="N710" i="9"/>
  <c r="T709" i="9"/>
  <c r="R709" i="9"/>
  <c r="Q709" i="9"/>
  <c r="P709" i="9"/>
  <c r="O709" i="9"/>
  <c r="N709" i="9"/>
  <c r="S709" i="9" s="1"/>
  <c r="T708" i="9"/>
  <c r="R708" i="9"/>
  <c r="Q708" i="9"/>
  <c r="P708" i="9"/>
  <c r="O708" i="9"/>
  <c r="N708" i="9"/>
  <c r="S708" i="9" s="1"/>
  <c r="R707" i="9"/>
  <c r="Q707" i="9"/>
  <c r="P707" i="9"/>
  <c r="O707" i="9"/>
  <c r="T707" i="9" s="1"/>
  <c r="N707" i="9"/>
  <c r="S707" i="9" s="1"/>
  <c r="S706" i="9"/>
  <c r="R706" i="9"/>
  <c r="Q706" i="9"/>
  <c r="P706" i="9"/>
  <c r="O706" i="9"/>
  <c r="T706" i="9" s="1"/>
  <c r="N706" i="9"/>
  <c r="R705" i="9"/>
  <c r="Q705" i="9"/>
  <c r="P705" i="9"/>
  <c r="O705" i="9"/>
  <c r="T705" i="9" s="1"/>
  <c r="N705" i="9"/>
  <c r="S705" i="9" s="1"/>
  <c r="R704" i="9"/>
  <c r="Q704" i="9"/>
  <c r="P704" i="9"/>
  <c r="O704" i="9"/>
  <c r="T704" i="9" s="1"/>
  <c r="N704" i="9"/>
  <c r="S704" i="9" s="1"/>
  <c r="R703" i="9"/>
  <c r="Q703" i="9"/>
  <c r="P703" i="9"/>
  <c r="O703" i="9"/>
  <c r="T703" i="9" s="1"/>
  <c r="N703" i="9"/>
  <c r="S703" i="9" s="1"/>
  <c r="T702" i="9"/>
  <c r="S702" i="9"/>
  <c r="R702" i="9"/>
  <c r="Q702" i="9"/>
  <c r="P702" i="9"/>
  <c r="O702" i="9"/>
  <c r="N702" i="9"/>
  <c r="S701" i="9"/>
  <c r="R701" i="9"/>
  <c r="Q701" i="9"/>
  <c r="P701" i="9"/>
  <c r="O701" i="9"/>
  <c r="T701" i="9" s="1"/>
  <c r="N701" i="9"/>
  <c r="R700" i="9"/>
  <c r="Q700" i="9"/>
  <c r="P700" i="9"/>
  <c r="O700" i="9"/>
  <c r="T700" i="9" s="1"/>
  <c r="N700" i="9"/>
  <c r="S700" i="9" s="1"/>
  <c r="S699" i="9"/>
  <c r="R699" i="9"/>
  <c r="Q699" i="9"/>
  <c r="P699" i="9"/>
  <c r="O699" i="9"/>
  <c r="T699" i="9" s="1"/>
  <c r="N699" i="9"/>
  <c r="R698" i="9"/>
  <c r="Q698" i="9"/>
  <c r="P698" i="9"/>
  <c r="O698" i="9"/>
  <c r="T698" i="9" s="1"/>
  <c r="N698" i="9"/>
  <c r="S698" i="9" s="1"/>
  <c r="T697" i="9"/>
  <c r="S697" i="9"/>
  <c r="R697" i="9"/>
  <c r="Q697" i="9"/>
  <c r="P697" i="9"/>
  <c r="O697" i="9"/>
  <c r="N697" i="9"/>
  <c r="T696" i="9"/>
  <c r="R696" i="9"/>
  <c r="Q696" i="9"/>
  <c r="P696" i="9"/>
  <c r="O696" i="9"/>
  <c r="N696" i="9"/>
  <c r="S696" i="9" s="1"/>
  <c r="R695" i="9"/>
  <c r="Q695" i="9"/>
  <c r="P695" i="9"/>
  <c r="O695" i="9"/>
  <c r="T695" i="9" s="1"/>
  <c r="N695" i="9"/>
  <c r="S695" i="9" s="1"/>
  <c r="R694" i="9"/>
  <c r="Q694" i="9"/>
  <c r="P694" i="9"/>
  <c r="O694" i="9"/>
  <c r="T694" i="9" s="1"/>
  <c r="N694" i="9"/>
  <c r="S694" i="9" s="1"/>
  <c r="T693" i="9"/>
  <c r="R693" i="9"/>
  <c r="Q693" i="9"/>
  <c r="P693" i="9"/>
  <c r="O693" i="9"/>
  <c r="N693" i="9"/>
  <c r="S693" i="9" s="1"/>
  <c r="T692" i="9"/>
  <c r="R692" i="9"/>
  <c r="Q692" i="9"/>
  <c r="P692" i="9"/>
  <c r="O692" i="9"/>
  <c r="N692" i="9"/>
  <c r="S692" i="9" s="1"/>
  <c r="R691" i="9"/>
  <c r="Q691" i="9"/>
  <c r="P691" i="9"/>
  <c r="O691" i="9"/>
  <c r="T691" i="9" s="1"/>
  <c r="N691" i="9"/>
  <c r="S691" i="9" s="1"/>
  <c r="R690" i="9"/>
  <c r="Q690" i="9"/>
  <c r="P690" i="9"/>
  <c r="O690" i="9"/>
  <c r="T690" i="9" s="1"/>
  <c r="N690" i="9"/>
  <c r="S690" i="9" s="1"/>
  <c r="S689" i="9"/>
  <c r="R689" i="9"/>
  <c r="Q689" i="9"/>
  <c r="P689" i="9"/>
  <c r="O689" i="9"/>
  <c r="T689" i="9" s="1"/>
  <c r="N689" i="9"/>
  <c r="T688" i="9"/>
  <c r="R688" i="9"/>
  <c r="Q688" i="9"/>
  <c r="P688" i="9"/>
  <c r="O688" i="9"/>
  <c r="N688" i="9"/>
  <c r="S688" i="9" s="1"/>
  <c r="R687" i="9"/>
  <c r="Q687" i="9"/>
  <c r="P687" i="9"/>
  <c r="O687" i="9"/>
  <c r="T687" i="9" s="1"/>
  <c r="N687" i="9"/>
  <c r="S687" i="9" s="1"/>
  <c r="S686" i="9"/>
  <c r="R686" i="9"/>
  <c r="Q686" i="9"/>
  <c r="P686" i="9"/>
  <c r="O686" i="9"/>
  <c r="T686" i="9" s="1"/>
  <c r="N686" i="9"/>
  <c r="T685" i="9"/>
  <c r="R685" i="9"/>
  <c r="Q685" i="9"/>
  <c r="P685" i="9"/>
  <c r="O685" i="9"/>
  <c r="N685" i="9"/>
  <c r="S685" i="9" s="1"/>
  <c r="R684" i="9"/>
  <c r="Q684" i="9"/>
  <c r="P684" i="9"/>
  <c r="O684" i="9"/>
  <c r="T684" i="9" s="1"/>
  <c r="N684" i="9"/>
  <c r="S684" i="9" s="1"/>
  <c r="S683" i="9"/>
  <c r="R683" i="9"/>
  <c r="Q683" i="9"/>
  <c r="P683" i="9"/>
  <c r="O683" i="9"/>
  <c r="T683" i="9" s="1"/>
  <c r="N683" i="9"/>
  <c r="R682" i="9"/>
  <c r="Q682" i="9"/>
  <c r="P682" i="9"/>
  <c r="O682" i="9"/>
  <c r="T682" i="9" s="1"/>
  <c r="N682" i="9"/>
  <c r="S682" i="9" s="1"/>
  <c r="T681" i="9"/>
  <c r="S681" i="9"/>
  <c r="R681" i="9"/>
  <c r="Q681" i="9"/>
  <c r="P681" i="9"/>
  <c r="O681" i="9"/>
  <c r="N681" i="9"/>
  <c r="R680" i="9"/>
  <c r="Q680" i="9"/>
  <c r="P680" i="9"/>
  <c r="O680" i="9"/>
  <c r="T680" i="9" s="1"/>
  <c r="N680" i="9"/>
  <c r="S680" i="9" s="1"/>
  <c r="R679" i="9"/>
  <c r="Q679" i="9"/>
  <c r="P679" i="9"/>
  <c r="O679" i="9"/>
  <c r="T679" i="9" s="1"/>
  <c r="N679" i="9"/>
  <c r="S679" i="9" s="1"/>
  <c r="R678" i="9"/>
  <c r="Q678" i="9"/>
  <c r="P678" i="9"/>
  <c r="O678" i="9"/>
  <c r="T678" i="9" s="1"/>
  <c r="N678" i="9"/>
  <c r="S678" i="9" s="1"/>
  <c r="T677" i="9"/>
  <c r="R677" i="9"/>
  <c r="Q677" i="9"/>
  <c r="P677" i="9"/>
  <c r="O677" i="9"/>
  <c r="N677" i="9"/>
  <c r="S677" i="9" s="1"/>
  <c r="T676" i="9"/>
  <c r="R676" i="9"/>
  <c r="Q676" i="9"/>
  <c r="P676" i="9"/>
  <c r="O676" i="9"/>
  <c r="N676" i="9"/>
  <c r="S676" i="9" s="1"/>
  <c r="R675" i="9"/>
  <c r="Q675" i="9"/>
  <c r="P675" i="9"/>
  <c r="O675" i="9"/>
  <c r="T675" i="9" s="1"/>
  <c r="N675" i="9"/>
  <c r="S675" i="9" s="1"/>
  <c r="S674" i="9"/>
  <c r="R674" i="9"/>
  <c r="Q674" i="9"/>
  <c r="P674" i="9"/>
  <c r="O674" i="9"/>
  <c r="T674" i="9" s="1"/>
  <c r="N674" i="9"/>
  <c r="S673" i="9"/>
  <c r="R673" i="9"/>
  <c r="Q673" i="9"/>
  <c r="P673" i="9"/>
  <c r="O673" i="9"/>
  <c r="T673" i="9" s="1"/>
  <c r="N673" i="9"/>
  <c r="R672" i="9"/>
  <c r="Q672" i="9"/>
  <c r="P672" i="9"/>
  <c r="O672" i="9"/>
  <c r="T672" i="9" s="1"/>
  <c r="N672" i="9"/>
  <c r="S672" i="9" s="1"/>
  <c r="R671" i="9"/>
  <c r="Q671" i="9"/>
  <c r="P671" i="9"/>
  <c r="O671" i="9"/>
  <c r="T671" i="9" s="1"/>
  <c r="N671" i="9"/>
  <c r="S671" i="9" s="1"/>
  <c r="T670" i="9"/>
  <c r="S670" i="9"/>
  <c r="R670" i="9"/>
  <c r="Q670" i="9"/>
  <c r="P670" i="9"/>
  <c r="O670" i="9"/>
  <c r="N670" i="9"/>
  <c r="T669" i="9"/>
  <c r="S669" i="9"/>
  <c r="R669" i="9"/>
  <c r="Q669" i="9"/>
  <c r="P669" i="9"/>
  <c r="O669" i="9"/>
  <c r="N669" i="9"/>
  <c r="T668" i="9"/>
  <c r="R668" i="9"/>
  <c r="Q668" i="9"/>
  <c r="P668" i="9"/>
  <c r="O668" i="9"/>
  <c r="N668" i="9"/>
  <c r="S668" i="9" s="1"/>
  <c r="S667" i="9"/>
  <c r="R667" i="9"/>
  <c r="Q667" i="9"/>
  <c r="P667" i="9"/>
  <c r="O667" i="9"/>
  <c r="T667" i="9" s="1"/>
  <c r="N667" i="9"/>
  <c r="R666" i="9"/>
  <c r="Q666" i="9"/>
  <c r="P666" i="9"/>
  <c r="O666" i="9"/>
  <c r="T666" i="9" s="1"/>
  <c r="N666" i="9"/>
  <c r="S666" i="9" s="1"/>
  <c r="T665" i="9"/>
  <c r="R665" i="9"/>
  <c r="Q665" i="9"/>
  <c r="P665" i="9"/>
  <c r="O665" i="9"/>
  <c r="N665" i="9"/>
  <c r="S665" i="9" s="1"/>
  <c r="T664" i="9"/>
  <c r="R664" i="9"/>
  <c r="Q664" i="9"/>
  <c r="P664" i="9"/>
  <c r="O664" i="9"/>
  <c r="N664" i="9"/>
  <c r="S664" i="9" s="1"/>
  <c r="R663" i="9"/>
  <c r="Q663" i="9"/>
  <c r="P663" i="9"/>
  <c r="O663" i="9"/>
  <c r="T663" i="9" s="1"/>
  <c r="N663" i="9"/>
  <c r="S663" i="9" s="1"/>
  <c r="T662" i="9"/>
  <c r="R662" i="9"/>
  <c r="Q662" i="9"/>
  <c r="P662" i="9"/>
  <c r="O662" i="9"/>
  <c r="N662" i="9"/>
  <c r="S662" i="9" s="1"/>
  <c r="S661" i="9"/>
  <c r="R661" i="9"/>
  <c r="Q661" i="9"/>
  <c r="P661" i="9"/>
  <c r="O661" i="9"/>
  <c r="T661" i="9" s="1"/>
  <c r="N661" i="9"/>
  <c r="T660" i="9"/>
  <c r="R660" i="9"/>
  <c r="Q660" i="9"/>
  <c r="P660" i="9"/>
  <c r="O660" i="9"/>
  <c r="N660" i="9"/>
  <c r="S660" i="9" s="1"/>
  <c r="R659" i="9"/>
  <c r="Q659" i="9"/>
  <c r="P659" i="9"/>
  <c r="O659" i="9"/>
  <c r="T659" i="9" s="1"/>
  <c r="N659" i="9"/>
  <c r="S659" i="9" s="1"/>
  <c r="S658" i="9"/>
  <c r="R658" i="9"/>
  <c r="Q658" i="9"/>
  <c r="P658" i="9"/>
  <c r="O658" i="9"/>
  <c r="T658" i="9" s="1"/>
  <c r="N658" i="9"/>
  <c r="T657" i="9"/>
  <c r="S657" i="9"/>
  <c r="R657" i="9"/>
  <c r="Q657" i="9"/>
  <c r="P657" i="9"/>
  <c r="O657" i="9"/>
  <c r="N657" i="9"/>
  <c r="R656" i="9"/>
  <c r="Q656" i="9"/>
  <c r="P656" i="9"/>
  <c r="O656" i="9"/>
  <c r="T656" i="9" s="1"/>
  <c r="N656" i="9"/>
  <c r="S656" i="9" s="1"/>
  <c r="R655" i="9"/>
  <c r="Q655" i="9"/>
  <c r="P655" i="9"/>
  <c r="O655" i="9"/>
  <c r="T655" i="9" s="1"/>
  <c r="N655" i="9"/>
  <c r="S655" i="9" s="1"/>
  <c r="T654" i="9"/>
  <c r="R654" i="9"/>
  <c r="Q654" i="9"/>
  <c r="P654" i="9"/>
  <c r="O654" i="9"/>
  <c r="N654" i="9"/>
  <c r="S654" i="9" s="1"/>
  <c r="T653" i="9"/>
  <c r="S653" i="9"/>
  <c r="R653" i="9"/>
  <c r="Q653" i="9"/>
  <c r="P653" i="9"/>
  <c r="O653" i="9"/>
  <c r="N653" i="9"/>
  <c r="T652" i="9"/>
  <c r="R652" i="9"/>
  <c r="Q652" i="9"/>
  <c r="P652" i="9"/>
  <c r="O652" i="9"/>
  <c r="N652" i="9"/>
  <c r="S652" i="9" s="1"/>
  <c r="S651" i="9"/>
  <c r="R651" i="9"/>
  <c r="Q651" i="9"/>
  <c r="P651" i="9"/>
  <c r="O651" i="9"/>
  <c r="T651" i="9" s="1"/>
  <c r="N651" i="9"/>
  <c r="R650" i="9"/>
  <c r="Q650" i="9"/>
  <c r="P650" i="9"/>
  <c r="O650" i="9"/>
  <c r="T650" i="9" s="1"/>
  <c r="N650" i="9"/>
  <c r="S650" i="9" s="1"/>
  <c r="T649" i="9"/>
  <c r="R649" i="9"/>
  <c r="Q649" i="9"/>
  <c r="P649" i="9"/>
  <c r="O649" i="9"/>
  <c r="N649" i="9"/>
  <c r="S649" i="9" s="1"/>
  <c r="T648" i="9"/>
  <c r="R648" i="9"/>
  <c r="Q648" i="9"/>
  <c r="P648" i="9"/>
  <c r="O648" i="9"/>
  <c r="N648" i="9"/>
  <c r="S648" i="9" s="1"/>
  <c r="R647" i="9"/>
  <c r="Q647" i="9"/>
  <c r="P647" i="9"/>
  <c r="O647" i="9"/>
  <c r="T647" i="9" s="1"/>
  <c r="N647" i="9"/>
  <c r="S647" i="9" s="1"/>
  <c r="T646" i="9"/>
  <c r="R646" i="9"/>
  <c r="Q646" i="9"/>
  <c r="P646" i="9"/>
  <c r="O646" i="9"/>
  <c r="N646" i="9"/>
  <c r="S646" i="9" s="1"/>
  <c r="S645" i="9"/>
  <c r="R645" i="9"/>
  <c r="Q645" i="9"/>
  <c r="P645" i="9"/>
  <c r="O645" i="9"/>
  <c r="T645" i="9" s="1"/>
  <c r="N645" i="9"/>
  <c r="T644" i="9"/>
  <c r="R644" i="9"/>
  <c r="Q644" i="9"/>
  <c r="P644" i="9"/>
  <c r="O644" i="9"/>
  <c r="N644" i="9"/>
  <c r="S644" i="9" s="1"/>
  <c r="R643" i="9"/>
  <c r="Q643" i="9"/>
  <c r="P643" i="9"/>
  <c r="O643" i="9"/>
  <c r="T643" i="9" s="1"/>
  <c r="N643" i="9"/>
  <c r="S643" i="9" s="1"/>
  <c r="S642" i="9"/>
  <c r="R642" i="9"/>
  <c r="Q642" i="9"/>
  <c r="P642" i="9"/>
  <c r="O642" i="9"/>
  <c r="T642" i="9" s="1"/>
  <c r="N642" i="9"/>
  <c r="T641" i="9"/>
  <c r="S641" i="9"/>
  <c r="R641" i="9"/>
  <c r="Q641" i="9"/>
  <c r="P641" i="9"/>
  <c r="O641" i="9"/>
  <c r="N641" i="9"/>
  <c r="R640" i="9"/>
  <c r="Q640" i="9"/>
  <c r="P640" i="9"/>
  <c r="O640" i="9"/>
  <c r="T640" i="9" s="1"/>
  <c r="N640" i="9"/>
  <c r="S640" i="9" s="1"/>
  <c r="R639" i="9"/>
  <c r="Q639" i="9"/>
  <c r="P639" i="9"/>
  <c r="O639" i="9"/>
  <c r="T639" i="9" s="1"/>
  <c r="N639" i="9"/>
  <c r="S639" i="9" s="1"/>
  <c r="T638" i="9"/>
  <c r="R638" i="9"/>
  <c r="Q638" i="9"/>
  <c r="P638" i="9"/>
  <c r="O638" i="9"/>
  <c r="N638" i="9"/>
  <c r="S638" i="9" s="1"/>
  <c r="T637" i="9"/>
  <c r="S637" i="9"/>
  <c r="R637" i="9"/>
  <c r="Q637" i="9"/>
  <c r="P637" i="9"/>
  <c r="O637" i="9"/>
  <c r="N637" i="9"/>
  <c r="T636" i="9"/>
  <c r="R636" i="9"/>
  <c r="Q636" i="9"/>
  <c r="P636" i="9"/>
  <c r="O636" i="9"/>
  <c r="N636" i="9"/>
  <c r="S636" i="9" s="1"/>
  <c r="S635" i="9"/>
  <c r="R635" i="9"/>
  <c r="Q635" i="9"/>
  <c r="P635" i="9"/>
  <c r="O635" i="9"/>
  <c r="T635" i="9" s="1"/>
  <c r="N635" i="9"/>
  <c r="R634" i="9"/>
  <c r="Q634" i="9"/>
  <c r="P634" i="9"/>
  <c r="O634" i="9"/>
  <c r="T634" i="9" s="1"/>
  <c r="N634" i="9"/>
  <c r="S634" i="9" s="1"/>
  <c r="T633" i="9"/>
  <c r="R633" i="9"/>
  <c r="Q633" i="9"/>
  <c r="P633" i="9"/>
  <c r="O633" i="9"/>
  <c r="N633" i="9"/>
  <c r="S633" i="9" s="1"/>
  <c r="T632" i="9"/>
  <c r="R632" i="9"/>
  <c r="Q632" i="9"/>
  <c r="P632" i="9"/>
  <c r="O632" i="9"/>
  <c r="N632" i="9"/>
  <c r="S632" i="9" s="1"/>
  <c r="R631" i="9"/>
  <c r="Q631" i="9"/>
  <c r="P631" i="9"/>
  <c r="O631" i="9"/>
  <c r="T631" i="9" s="1"/>
  <c r="N631" i="9"/>
  <c r="S631" i="9" s="1"/>
  <c r="T630" i="9"/>
  <c r="R630" i="9"/>
  <c r="Q630" i="9"/>
  <c r="P630" i="9"/>
  <c r="O630" i="9"/>
  <c r="N630" i="9"/>
  <c r="S630" i="9" s="1"/>
  <c r="S629" i="9"/>
  <c r="R629" i="9"/>
  <c r="Q629" i="9"/>
  <c r="P629" i="9"/>
  <c r="O629" i="9"/>
  <c r="T629" i="9" s="1"/>
  <c r="N629" i="9"/>
  <c r="T628" i="9"/>
  <c r="R628" i="9"/>
  <c r="Q628" i="9"/>
  <c r="P628" i="9"/>
  <c r="O628" i="9"/>
  <c r="N628" i="9"/>
  <c r="S628" i="9" s="1"/>
  <c r="R627" i="9"/>
  <c r="Q627" i="9"/>
  <c r="P627" i="9"/>
  <c r="O627" i="9"/>
  <c r="T627" i="9" s="1"/>
  <c r="N627" i="9"/>
  <c r="S627" i="9" s="1"/>
  <c r="S626" i="9"/>
  <c r="R626" i="9"/>
  <c r="Q626" i="9"/>
  <c r="P626" i="9"/>
  <c r="O626" i="9"/>
  <c r="T626" i="9" s="1"/>
  <c r="N626" i="9"/>
  <c r="T625" i="9"/>
  <c r="S625" i="9"/>
  <c r="R625" i="9"/>
  <c r="Q625" i="9"/>
  <c r="P625" i="9"/>
  <c r="O625" i="9"/>
  <c r="N625" i="9"/>
  <c r="R624" i="9"/>
  <c r="Q624" i="9"/>
  <c r="P624" i="9"/>
  <c r="O624" i="9"/>
  <c r="T624" i="9" s="1"/>
  <c r="N624" i="9"/>
  <c r="S624" i="9" s="1"/>
  <c r="R623" i="9"/>
  <c r="Q623" i="9"/>
  <c r="P623" i="9"/>
  <c r="O623" i="9"/>
  <c r="T623" i="9" s="1"/>
  <c r="N623" i="9"/>
  <c r="S623" i="9" s="1"/>
  <c r="T622" i="9"/>
  <c r="R622" i="9"/>
  <c r="Q622" i="9"/>
  <c r="P622" i="9"/>
  <c r="O622" i="9"/>
  <c r="N622" i="9"/>
  <c r="S622" i="9" s="1"/>
  <c r="T621" i="9"/>
  <c r="S621" i="9"/>
  <c r="R621" i="9"/>
  <c r="Q621" i="9"/>
  <c r="P621" i="9"/>
  <c r="O621" i="9"/>
  <c r="N621" i="9"/>
  <c r="T620" i="9"/>
  <c r="R620" i="9"/>
  <c r="Q620" i="9"/>
  <c r="P620" i="9"/>
  <c r="O620" i="9"/>
  <c r="N620" i="9"/>
  <c r="S620" i="9" s="1"/>
  <c r="S619" i="9"/>
  <c r="R619" i="9"/>
  <c r="Q619" i="9"/>
  <c r="P619" i="9"/>
  <c r="O619" i="9"/>
  <c r="T619" i="9" s="1"/>
  <c r="N619" i="9"/>
  <c r="R618" i="9"/>
  <c r="Q618" i="9"/>
  <c r="P618" i="9"/>
  <c r="O618" i="9"/>
  <c r="T618" i="9" s="1"/>
  <c r="N618" i="9"/>
  <c r="S618" i="9" s="1"/>
  <c r="T617" i="9"/>
  <c r="R617" i="9"/>
  <c r="Q617" i="9"/>
  <c r="P617" i="9"/>
  <c r="O617" i="9"/>
  <c r="N617" i="9"/>
  <c r="S617" i="9" s="1"/>
  <c r="T616" i="9"/>
  <c r="R616" i="9"/>
  <c r="Q616" i="9"/>
  <c r="P616" i="9"/>
  <c r="O616" i="9"/>
  <c r="N616" i="9"/>
  <c r="S616" i="9" s="1"/>
  <c r="R615" i="9"/>
  <c r="Q615" i="9"/>
  <c r="P615" i="9"/>
  <c r="O615" i="9"/>
  <c r="T615" i="9" s="1"/>
  <c r="N615" i="9"/>
  <c r="S615" i="9" s="1"/>
  <c r="T614" i="9"/>
  <c r="R614" i="9"/>
  <c r="Q614" i="9"/>
  <c r="P614" i="9"/>
  <c r="O614" i="9"/>
  <c r="N614" i="9"/>
  <c r="S614" i="9" s="1"/>
  <c r="S613" i="9"/>
  <c r="R613" i="9"/>
  <c r="Q613" i="9"/>
  <c r="P613" i="9"/>
  <c r="O613" i="9"/>
  <c r="T613" i="9" s="1"/>
  <c r="N613" i="9"/>
  <c r="T612" i="9"/>
  <c r="R612" i="9"/>
  <c r="Q612" i="9"/>
  <c r="P612" i="9"/>
  <c r="O612" i="9"/>
  <c r="N612" i="9"/>
  <c r="S612" i="9" s="1"/>
  <c r="R611" i="9"/>
  <c r="Q611" i="9"/>
  <c r="P611" i="9"/>
  <c r="O611" i="9"/>
  <c r="T611" i="9" s="1"/>
  <c r="N611" i="9"/>
  <c r="S611" i="9" s="1"/>
  <c r="S610" i="9"/>
  <c r="R610" i="9"/>
  <c r="Q610" i="9"/>
  <c r="P610" i="9"/>
  <c r="O610" i="9"/>
  <c r="T610" i="9" s="1"/>
  <c r="N610" i="9"/>
  <c r="T609" i="9"/>
  <c r="S609" i="9"/>
  <c r="R609" i="9"/>
  <c r="Q609" i="9"/>
  <c r="P609" i="9"/>
  <c r="O609" i="9"/>
  <c r="N609" i="9"/>
  <c r="R608" i="9"/>
  <c r="Q608" i="9"/>
  <c r="P608" i="9"/>
  <c r="O608" i="9"/>
  <c r="T608" i="9" s="1"/>
  <c r="N608" i="9"/>
  <c r="S608" i="9" s="1"/>
  <c r="R607" i="9"/>
  <c r="Q607" i="9"/>
  <c r="P607" i="9"/>
  <c r="O607" i="9"/>
  <c r="T607" i="9" s="1"/>
  <c r="N607" i="9"/>
  <c r="S607" i="9" s="1"/>
  <c r="T606" i="9"/>
  <c r="R606" i="9"/>
  <c r="Q606" i="9"/>
  <c r="P606" i="9"/>
  <c r="O606" i="9"/>
  <c r="N606" i="9"/>
  <c r="S606" i="9" s="1"/>
  <c r="T605" i="9"/>
  <c r="S605" i="9"/>
  <c r="R605" i="9"/>
  <c r="Q605" i="9"/>
  <c r="P605" i="9"/>
  <c r="O605" i="9"/>
  <c r="N605" i="9"/>
  <c r="T604" i="9"/>
  <c r="R604" i="9"/>
  <c r="Q604" i="9"/>
  <c r="P604" i="9"/>
  <c r="O604" i="9"/>
  <c r="N604" i="9"/>
  <c r="S604" i="9" s="1"/>
  <c r="S603" i="9"/>
  <c r="R603" i="9"/>
  <c r="Q603" i="9"/>
  <c r="P603" i="9"/>
  <c r="O603" i="9"/>
  <c r="T603" i="9" s="1"/>
  <c r="N603" i="9"/>
  <c r="R602" i="9"/>
  <c r="Q602" i="9"/>
  <c r="P602" i="9"/>
  <c r="O602" i="9"/>
  <c r="T602" i="9" s="1"/>
  <c r="N602" i="9"/>
  <c r="S602" i="9" s="1"/>
  <c r="T601" i="9"/>
  <c r="R601" i="9"/>
  <c r="Q601" i="9"/>
  <c r="P601" i="9"/>
  <c r="O601" i="9"/>
  <c r="N601" i="9"/>
  <c r="S601" i="9" s="1"/>
  <c r="T600" i="9"/>
  <c r="R600" i="9"/>
  <c r="Q600" i="9"/>
  <c r="P600" i="9"/>
  <c r="O600" i="9"/>
  <c r="N600" i="9"/>
  <c r="S600" i="9" s="1"/>
  <c r="R599" i="9"/>
  <c r="Q599" i="9"/>
  <c r="P599" i="9"/>
  <c r="O599" i="9"/>
  <c r="T599" i="9" s="1"/>
  <c r="N599" i="9"/>
  <c r="S599" i="9" s="1"/>
  <c r="T598" i="9"/>
  <c r="R598" i="9"/>
  <c r="Q598" i="9"/>
  <c r="P598" i="9"/>
  <c r="O598" i="9"/>
  <c r="N598" i="9"/>
  <c r="S598" i="9" s="1"/>
  <c r="S597" i="9"/>
  <c r="R597" i="9"/>
  <c r="Q597" i="9"/>
  <c r="P597" i="9"/>
  <c r="O597" i="9"/>
  <c r="T597" i="9" s="1"/>
  <c r="N597" i="9"/>
  <c r="T596" i="9"/>
  <c r="R596" i="9"/>
  <c r="Q596" i="9"/>
  <c r="P596" i="9"/>
  <c r="O596" i="9"/>
  <c r="N596" i="9"/>
  <c r="S596" i="9" s="1"/>
  <c r="R595" i="9"/>
  <c r="Q595" i="9"/>
  <c r="P595" i="9"/>
  <c r="O595" i="9"/>
  <c r="T595" i="9" s="1"/>
  <c r="N595" i="9"/>
  <c r="S595" i="9" s="1"/>
  <c r="S594" i="9"/>
  <c r="R594" i="9"/>
  <c r="Q594" i="9"/>
  <c r="P594" i="9"/>
  <c r="O594" i="9"/>
  <c r="T594" i="9" s="1"/>
  <c r="N594" i="9"/>
  <c r="T593" i="9"/>
  <c r="S593" i="9"/>
  <c r="R593" i="9"/>
  <c r="Q593" i="9"/>
  <c r="P593" i="9"/>
  <c r="O593" i="9"/>
  <c r="N593" i="9"/>
  <c r="R592" i="9"/>
  <c r="Q592" i="9"/>
  <c r="P592" i="9"/>
  <c r="O592" i="9"/>
  <c r="T592" i="9" s="1"/>
  <c r="N592" i="9"/>
  <c r="S592" i="9" s="1"/>
  <c r="R591" i="9"/>
  <c r="Q591" i="9"/>
  <c r="P591" i="9"/>
  <c r="O591" i="9"/>
  <c r="T591" i="9" s="1"/>
  <c r="N591" i="9"/>
  <c r="S591" i="9" s="1"/>
  <c r="T590" i="9"/>
  <c r="R590" i="9"/>
  <c r="Q590" i="9"/>
  <c r="P590" i="9"/>
  <c r="O590" i="9"/>
  <c r="N590" i="9"/>
  <c r="S590" i="9" s="1"/>
  <c r="T589" i="9"/>
  <c r="S589" i="9"/>
  <c r="R589" i="9"/>
  <c r="Q589" i="9"/>
  <c r="P589" i="9"/>
  <c r="O589" i="9"/>
  <c r="N589" i="9"/>
  <c r="T588" i="9"/>
  <c r="R588" i="9"/>
  <c r="Q588" i="9"/>
  <c r="P588" i="9"/>
  <c r="O588" i="9"/>
  <c r="N588" i="9"/>
  <c r="S588" i="9" s="1"/>
  <c r="S587" i="9"/>
  <c r="R587" i="9"/>
  <c r="Q587" i="9"/>
  <c r="P587" i="9"/>
  <c r="O587" i="9"/>
  <c r="T587" i="9" s="1"/>
  <c r="N587" i="9"/>
  <c r="R586" i="9"/>
  <c r="Q586" i="9"/>
  <c r="P586" i="9"/>
  <c r="O586" i="9"/>
  <c r="T586" i="9" s="1"/>
  <c r="N586" i="9"/>
  <c r="S586" i="9" s="1"/>
  <c r="T585" i="9"/>
  <c r="R585" i="9"/>
  <c r="Q585" i="9"/>
  <c r="P585" i="9"/>
  <c r="O585" i="9"/>
  <c r="N585" i="9"/>
  <c r="S585" i="9" s="1"/>
  <c r="T584" i="9"/>
  <c r="R584" i="9"/>
  <c r="Q584" i="9"/>
  <c r="P584" i="9"/>
  <c r="O584" i="9"/>
  <c r="N584" i="9"/>
  <c r="S584" i="9" s="1"/>
  <c r="R583" i="9"/>
  <c r="Q583" i="9"/>
  <c r="P583" i="9"/>
  <c r="O583" i="9"/>
  <c r="T583" i="9" s="1"/>
  <c r="N583" i="9"/>
  <c r="S583" i="9" s="1"/>
  <c r="T582" i="9"/>
  <c r="R582" i="9"/>
  <c r="Q582" i="9"/>
  <c r="P582" i="9"/>
  <c r="O582" i="9"/>
  <c r="N582" i="9"/>
  <c r="S582" i="9" s="1"/>
  <c r="S581" i="9"/>
  <c r="R581" i="9"/>
  <c r="B581" i="9" s="1"/>
  <c r="Q581" i="9"/>
  <c r="P581" i="9"/>
  <c r="O581" i="9"/>
  <c r="T581" i="9" s="1"/>
  <c r="N581" i="9"/>
  <c r="R580" i="9"/>
  <c r="Q580" i="9"/>
  <c r="P580" i="9"/>
  <c r="O580" i="9"/>
  <c r="T580" i="9" s="1"/>
  <c r="N580" i="9"/>
  <c r="S580" i="9" s="1"/>
  <c r="R579" i="9"/>
  <c r="Q579" i="9"/>
  <c r="P579" i="9"/>
  <c r="O579" i="9"/>
  <c r="T579" i="9" s="1"/>
  <c r="N579" i="9"/>
  <c r="S579" i="9" s="1"/>
  <c r="R578" i="9"/>
  <c r="Q578" i="9"/>
  <c r="P578" i="9"/>
  <c r="O578" i="9"/>
  <c r="T578" i="9" s="1"/>
  <c r="N578" i="9"/>
  <c r="S578" i="9" s="1"/>
  <c r="T577" i="9"/>
  <c r="S577" i="9"/>
  <c r="R577" i="9"/>
  <c r="Q577" i="9"/>
  <c r="P577" i="9"/>
  <c r="O577" i="9"/>
  <c r="N577" i="9"/>
  <c r="T576" i="9"/>
  <c r="R576" i="9"/>
  <c r="Q576" i="9"/>
  <c r="P576" i="9"/>
  <c r="O576" i="9"/>
  <c r="N576" i="9"/>
  <c r="S576" i="9" s="1"/>
  <c r="R575" i="9"/>
  <c r="Q575" i="9"/>
  <c r="P575" i="9"/>
  <c r="O575" i="9"/>
  <c r="T575" i="9" s="1"/>
  <c r="N575" i="9"/>
  <c r="S575" i="9" s="1"/>
  <c r="S573" i="9"/>
  <c r="R573" i="9"/>
  <c r="Q573" i="9"/>
  <c r="P573" i="9"/>
  <c r="O573" i="9"/>
  <c r="T573" i="9" s="1"/>
  <c r="N573" i="9"/>
  <c r="S572" i="9"/>
  <c r="C572" i="9" s="1"/>
  <c r="R572" i="9"/>
  <c r="Q572" i="9"/>
  <c r="P572" i="9"/>
  <c r="O572" i="9"/>
  <c r="T572" i="9" s="1"/>
  <c r="N572" i="9"/>
  <c r="R571" i="9"/>
  <c r="Q571" i="9"/>
  <c r="P571" i="9"/>
  <c r="O571" i="9"/>
  <c r="T571" i="9" s="1"/>
  <c r="N571" i="9"/>
  <c r="S571" i="9" s="1"/>
  <c r="S570" i="9"/>
  <c r="R570" i="9"/>
  <c r="Q570" i="9"/>
  <c r="P570" i="9"/>
  <c r="O570" i="9"/>
  <c r="T570" i="9" s="1"/>
  <c r="N570" i="9"/>
  <c r="R569" i="9"/>
  <c r="Q569" i="9"/>
  <c r="P569" i="9"/>
  <c r="O569" i="9"/>
  <c r="T569" i="9" s="1"/>
  <c r="N569" i="9"/>
  <c r="S569" i="9" s="1"/>
  <c r="T568" i="9"/>
  <c r="R568" i="9"/>
  <c r="Q568" i="9"/>
  <c r="P568" i="9"/>
  <c r="O568" i="9"/>
  <c r="N568" i="9"/>
  <c r="S568" i="9" s="1"/>
  <c r="R567" i="9"/>
  <c r="Q567" i="9"/>
  <c r="P567" i="9"/>
  <c r="O567" i="9"/>
  <c r="T567" i="9" s="1"/>
  <c r="N567" i="9"/>
  <c r="S567" i="9" s="1"/>
  <c r="R566" i="9"/>
  <c r="Q566" i="9"/>
  <c r="P566" i="9"/>
  <c r="O566" i="9"/>
  <c r="T566" i="9" s="1"/>
  <c r="N566" i="9"/>
  <c r="S566" i="9" s="1"/>
  <c r="R565" i="9"/>
  <c r="Q565" i="9"/>
  <c r="P565" i="9"/>
  <c r="O565" i="9"/>
  <c r="T565" i="9" s="1"/>
  <c r="N565" i="9"/>
  <c r="S565" i="9" s="1"/>
  <c r="S564" i="9"/>
  <c r="R564" i="9"/>
  <c r="Q564" i="9"/>
  <c r="P564" i="9"/>
  <c r="O564" i="9"/>
  <c r="T564" i="9" s="1"/>
  <c r="N564" i="9"/>
  <c r="R563" i="9"/>
  <c r="Q563" i="9"/>
  <c r="P563" i="9"/>
  <c r="O563" i="9"/>
  <c r="T563" i="9" s="1"/>
  <c r="N563" i="9"/>
  <c r="S563" i="9" s="1"/>
  <c r="S562" i="9"/>
  <c r="R562" i="9"/>
  <c r="Q562" i="9"/>
  <c r="P562" i="9"/>
  <c r="O562" i="9"/>
  <c r="T562" i="9" s="1"/>
  <c r="N562" i="9"/>
  <c r="S561" i="9"/>
  <c r="R561" i="9"/>
  <c r="Q561" i="9"/>
  <c r="P561" i="9"/>
  <c r="O561" i="9"/>
  <c r="T561" i="9" s="1"/>
  <c r="N561" i="9"/>
  <c r="T560" i="9"/>
  <c r="R560" i="9"/>
  <c r="Q560" i="9"/>
  <c r="P560" i="9"/>
  <c r="O560" i="9"/>
  <c r="N560" i="9"/>
  <c r="S560" i="9" s="1"/>
  <c r="R559" i="9"/>
  <c r="Q559" i="9"/>
  <c r="P559" i="9"/>
  <c r="O559" i="9"/>
  <c r="T559" i="9" s="1"/>
  <c r="N559" i="9"/>
  <c r="S559" i="9" s="1"/>
  <c r="R558" i="9"/>
  <c r="Q558" i="9"/>
  <c r="P558" i="9"/>
  <c r="O558" i="9"/>
  <c r="T558" i="9" s="1"/>
  <c r="N558" i="9"/>
  <c r="S558" i="9" s="1"/>
  <c r="T557" i="9"/>
  <c r="R557" i="9"/>
  <c r="Q557" i="9"/>
  <c r="P557" i="9"/>
  <c r="O557" i="9"/>
  <c r="N557" i="9"/>
  <c r="S557" i="9" s="1"/>
  <c r="T556" i="9"/>
  <c r="S556" i="9"/>
  <c r="R556" i="9"/>
  <c r="Q556" i="9"/>
  <c r="P556" i="9"/>
  <c r="O556" i="9"/>
  <c r="N556" i="9"/>
  <c r="R555" i="9"/>
  <c r="Q555" i="9"/>
  <c r="P555" i="9"/>
  <c r="O555" i="9"/>
  <c r="T555" i="9" s="1"/>
  <c r="N555" i="9"/>
  <c r="S555" i="9" s="1"/>
  <c r="R554" i="9"/>
  <c r="Q554" i="9"/>
  <c r="P554" i="9"/>
  <c r="O554" i="9"/>
  <c r="T554" i="9" s="1"/>
  <c r="N554" i="9"/>
  <c r="S554" i="9" s="1"/>
  <c r="R553" i="9"/>
  <c r="Q553" i="9"/>
  <c r="P553" i="9"/>
  <c r="O553" i="9"/>
  <c r="T553" i="9" s="1"/>
  <c r="N553" i="9"/>
  <c r="S553" i="9" s="1"/>
  <c r="S552" i="9"/>
  <c r="R552" i="9"/>
  <c r="Q552" i="9"/>
  <c r="P552" i="9"/>
  <c r="O552" i="9"/>
  <c r="T552" i="9" s="1"/>
  <c r="N552" i="9"/>
  <c r="R551" i="9"/>
  <c r="Q551" i="9"/>
  <c r="P551" i="9"/>
  <c r="O551" i="9"/>
  <c r="T551" i="9" s="1"/>
  <c r="N551" i="9"/>
  <c r="S551" i="9" s="1"/>
  <c r="R550" i="9"/>
  <c r="Q550" i="9"/>
  <c r="P550" i="9"/>
  <c r="O550" i="9"/>
  <c r="T550" i="9" s="1"/>
  <c r="N550" i="9"/>
  <c r="S550" i="9" s="1"/>
  <c r="S549" i="9"/>
  <c r="R549" i="9"/>
  <c r="Q549" i="9"/>
  <c r="P549" i="9"/>
  <c r="O549" i="9"/>
  <c r="T549" i="9" s="1"/>
  <c r="N549" i="9"/>
  <c r="T548" i="9"/>
  <c r="R548" i="9"/>
  <c r="Q548" i="9"/>
  <c r="P548" i="9"/>
  <c r="O548" i="9"/>
  <c r="N548" i="9"/>
  <c r="S548" i="9" s="1"/>
  <c r="R547" i="9"/>
  <c r="Q547" i="9"/>
  <c r="P547" i="9"/>
  <c r="O547" i="9"/>
  <c r="T547" i="9" s="1"/>
  <c r="N547" i="9"/>
  <c r="S547" i="9" s="1"/>
  <c r="S546" i="9"/>
  <c r="R546" i="9"/>
  <c r="Q546" i="9"/>
  <c r="P546" i="9"/>
  <c r="O546" i="9"/>
  <c r="T546" i="9" s="1"/>
  <c r="N546" i="9"/>
  <c r="R545" i="9"/>
  <c r="Q545" i="9"/>
  <c r="P545" i="9"/>
  <c r="O545" i="9"/>
  <c r="T545" i="9" s="1"/>
  <c r="N545" i="9"/>
  <c r="S545" i="9" s="1"/>
  <c r="T544" i="9"/>
  <c r="S544" i="9"/>
  <c r="R544" i="9"/>
  <c r="Q544" i="9"/>
  <c r="P544" i="9"/>
  <c r="O544" i="9"/>
  <c r="N544" i="9"/>
  <c r="R543" i="9"/>
  <c r="Q543" i="9"/>
  <c r="P543" i="9"/>
  <c r="O543" i="9"/>
  <c r="T543" i="9" s="1"/>
  <c r="N543" i="9"/>
  <c r="S543" i="9" s="1"/>
  <c r="R542" i="9"/>
  <c r="Q542" i="9"/>
  <c r="P542" i="9"/>
  <c r="O542" i="9"/>
  <c r="T542" i="9" s="1"/>
  <c r="N542" i="9"/>
  <c r="S542" i="9" s="1"/>
  <c r="R541" i="9"/>
  <c r="Q541" i="9"/>
  <c r="P541" i="9"/>
  <c r="O541" i="9"/>
  <c r="T541" i="9" s="1"/>
  <c r="N541" i="9"/>
  <c r="S541" i="9" s="1"/>
  <c r="T540" i="9"/>
  <c r="R540" i="9"/>
  <c r="Q540" i="9"/>
  <c r="P540" i="9"/>
  <c r="O540" i="9"/>
  <c r="N540" i="9"/>
  <c r="S540" i="9" s="1"/>
  <c r="T539" i="9"/>
  <c r="R539" i="9"/>
  <c r="Q539" i="9"/>
  <c r="P539" i="9"/>
  <c r="O539" i="9"/>
  <c r="N539" i="9"/>
  <c r="S539" i="9" s="1"/>
  <c r="S538" i="9"/>
  <c r="R538" i="9"/>
  <c r="Q538" i="9"/>
  <c r="P538" i="9"/>
  <c r="O538" i="9"/>
  <c r="T538" i="9" s="1"/>
  <c r="N538" i="9"/>
  <c r="R537" i="9"/>
  <c r="Q537" i="9"/>
  <c r="P537" i="9"/>
  <c r="O537" i="9"/>
  <c r="T537" i="9" s="1"/>
  <c r="N537" i="9"/>
  <c r="S537" i="9" s="1"/>
  <c r="R536" i="9"/>
  <c r="Q536" i="9"/>
  <c r="P536" i="9"/>
  <c r="O536" i="9"/>
  <c r="T536" i="9" s="1"/>
  <c r="N536" i="9"/>
  <c r="S536" i="9" s="1"/>
  <c r="T535" i="9"/>
  <c r="R535" i="9"/>
  <c r="Q535" i="9"/>
  <c r="P535" i="9"/>
  <c r="O535" i="9"/>
  <c r="N535" i="9"/>
  <c r="S535" i="9" s="1"/>
  <c r="R534" i="9"/>
  <c r="Q534" i="9"/>
  <c r="P534" i="9"/>
  <c r="O534" i="9"/>
  <c r="T534" i="9" s="1"/>
  <c r="N534" i="9"/>
  <c r="S534" i="9" s="1"/>
  <c r="S533" i="9"/>
  <c r="R533" i="9"/>
  <c r="Q533" i="9"/>
  <c r="P533" i="9"/>
  <c r="O533" i="9"/>
  <c r="T533" i="9" s="1"/>
  <c r="N533" i="9"/>
  <c r="R532" i="9"/>
  <c r="Q532" i="9"/>
  <c r="P532" i="9"/>
  <c r="O532" i="9"/>
  <c r="T532" i="9" s="1"/>
  <c r="N532" i="9"/>
  <c r="S532" i="9" s="1"/>
  <c r="R531" i="9"/>
  <c r="Q531" i="9"/>
  <c r="P531" i="9"/>
  <c r="O531" i="9"/>
  <c r="T531" i="9" s="1"/>
  <c r="N531" i="9"/>
  <c r="S531" i="9" s="1"/>
  <c r="S530" i="9"/>
  <c r="R530" i="9"/>
  <c r="Q530" i="9"/>
  <c r="P530" i="9"/>
  <c r="O530" i="9"/>
  <c r="T530" i="9" s="1"/>
  <c r="N530" i="9"/>
  <c r="S529" i="9"/>
  <c r="R529" i="9"/>
  <c r="Q529" i="9"/>
  <c r="P529" i="9"/>
  <c r="O529" i="9"/>
  <c r="T529" i="9" s="1"/>
  <c r="N529" i="9"/>
  <c r="S528" i="9"/>
  <c r="R528" i="9"/>
  <c r="Q528" i="9"/>
  <c r="P528" i="9"/>
  <c r="O528" i="9"/>
  <c r="T528" i="9" s="1"/>
  <c r="N528" i="9"/>
  <c r="T527" i="9"/>
  <c r="R527" i="9"/>
  <c r="Q527" i="9"/>
  <c r="P527" i="9"/>
  <c r="O527" i="9"/>
  <c r="N527" i="9"/>
  <c r="S527" i="9" s="1"/>
  <c r="R526" i="9"/>
  <c r="Q526" i="9"/>
  <c r="P526" i="9"/>
  <c r="O526" i="9"/>
  <c r="T526" i="9" s="1"/>
  <c r="N526" i="9"/>
  <c r="S526" i="9" s="1"/>
  <c r="T525" i="9"/>
  <c r="S525" i="9"/>
  <c r="R525" i="9"/>
  <c r="Q525" i="9"/>
  <c r="P525" i="9"/>
  <c r="O525" i="9"/>
  <c r="N525" i="9"/>
  <c r="T524" i="9"/>
  <c r="S524" i="9"/>
  <c r="R524" i="9"/>
  <c r="Q524" i="9"/>
  <c r="P524" i="9"/>
  <c r="O524" i="9"/>
  <c r="N524" i="9"/>
  <c r="R523" i="9"/>
  <c r="Q523" i="9"/>
  <c r="P523" i="9"/>
  <c r="O523" i="9"/>
  <c r="T523" i="9" s="1"/>
  <c r="N523" i="9"/>
  <c r="S523" i="9" s="1"/>
  <c r="R522" i="9"/>
  <c r="Q522" i="9"/>
  <c r="P522" i="9"/>
  <c r="O522" i="9"/>
  <c r="T522" i="9" s="1"/>
  <c r="N522" i="9"/>
  <c r="S522" i="9" s="1"/>
  <c r="S521" i="9"/>
  <c r="R521" i="9"/>
  <c r="Q521" i="9"/>
  <c r="P521" i="9"/>
  <c r="O521" i="9"/>
  <c r="T521" i="9" s="1"/>
  <c r="N521" i="9"/>
  <c r="T520" i="9"/>
  <c r="S520" i="9"/>
  <c r="R520" i="9"/>
  <c r="Q520" i="9"/>
  <c r="P520" i="9"/>
  <c r="O520" i="9"/>
  <c r="N520" i="9"/>
  <c r="R519" i="9"/>
  <c r="Q519" i="9"/>
  <c r="P519" i="9"/>
  <c r="O519" i="9"/>
  <c r="T519" i="9" s="1"/>
  <c r="N519" i="9"/>
  <c r="S519" i="9" s="1"/>
  <c r="R518" i="9"/>
  <c r="Q518" i="9"/>
  <c r="P518" i="9"/>
  <c r="O518" i="9"/>
  <c r="T518" i="9" s="1"/>
  <c r="N518" i="9"/>
  <c r="S518" i="9" s="1"/>
  <c r="T517" i="9"/>
  <c r="R517" i="9"/>
  <c r="Q517" i="9"/>
  <c r="P517" i="9"/>
  <c r="O517" i="9"/>
  <c r="N517" i="9"/>
  <c r="S517" i="9" s="1"/>
  <c r="T516" i="9"/>
  <c r="S516" i="9"/>
  <c r="R516" i="9"/>
  <c r="Q516" i="9"/>
  <c r="P516" i="9"/>
  <c r="O516" i="9"/>
  <c r="N516" i="9"/>
  <c r="T515" i="9"/>
  <c r="R515" i="9"/>
  <c r="Q515" i="9"/>
  <c r="P515" i="9"/>
  <c r="O515" i="9"/>
  <c r="N515" i="9"/>
  <c r="S515" i="9" s="1"/>
  <c r="R514" i="9"/>
  <c r="Q514" i="9"/>
  <c r="P514" i="9"/>
  <c r="O514" i="9"/>
  <c r="T514" i="9" s="1"/>
  <c r="N514" i="9"/>
  <c r="S514" i="9" s="1"/>
  <c r="R513" i="9"/>
  <c r="Q513" i="9"/>
  <c r="P513" i="9"/>
  <c r="O513" i="9"/>
  <c r="T513" i="9" s="1"/>
  <c r="N513" i="9"/>
  <c r="S513" i="9" s="1"/>
  <c r="T512" i="9"/>
  <c r="S512" i="9"/>
  <c r="R512" i="9"/>
  <c r="Q512" i="9"/>
  <c r="P512" i="9"/>
  <c r="O512" i="9"/>
  <c r="N512" i="9"/>
  <c r="R511" i="9"/>
  <c r="Q511" i="9"/>
  <c r="P511" i="9"/>
  <c r="O511" i="9"/>
  <c r="T511" i="9" s="1"/>
  <c r="N511" i="9"/>
  <c r="S511" i="9" s="1"/>
  <c r="R510" i="9"/>
  <c r="Q510" i="9"/>
  <c r="P510" i="9"/>
  <c r="O510" i="9"/>
  <c r="T510" i="9" s="1"/>
  <c r="N510" i="9"/>
  <c r="S510" i="9" s="1"/>
  <c r="R509" i="9"/>
  <c r="Q509" i="9"/>
  <c r="P509" i="9"/>
  <c r="O509" i="9"/>
  <c r="T509" i="9" s="1"/>
  <c r="N509" i="9"/>
  <c r="S509" i="9" s="1"/>
  <c r="T508" i="9"/>
  <c r="R508" i="9"/>
  <c r="Q508" i="9"/>
  <c r="P508" i="9"/>
  <c r="O508" i="9"/>
  <c r="N508" i="9"/>
  <c r="S508" i="9" s="1"/>
  <c r="T507" i="9"/>
  <c r="R507" i="9"/>
  <c r="Q507" i="9"/>
  <c r="P507" i="9"/>
  <c r="O507" i="9"/>
  <c r="N507" i="9"/>
  <c r="S507" i="9" s="1"/>
  <c r="S506" i="9"/>
  <c r="R506" i="9"/>
  <c r="Q506" i="9"/>
  <c r="P506" i="9"/>
  <c r="O506" i="9"/>
  <c r="T506" i="9" s="1"/>
  <c r="N506" i="9"/>
  <c r="R505" i="9"/>
  <c r="Q505" i="9"/>
  <c r="P505" i="9"/>
  <c r="O505" i="9"/>
  <c r="T505" i="9" s="1"/>
  <c r="N505" i="9"/>
  <c r="S505" i="9" s="1"/>
  <c r="R504" i="9"/>
  <c r="Q504" i="9"/>
  <c r="P504" i="9"/>
  <c r="O504" i="9"/>
  <c r="T504" i="9" s="1"/>
  <c r="N504" i="9"/>
  <c r="S504" i="9" s="1"/>
  <c r="T503" i="9"/>
  <c r="R503" i="9"/>
  <c r="Q503" i="9"/>
  <c r="P503" i="9"/>
  <c r="O503" i="9"/>
  <c r="N503" i="9"/>
  <c r="S503" i="9" s="1"/>
  <c r="R502" i="9"/>
  <c r="Q502" i="9"/>
  <c r="P502" i="9"/>
  <c r="O502" i="9"/>
  <c r="T502" i="9" s="1"/>
  <c r="N502" i="9"/>
  <c r="S502" i="9" s="1"/>
  <c r="S501" i="9"/>
  <c r="R501" i="9"/>
  <c r="Q501" i="9"/>
  <c r="P501" i="9"/>
  <c r="O501" i="9"/>
  <c r="T501" i="9" s="1"/>
  <c r="N501" i="9"/>
  <c r="R500" i="9"/>
  <c r="Q500" i="9"/>
  <c r="P500" i="9"/>
  <c r="O500" i="9"/>
  <c r="T500" i="9" s="1"/>
  <c r="N500" i="9"/>
  <c r="S500" i="9" s="1"/>
  <c r="R499" i="9"/>
  <c r="Q499" i="9"/>
  <c r="P499" i="9"/>
  <c r="O499" i="9"/>
  <c r="T499" i="9" s="1"/>
  <c r="N499" i="9"/>
  <c r="S499" i="9" s="1"/>
  <c r="S498" i="9"/>
  <c r="R498" i="9"/>
  <c r="Q498" i="9"/>
  <c r="P498" i="9"/>
  <c r="O498" i="9"/>
  <c r="T498" i="9" s="1"/>
  <c r="N498" i="9"/>
  <c r="S497" i="9"/>
  <c r="R497" i="9"/>
  <c r="Q497" i="9"/>
  <c r="P497" i="9"/>
  <c r="O497" i="9"/>
  <c r="T497" i="9" s="1"/>
  <c r="N497" i="9"/>
  <c r="S496" i="9"/>
  <c r="R496" i="9"/>
  <c r="Q496" i="9"/>
  <c r="P496" i="9"/>
  <c r="O496" i="9"/>
  <c r="T496" i="9" s="1"/>
  <c r="N496" i="9"/>
  <c r="T495" i="9"/>
  <c r="R495" i="9"/>
  <c r="Q495" i="9"/>
  <c r="P495" i="9"/>
  <c r="O495" i="9"/>
  <c r="N495" i="9"/>
  <c r="S495" i="9" s="1"/>
  <c r="R494" i="9"/>
  <c r="Q494" i="9"/>
  <c r="P494" i="9"/>
  <c r="O494" i="9"/>
  <c r="T494" i="9" s="1"/>
  <c r="N494" i="9"/>
  <c r="S494" i="9" s="1"/>
  <c r="T493" i="9"/>
  <c r="S493" i="9"/>
  <c r="R493" i="9"/>
  <c r="Q493" i="9"/>
  <c r="P493" i="9"/>
  <c r="O493" i="9"/>
  <c r="N493" i="9"/>
  <c r="T492" i="9"/>
  <c r="S492" i="9"/>
  <c r="R492" i="9"/>
  <c r="Q492" i="9"/>
  <c r="P492" i="9"/>
  <c r="O492" i="9"/>
  <c r="N492" i="9"/>
  <c r="R491" i="9"/>
  <c r="Q491" i="9"/>
  <c r="P491" i="9"/>
  <c r="O491" i="9"/>
  <c r="T491" i="9" s="1"/>
  <c r="N491" i="9"/>
  <c r="S491" i="9" s="1"/>
  <c r="R490" i="9"/>
  <c r="Q490" i="9"/>
  <c r="P490" i="9"/>
  <c r="O490" i="9"/>
  <c r="T490" i="9" s="1"/>
  <c r="N490" i="9"/>
  <c r="S490" i="9" s="1"/>
  <c r="S489" i="9"/>
  <c r="R489" i="9"/>
  <c r="Q489" i="9"/>
  <c r="P489" i="9"/>
  <c r="O489" i="9"/>
  <c r="T489" i="9" s="1"/>
  <c r="N489" i="9"/>
  <c r="T488" i="9"/>
  <c r="S488" i="9"/>
  <c r="R488" i="9"/>
  <c r="Q488" i="9"/>
  <c r="P488" i="9"/>
  <c r="O488" i="9"/>
  <c r="N488" i="9"/>
  <c r="R487" i="9"/>
  <c r="Q487" i="9"/>
  <c r="P487" i="9"/>
  <c r="O487" i="9"/>
  <c r="T487" i="9" s="1"/>
  <c r="N487" i="9"/>
  <c r="S487" i="9" s="1"/>
  <c r="R486" i="9"/>
  <c r="Q486" i="9"/>
  <c r="P486" i="9"/>
  <c r="O486" i="9"/>
  <c r="T486" i="9" s="1"/>
  <c r="N486" i="9"/>
  <c r="S486" i="9" s="1"/>
  <c r="T485" i="9"/>
  <c r="R485" i="9"/>
  <c r="Q485" i="9"/>
  <c r="P485" i="9"/>
  <c r="O485" i="9"/>
  <c r="N485" i="9"/>
  <c r="S485" i="9" s="1"/>
  <c r="T484" i="9"/>
  <c r="S484" i="9"/>
  <c r="R484" i="9"/>
  <c r="Q484" i="9"/>
  <c r="P484" i="9"/>
  <c r="O484" i="9"/>
  <c r="N484" i="9"/>
  <c r="T483" i="9"/>
  <c r="R483" i="9"/>
  <c r="Q483" i="9"/>
  <c r="P483" i="9"/>
  <c r="O483" i="9"/>
  <c r="N483" i="9"/>
  <c r="S483" i="9" s="1"/>
  <c r="R482" i="9"/>
  <c r="Q482" i="9"/>
  <c r="P482" i="9"/>
  <c r="O482" i="9"/>
  <c r="T482" i="9" s="1"/>
  <c r="N482" i="9"/>
  <c r="S482" i="9" s="1"/>
  <c r="R481" i="9"/>
  <c r="Q481" i="9"/>
  <c r="P481" i="9"/>
  <c r="O481" i="9"/>
  <c r="T481" i="9" s="1"/>
  <c r="N481" i="9"/>
  <c r="S481" i="9" s="1"/>
  <c r="T480" i="9"/>
  <c r="S480" i="9"/>
  <c r="R480" i="9"/>
  <c r="Q480" i="9"/>
  <c r="P480" i="9"/>
  <c r="O480" i="9"/>
  <c r="N480" i="9"/>
  <c r="R479" i="9"/>
  <c r="Q479" i="9"/>
  <c r="P479" i="9"/>
  <c r="O479" i="9"/>
  <c r="T479" i="9" s="1"/>
  <c r="N479" i="9"/>
  <c r="S479" i="9" s="1"/>
  <c r="R478" i="9"/>
  <c r="Q478" i="9"/>
  <c r="P478" i="9"/>
  <c r="O478" i="9"/>
  <c r="T478" i="9" s="1"/>
  <c r="N478" i="9"/>
  <c r="S478" i="9" s="1"/>
  <c r="R477" i="9"/>
  <c r="Q477" i="9"/>
  <c r="P477" i="9"/>
  <c r="O477" i="9"/>
  <c r="T477" i="9" s="1"/>
  <c r="N477" i="9"/>
  <c r="S477" i="9" s="1"/>
  <c r="T476" i="9"/>
  <c r="R476" i="9"/>
  <c r="Q476" i="9"/>
  <c r="P476" i="9"/>
  <c r="O476" i="9"/>
  <c r="N476" i="9"/>
  <c r="S476" i="9" s="1"/>
  <c r="T475" i="9"/>
  <c r="R475" i="9"/>
  <c r="Q475" i="9"/>
  <c r="P475" i="9"/>
  <c r="O475" i="9"/>
  <c r="N475" i="9"/>
  <c r="S475" i="9" s="1"/>
  <c r="S474" i="9"/>
  <c r="R474" i="9"/>
  <c r="Q474" i="9"/>
  <c r="P474" i="9"/>
  <c r="O474" i="9"/>
  <c r="T474" i="9" s="1"/>
  <c r="N474" i="9"/>
  <c r="R473" i="9"/>
  <c r="Q473" i="9"/>
  <c r="P473" i="9"/>
  <c r="O473" i="9"/>
  <c r="T473" i="9" s="1"/>
  <c r="N473" i="9"/>
  <c r="S473" i="9" s="1"/>
  <c r="R472" i="9"/>
  <c r="Q472" i="9"/>
  <c r="P472" i="9"/>
  <c r="O472" i="9"/>
  <c r="T472" i="9" s="1"/>
  <c r="N472" i="9"/>
  <c r="S472" i="9" s="1"/>
  <c r="T471" i="9"/>
  <c r="R471" i="9"/>
  <c r="Q471" i="9"/>
  <c r="P471" i="9"/>
  <c r="O471" i="9"/>
  <c r="N471" i="9"/>
  <c r="S471" i="9" s="1"/>
  <c r="R470" i="9"/>
  <c r="Q470" i="9"/>
  <c r="P470" i="9"/>
  <c r="O470" i="9"/>
  <c r="T470" i="9" s="1"/>
  <c r="N470" i="9"/>
  <c r="S470" i="9" s="1"/>
  <c r="R469" i="9"/>
  <c r="Q469" i="9"/>
  <c r="P469" i="9"/>
  <c r="O469" i="9"/>
  <c r="T469" i="9" s="1"/>
  <c r="N469" i="9"/>
  <c r="S469" i="9" s="1"/>
  <c r="R468" i="9"/>
  <c r="Q468" i="9"/>
  <c r="P468" i="9"/>
  <c r="O468" i="9"/>
  <c r="T468" i="9" s="1"/>
  <c r="N468" i="9"/>
  <c r="S468" i="9" s="1"/>
  <c r="T467" i="9"/>
  <c r="R467" i="9"/>
  <c r="Q467" i="9"/>
  <c r="P467" i="9"/>
  <c r="O467" i="9"/>
  <c r="N467" i="9"/>
  <c r="S467" i="9" s="1"/>
  <c r="R466" i="9"/>
  <c r="Q466" i="9"/>
  <c r="P466" i="9"/>
  <c r="O466" i="9"/>
  <c r="T466" i="9" s="1"/>
  <c r="N466" i="9"/>
  <c r="S466" i="9" s="1"/>
  <c r="R465" i="9"/>
  <c r="Q465" i="9"/>
  <c r="P465" i="9"/>
  <c r="O465" i="9"/>
  <c r="T465" i="9" s="1"/>
  <c r="N465" i="9"/>
  <c r="S465" i="9" s="1"/>
  <c r="R464" i="9"/>
  <c r="Q464" i="9"/>
  <c r="P464" i="9"/>
  <c r="O464" i="9"/>
  <c r="T464" i="9" s="1"/>
  <c r="N464" i="9"/>
  <c r="S464" i="9" s="1"/>
  <c r="R463" i="9"/>
  <c r="Q463" i="9"/>
  <c r="P463" i="9"/>
  <c r="O463" i="9"/>
  <c r="T463" i="9" s="1"/>
  <c r="N463" i="9"/>
  <c r="S463" i="9" s="1"/>
  <c r="S462" i="9"/>
  <c r="R462" i="9"/>
  <c r="Q462" i="9"/>
  <c r="P462" i="9"/>
  <c r="O462" i="9"/>
  <c r="T462" i="9" s="1"/>
  <c r="N462" i="9"/>
  <c r="T461" i="9"/>
  <c r="R461" i="9"/>
  <c r="Q461" i="9"/>
  <c r="P461" i="9"/>
  <c r="O461" i="9"/>
  <c r="N461" i="9"/>
  <c r="S461" i="9" s="1"/>
  <c r="R460" i="9"/>
  <c r="Q460" i="9"/>
  <c r="P460" i="9"/>
  <c r="O460" i="9"/>
  <c r="T460" i="9" s="1"/>
  <c r="N460" i="9"/>
  <c r="S460" i="9" s="1"/>
  <c r="S459" i="9"/>
  <c r="R459" i="9"/>
  <c r="Q459" i="9"/>
  <c r="P459" i="9"/>
  <c r="O459" i="9"/>
  <c r="T459" i="9" s="1"/>
  <c r="N459" i="9"/>
  <c r="S458" i="9"/>
  <c r="R458" i="9"/>
  <c r="Q458" i="9"/>
  <c r="P458" i="9"/>
  <c r="O458" i="9"/>
  <c r="T458" i="9" s="1"/>
  <c r="N458" i="9"/>
  <c r="T457" i="9"/>
  <c r="R457" i="9"/>
  <c r="Q457" i="9"/>
  <c r="P457" i="9"/>
  <c r="O457" i="9"/>
  <c r="N457" i="9"/>
  <c r="S457" i="9" s="1"/>
  <c r="R456" i="9"/>
  <c r="Q456" i="9"/>
  <c r="P456" i="9"/>
  <c r="O456" i="9"/>
  <c r="T456" i="9" s="1"/>
  <c r="N456" i="9"/>
  <c r="S456" i="9" s="1"/>
  <c r="R455" i="9"/>
  <c r="Q455" i="9"/>
  <c r="P455" i="9"/>
  <c r="O455" i="9"/>
  <c r="T455" i="9" s="1"/>
  <c r="N455" i="9"/>
  <c r="S455" i="9" s="1"/>
  <c r="R454" i="9"/>
  <c r="Q454" i="9"/>
  <c r="P454" i="9"/>
  <c r="O454" i="9"/>
  <c r="T454" i="9" s="1"/>
  <c r="N454" i="9"/>
  <c r="S454" i="9" s="1"/>
  <c r="R453" i="9"/>
  <c r="Q453" i="9"/>
  <c r="P453" i="9"/>
  <c r="O453" i="9"/>
  <c r="T453" i="9" s="1"/>
  <c r="N453" i="9"/>
  <c r="S453" i="9" s="1"/>
  <c r="R452" i="9"/>
  <c r="Q452" i="9"/>
  <c r="P452" i="9"/>
  <c r="O452" i="9"/>
  <c r="T452" i="9" s="1"/>
  <c r="N452" i="9"/>
  <c r="S452" i="9" s="1"/>
  <c r="R451" i="9"/>
  <c r="Q451" i="9"/>
  <c r="P451" i="9"/>
  <c r="O451" i="9"/>
  <c r="T451" i="9" s="1"/>
  <c r="N451" i="9"/>
  <c r="S451" i="9" s="1"/>
  <c r="R450" i="9"/>
  <c r="Q450" i="9"/>
  <c r="P450" i="9"/>
  <c r="O450" i="9"/>
  <c r="T450" i="9" s="1"/>
  <c r="N450" i="9"/>
  <c r="S450" i="9" s="1"/>
  <c r="T449" i="9"/>
  <c r="R449" i="9"/>
  <c r="Q449" i="9"/>
  <c r="P449" i="9"/>
  <c r="O449" i="9"/>
  <c r="N449" i="9"/>
  <c r="S449" i="9" s="1"/>
  <c r="R448" i="9"/>
  <c r="Q448" i="9"/>
  <c r="P448" i="9"/>
  <c r="O448" i="9"/>
  <c r="T448" i="9" s="1"/>
  <c r="N448" i="9"/>
  <c r="S448" i="9" s="1"/>
  <c r="R447" i="9"/>
  <c r="Q447" i="9"/>
  <c r="P447" i="9"/>
  <c r="O447" i="9"/>
  <c r="T447" i="9" s="1"/>
  <c r="N447" i="9"/>
  <c r="S447" i="9" s="1"/>
  <c r="R446" i="9"/>
  <c r="Q446" i="9"/>
  <c r="P446" i="9"/>
  <c r="O446" i="9"/>
  <c r="T446" i="9" s="1"/>
  <c r="N446" i="9"/>
  <c r="S446" i="9" s="1"/>
  <c r="T445" i="9"/>
  <c r="R445" i="9"/>
  <c r="Q445" i="9"/>
  <c r="P445" i="9"/>
  <c r="O445" i="9"/>
  <c r="N445" i="9"/>
  <c r="S445" i="9" s="1"/>
  <c r="R444" i="9"/>
  <c r="Q444" i="9"/>
  <c r="P444" i="9"/>
  <c r="O444" i="9"/>
  <c r="T444" i="9" s="1"/>
  <c r="N444" i="9"/>
  <c r="S444" i="9" s="1"/>
  <c r="R443" i="9"/>
  <c r="Q443" i="9"/>
  <c r="P443" i="9"/>
  <c r="O443" i="9"/>
  <c r="T443" i="9" s="1"/>
  <c r="N443" i="9"/>
  <c r="S443" i="9" s="1"/>
  <c r="R442" i="9"/>
  <c r="Q442" i="9"/>
  <c r="P442" i="9"/>
  <c r="O442" i="9"/>
  <c r="T442" i="9" s="1"/>
  <c r="N442" i="9"/>
  <c r="S442" i="9" s="1"/>
  <c r="T441" i="9"/>
  <c r="R441" i="9"/>
  <c r="Q441" i="9"/>
  <c r="P441" i="9"/>
  <c r="O441" i="9"/>
  <c r="N441" i="9"/>
  <c r="S441" i="9" s="1"/>
  <c r="R440" i="9"/>
  <c r="Q440" i="9"/>
  <c r="P440" i="9"/>
  <c r="O440" i="9"/>
  <c r="T440" i="9" s="1"/>
  <c r="N440" i="9"/>
  <c r="S440" i="9" s="1"/>
  <c r="R439" i="9"/>
  <c r="Q439" i="9"/>
  <c r="P439" i="9"/>
  <c r="O439" i="9"/>
  <c r="T439" i="9" s="1"/>
  <c r="N439" i="9"/>
  <c r="S439" i="9" s="1"/>
  <c r="R438" i="9"/>
  <c r="Q438" i="9"/>
  <c r="P438" i="9"/>
  <c r="O438" i="9"/>
  <c r="T438" i="9" s="1"/>
  <c r="N438" i="9"/>
  <c r="S438" i="9" s="1"/>
  <c r="T437" i="9"/>
  <c r="R437" i="9"/>
  <c r="Q437" i="9"/>
  <c r="P437" i="9"/>
  <c r="O437" i="9"/>
  <c r="N437" i="9"/>
  <c r="S437" i="9" s="1"/>
  <c r="R436" i="9"/>
  <c r="Q436" i="9"/>
  <c r="P436" i="9"/>
  <c r="O436" i="9"/>
  <c r="T436" i="9" s="1"/>
  <c r="N436" i="9"/>
  <c r="S436" i="9" s="1"/>
  <c r="R435" i="9"/>
  <c r="Q435" i="9"/>
  <c r="P435" i="9"/>
  <c r="O435" i="9"/>
  <c r="T435" i="9" s="1"/>
  <c r="N435" i="9"/>
  <c r="S435" i="9" s="1"/>
  <c r="T434" i="9"/>
  <c r="R434" i="9"/>
  <c r="Q434" i="9"/>
  <c r="P434" i="9"/>
  <c r="O434" i="9"/>
  <c r="N434" i="9"/>
  <c r="S434" i="9" s="1"/>
  <c r="T433" i="9"/>
  <c r="R433" i="9"/>
  <c r="Q433" i="9"/>
  <c r="P433" i="9"/>
  <c r="O433" i="9"/>
  <c r="N433" i="9"/>
  <c r="S433" i="9" s="1"/>
  <c r="R432" i="9"/>
  <c r="Q432" i="9"/>
  <c r="P432" i="9"/>
  <c r="O432" i="9"/>
  <c r="T432" i="9" s="1"/>
  <c r="N432" i="9"/>
  <c r="S432" i="9" s="1"/>
  <c r="R431" i="9"/>
  <c r="Q431" i="9"/>
  <c r="P431" i="9"/>
  <c r="O431" i="9"/>
  <c r="T431" i="9" s="1"/>
  <c r="N431" i="9"/>
  <c r="S431" i="9" s="1"/>
  <c r="T430" i="9"/>
  <c r="S430" i="9"/>
  <c r="R430" i="9"/>
  <c r="Q430" i="9"/>
  <c r="P430" i="9"/>
  <c r="O430" i="9"/>
  <c r="N430" i="9"/>
  <c r="R429" i="9"/>
  <c r="Q429" i="9"/>
  <c r="P429" i="9"/>
  <c r="O429" i="9"/>
  <c r="T429" i="9" s="1"/>
  <c r="N429" i="9"/>
  <c r="S429" i="9" s="1"/>
  <c r="R428" i="9"/>
  <c r="Q428" i="9"/>
  <c r="P428" i="9"/>
  <c r="O428" i="9"/>
  <c r="T428" i="9" s="1"/>
  <c r="N428" i="9"/>
  <c r="S428" i="9" s="1"/>
  <c r="R427" i="9"/>
  <c r="Q427" i="9"/>
  <c r="P427" i="9"/>
  <c r="O427" i="9"/>
  <c r="T427" i="9" s="1"/>
  <c r="N427" i="9"/>
  <c r="S427" i="9" s="1"/>
  <c r="T426" i="9"/>
  <c r="R426" i="9"/>
  <c r="Q426" i="9"/>
  <c r="P426" i="9"/>
  <c r="O426" i="9"/>
  <c r="N426" i="9"/>
  <c r="S426" i="9" s="1"/>
  <c r="R425" i="9"/>
  <c r="Q425" i="9"/>
  <c r="P425" i="9"/>
  <c r="O425" i="9"/>
  <c r="T425" i="9" s="1"/>
  <c r="N425" i="9"/>
  <c r="S425" i="9" s="1"/>
  <c r="R424" i="9"/>
  <c r="Q424" i="9"/>
  <c r="P424" i="9"/>
  <c r="O424" i="9"/>
  <c r="T424" i="9" s="1"/>
  <c r="N424" i="9"/>
  <c r="S424" i="9" s="1"/>
  <c r="R423" i="9"/>
  <c r="Q423" i="9"/>
  <c r="P423" i="9"/>
  <c r="O423" i="9"/>
  <c r="T423" i="9" s="1"/>
  <c r="N423" i="9"/>
  <c r="S423" i="9" s="1"/>
  <c r="T422" i="9"/>
  <c r="S422" i="9"/>
  <c r="R422" i="9"/>
  <c r="Q422" i="9"/>
  <c r="P422" i="9"/>
  <c r="O422" i="9"/>
  <c r="N422" i="9"/>
  <c r="R421" i="9"/>
  <c r="Q421" i="9"/>
  <c r="P421" i="9"/>
  <c r="O421" i="9"/>
  <c r="T421" i="9" s="1"/>
  <c r="N421" i="9"/>
  <c r="S421" i="9" s="1"/>
  <c r="R420" i="9"/>
  <c r="Q420" i="9"/>
  <c r="P420" i="9"/>
  <c r="O420" i="9"/>
  <c r="T420" i="9" s="1"/>
  <c r="N420" i="9"/>
  <c r="S420" i="9" s="1"/>
  <c r="R419" i="9"/>
  <c r="Q419" i="9"/>
  <c r="P419" i="9"/>
  <c r="O419" i="9"/>
  <c r="T419" i="9" s="1"/>
  <c r="N419" i="9"/>
  <c r="S419" i="9" s="1"/>
  <c r="T418" i="9"/>
  <c r="S418" i="9"/>
  <c r="R418" i="9"/>
  <c r="Q418" i="9"/>
  <c r="P418" i="9"/>
  <c r="O418" i="9"/>
  <c r="N418" i="9"/>
  <c r="T417" i="9"/>
  <c r="R417" i="9"/>
  <c r="Q417" i="9"/>
  <c r="P417" i="9"/>
  <c r="O417" i="9"/>
  <c r="N417" i="9"/>
  <c r="S417" i="9" s="1"/>
  <c r="R416" i="9"/>
  <c r="Q416" i="9"/>
  <c r="P416" i="9"/>
  <c r="O416" i="9"/>
  <c r="T416" i="9" s="1"/>
  <c r="N416" i="9"/>
  <c r="S416" i="9" s="1"/>
  <c r="R415" i="9"/>
  <c r="Q415" i="9"/>
  <c r="P415" i="9"/>
  <c r="O415" i="9"/>
  <c r="T415" i="9" s="1"/>
  <c r="N415" i="9"/>
  <c r="S415" i="9" s="1"/>
  <c r="T414" i="9"/>
  <c r="S414" i="9"/>
  <c r="R414" i="9"/>
  <c r="Q414" i="9"/>
  <c r="P414" i="9"/>
  <c r="O414" i="9"/>
  <c r="N414" i="9"/>
  <c r="R413" i="9"/>
  <c r="Q413" i="9"/>
  <c r="P413" i="9"/>
  <c r="O413" i="9"/>
  <c r="T413" i="9" s="1"/>
  <c r="N413" i="9"/>
  <c r="S413" i="9" s="1"/>
  <c r="R412" i="9"/>
  <c r="Q412" i="9"/>
  <c r="P412" i="9"/>
  <c r="O412" i="9"/>
  <c r="T412" i="9" s="1"/>
  <c r="N412" i="9"/>
  <c r="S412" i="9" s="1"/>
  <c r="S411" i="9"/>
  <c r="R411" i="9"/>
  <c r="Q411" i="9"/>
  <c r="P411" i="9"/>
  <c r="O411" i="9"/>
  <c r="T411" i="9" s="1"/>
  <c r="N411" i="9"/>
  <c r="T410" i="9"/>
  <c r="S410" i="9"/>
  <c r="R410" i="9"/>
  <c r="Q410" i="9"/>
  <c r="P410" i="9"/>
  <c r="O410" i="9"/>
  <c r="N410" i="9"/>
  <c r="R409" i="9"/>
  <c r="Q409" i="9"/>
  <c r="P409" i="9"/>
  <c r="O409" i="9"/>
  <c r="T409" i="9" s="1"/>
  <c r="N409" i="9"/>
  <c r="S409" i="9" s="1"/>
  <c r="R408" i="9"/>
  <c r="Q408" i="9"/>
  <c r="P408" i="9"/>
  <c r="O408" i="9"/>
  <c r="T408" i="9" s="1"/>
  <c r="N408" i="9"/>
  <c r="S408" i="9" s="1"/>
  <c r="R407" i="9"/>
  <c r="Q407" i="9"/>
  <c r="P407" i="9"/>
  <c r="O407" i="9"/>
  <c r="T407" i="9" s="1"/>
  <c r="N407" i="9"/>
  <c r="S407" i="9" s="1"/>
  <c r="T406" i="9"/>
  <c r="S406" i="9"/>
  <c r="R406" i="9"/>
  <c r="Q406" i="9"/>
  <c r="P406" i="9"/>
  <c r="O406" i="9"/>
  <c r="N406" i="9"/>
  <c r="R405" i="9"/>
  <c r="Q405" i="9"/>
  <c r="P405" i="9"/>
  <c r="O405" i="9"/>
  <c r="T405" i="9" s="1"/>
  <c r="N405" i="9"/>
  <c r="S405" i="9" s="1"/>
  <c r="R404" i="9"/>
  <c r="Q404" i="9"/>
  <c r="P404" i="9"/>
  <c r="O404" i="9"/>
  <c r="T404" i="9" s="1"/>
  <c r="N404" i="9"/>
  <c r="S404" i="9" s="1"/>
  <c r="R403" i="9"/>
  <c r="Q403" i="9"/>
  <c r="P403" i="9"/>
  <c r="O403" i="9"/>
  <c r="T403" i="9" s="1"/>
  <c r="N403" i="9"/>
  <c r="S403" i="9" s="1"/>
  <c r="S402" i="9"/>
  <c r="R402" i="9"/>
  <c r="Q402" i="9"/>
  <c r="P402" i="9"/>
  <c r="O402" i="9"/>
  <c r="T402" i="9" s="1"/>
  <c r="N402" i="9"/>
  <c r="T401" i="9"/>
  <c r="R401" i="9"/>
  <c r="Q401" i="9"/>
  <c r="P401" i="9"/>
  <c r="O401" i="9"/>
  <c r="N401" i="9"/>
  <c r="S401" i="9" s="1"/>
  <c r="R400" i="9"/>
  <c r="Q400" i="9"/>
  <c r="P400" i="9"/>
  <c r="O400" i="9"/>
  <c r="T400" i="9" s="1"/>
  <c r="N400" i="9"/>
  <c r="S400" i="9" s="1"/>
  <c r="R399" i="9"/>
  <c r="Q399" i="9"/>
  <c r="P399" i="9"/>
  <c r="O399" i="9"/>
  <c r="T399" i="9" s="1"/>
  <c r="N399" i="9"/>
  <c r="S399" i="9" s="1"/>
  <c r="R398" i="9"/>
  <c r="Q398" i="9"/>
  <c r="P398" i="9"/>
  <c r="O398" i="9"/>
  <c r="T398" i="9" s="1"/>
  <c r="N398" i="9"/>
  <c r="S398" i="9" s="1"/>
  <c r="T397" i="9"/>
  <c r="R397" i="9"/>
  <c r="Q397" i="9"/>
  <c r="P397" i="9"/>
  <c r="O397" i="9"/>
  <c r="N397" i="9"/>
  <c r="S397" i="9" s="1"/>
  <c r="R396" i="9"/>
  <c r="Q396" i="9"/>
  <c r="P396" i="9"/>
  <c r="O396" i="9"/>
  <c r="T396" i="9" s="1"/>
  <c r="N396" i="9"/>
  <c r="S396" i="9" s="1"/>
  <c r="R395" i="9"/>
  <c r="Q395" i="9"/>
  <c r="P395" i="9"/>
  <c r="O395" i="9"/>
  <c r="T395" i="9" s="1"/>
  <c r="N395" i="9"/>
  <c r="S395" i="9" s="1"/>
  <c r="R394" i="9"/>
  <c r="Q394" i="9"/>
  <c r="P394" i="9"/>
  <c r="O394" i="9"/>
  <c r="T394" i="9" s="1"/>
  <c r="N394" i="9"/>
  <c r="S394" i="9" s="1"/>
  <c r="R392" i="9"/>
  <c r="Q392" i="9"/>
  <c r="P392" i="9"/>
  <c r="O392" i="9"/>
  <c r="T392" i="9" s="1"/>
  <c r="N392" i="9"/>
  <c r="S392" i="9" s="1"/>
  <c r="R391" i="9"/>
  <c r="Q391" i="9"/>
  <c r="P391" i="9"/>
  <c r="O391" i="9"/>
  <c r="T391" i="9" s="1"/>
  <c r="N391" i="9"/>
  <c r="S391" i="9" s="1"/>
  <c r="R390" i="9"/>
  <c r="Q390" i="9"/>
  <c r="P390" i="9"/>
  <c r="O390" i="9"/>
  <c r="T390" i="9" s="1"/>
  <c r="N390" i="9"/>
  <c r="S390" i="9" s="1"/>
  <c r="S389" i="9"/>
  <c r="R389" i="9"/>
  <c r="Q389" i="9"/>
  <c r="P389" i="9"/>
  <c r="O389" i="9"/>
  <c r="T389" i="9" s="1"/>
  <c r="N389" i="9"/>
  <c r="R388" i="9"/>
  <c r="Q388" i="9"/>
  <c r="P388" i="9"/>
  <c r="O388" i="9"/>
  <c r="T388" i="9" s="1"/>
  <c r="N388" i="9"/>
  <c r="S388" i="9" s="1"/>
  <c r="R387" i="9"/>
  <c r="Q387" i="9"/>
  <c r="P387" i="9"/>
  <c r="O387" i="9"/>
  <c r="T387" i="9" s="1"/>
  <c r="N387" i="9"/>
  <c r="S387" i="9" s="1"/>
  <c r="R386" i="9"/>
  <c r="Q386" i="9"/>
  <c r="P386" i="9"/>
  <c r="O386" i="9"/>
  <c r="T386" i="9" s="1"/>
  <c r="N386" i="9"/>
  <c r="S386" i="9" s="1"/>
  <c r="S385" i="9"/>
  <c r="R385" i="9"/>
  <c r="Q385" i="9"/>
  <c r="P385" i="9"/>
  <c r="O385" i="9"/>
  <c r="T385" i="9" s="1"/>
  <c r="N385" i="9"/>
  <c r="T384" i="9"/>
  <c r="R384" i="9"/>
  <c r="Q384" i="9"/>
  <c r="P384" i="9"/>
  <c r="O384" i="9"/>
  <c r="N384" i="9"/>
  <c r="S384" i="9" s="1"/>
  <c r="R383" i="9"/>
  <c r="Q383" i="9"/>
  <c r="P383" i="9"/>
  <c r="O383" i="9"/>
  <c r="T383" i="9" s="1"/>
  <c r="N383" i="9"/>
  <c r="S383" i="9" s="1"/>
  <c r="R382" i="9"/>
  <c r="Q382" i="9"/>
  <c r="P382" i="9"/>
  <c r="O382" i="9"/>
  <c r="T382" i="9" s="1"/>
  <c r="N382" i="9"/>
  <c r="S382" i="9" s="1"/>
  <c r="R381" i="9"/>
  <c r="Q381" i="9"/>
  <c r="P381" i="9"/>
  <c r="O381" i="9"/>
  <c r="T381" i="9" s="1"/>
  <c r="N381" i="9"/>
  <c r="S381" i="9" s="1"/>
  <c r="T380" i="9"/>
  <c r="R380" i="9"/>
  <c r="Q380" i="9"/>
  <c r="P380" i="9"/>
  <c r="O380" i="9"/>
  <c r="N380" i="9"/>
  <c r="S380" i="9" s="1"/>
  <c r="R379" i="9"/>
  <c r="Q379" i="9"/>
  <c r="P379" i="9"/>
  <c r="O379" i="9"/>
  <c r="T379" i="9" s="1"/>
  <c r="N379" i="9"/>
  <c r="S379" i="9" s="1"/>
  <c r="R378" i="9"/>
  <c r="Q378" i="9"/>
  <c r="P378" i="9"/>
  <c r="O378" i="9"/>
  <c r="T378" i="9" s="1"/>
  <c r="N378" i="9"/>
  <c r="S378" i="9" s="1"/>
  <c r="S377" i="9"/>
  <c r="R377" i="9"/>
  <c r="Q377" i="9"/>
  <c r="P377" i="9"/>
  <c r="O377" i="9"/>
  <c r="T377" i="9" s="1"/>
  <c r="N377" i="9"/>
  <c r="R376" i="9"/>
  <c r="Q376" i="9"/>
  <c r="P376" i="9"/>
  <c r="O376" i="9"/>
  <c r="T376" i="9" s="1"/>
  <c r="N376" i="9"/>
  <c r="S376" i="9" s="1"/>
  <c r="R375" i="9"/>
  <c r="Q375" i="9"/>
  <c r="P375" i="9"/>
  <c r="O375" i="9"/>
  <c r="T375" i="9" s="1"/>
  <c r="N375" i="9"/>
  <c r="S375" i="9" s="1"/>
  <c r="R374" i="9"/>
  <c r="Q374" i="9"/>
  <c r="P374" i="9"/>
  <c r="O374" i="9"/>
  <c r="T374" i="9" s="1"/>
  <c r="N374" i="9"/>
  <c r="S374" i="9" s="1"/>
  <c r="S373" i="9"/>
  <c r="R373" i="9"/>
  <c r="Q373" i="9"/>
  <c r="P373" i="9"/>
  <c r="O373" i="9"/>
  <c r="T373" i="9" s="1"/>
  <c r="N373" i="9"/>
  <c r="R372" i="9"/>
  <c r="Q372" i="9"/>
  <c r="P372" i="9"/>
  <c r="O372" i="9"/>
  <c r="T372" i="9" s="1"/>
  <c r="N372" i="9"/>
  <c r="S372" i="9" s="1"/>
  <c r="R371" i="9"/>
  <c r="Q371" i="9"/>
  <c r="P371" i="9"/>
  <c r="O371" i="9"/>
  <c r="T371" i="9" s="1"/>
  <c r="N371" i="9"/>
  <c r="S371" i="9" s="1"/>
  <c r="R370" i="9"/>
  <c r="Q370" i="9"/>
  <c r="P370" i="9"/>
  <c r="O370" i="9"/>
  <c r="T370" i="9" s="1"/>
  <c r="N370" i="9"/>
  <c r="S370" i="9" s="1"/>
  <c r="S369" i="9"/>
  <c r="R369" i="9"/>
  <c r="Q369" i="9"/>
  <c r="P369" i="9"/>
  <c r="O369" i="9"/>
  <c r="T369" i="9" s="1"/>
  <c r="N369" i="9"/>
  <c r="T368" i="9"/>
  <c r="R368" i="9"/>
  <c r="Q368" i="9"/>
  <c r="P368" i="9"/>
  <c r="O368" i="9"/>
  <c r="N368" i="9"/>
  <c r="S368" i="9" s="1"/>
  <c r="R367" i="9"/>
  <c r="Q367" i="9"/>
  <c r="P367" i="9"/>
  <c r="O367" i="9"/>
  <c r="T367" i="9" s="1"/>
  <c r="N367" i="9"/>
  <c r="S367" i="9" s="1"/>
  <c r="R366" i="9"/>
  <c r="Q366" i="9"/>
  <c r="P366" i="9"/>
  <c r="O366" i="9"/>
  <c r="T366" i="9" s="1"/>
  <c r="N366" i="9"/>
  <c r="S366" i="9" s="1"/>
  <c r="R365" i="9"/>
  <c r="Q365" i="9"/>
  <c r="P365" i="9"/>
  <c r="O365" i="9"/>
  <c r="T365" i="9" s="1"/>
  <c r="N365" i="9"/>
  <c r="S365" i="9" s="1"/>
  <c r="T364" i="9"/>
  <c r="R364" i="9"/>
  <c r="Q364" i="9"/>
  <c r="P364" i="9"/>
  <c r="O364" i="9"/>
  <c r="N364" i="9"/>
  <c r="S364" i="9" s="1"/>
  <c r="R363" i="9"/>
  <c r="Q363" i="9"/>
  <c r="P363" i="9"/>
  <c r="O363" i="9"/>
  <c r="T363" i="9" s="1"/>
  <c r="N363" i="9"/>
  <c r="S363" i="9" s="1"/>
  <c r="R362" i="9"/>
  <c r="Q362" i="9"/>
  <c r="P362" i="9"/>
  <c r="O362" i="9"/>
  <c r="T362" i="9" s="1"/>
  <c r="N362" i="9"/>
  <c r="S362" i="9" s="1"/>
  <c r="S361" i="9"/>
  <c r="R361" i="9"/>
  <c r="Q361" i="9"/>
  <c r="P361" i="9"/>
  <c r="O361" i="9"/>
  <c r="T361" i="9" s="1"/>
  <c r="N361" i="9"/>
  <c r="R360" i="9"/>
  <c r="Q360" i="9"/>
  <c r="P360" i="9"/>
  <c r="O360" i="9"/>
  <c r="T360" i="9" s="1"/>
  <c r="N360" i="9"/>
  <c r="S360" i="9" s="1"/>
  <c r="R359" i="9"/>
  <c r="Q359" i="9"/>
  <c r="P359" i="9"/>
  <c r="O359" i="9"/>
  <c r="T359" i="9" s="1"/>
  <c r="N359" i="9"/>
  <c r="S359" i="9" s="1"/>
  <c r="R358" i="9"/>
  <c r="Q358" i="9"/>
  <c r="P358" i="9"/>
  <c r="O358" i="9"/>
  <c r="T358" i="9" s="1"/>
  <c r="N358" i="9"/>
  <c r="S358" i="9" s="1"/>
  <c r="S357" i="9"/>
  <c r="R357" i="9"/>
  <c r="Q357" i="9"/>
  <c r="P357" i="9"/>
  <c r="O357" i="9"/>
  <c r="T357" i="9" s="1"/>
  <c r="N357" i="9"/>
  <c r="R356" i="9"/>
  <c r="Q356" i="9"/>
  <c r="P356" i="9"/>
  <c r="O356" i="9"/>
  <c r="T356" i="9" s="1"/>
  <c r="N356" i="9"/>
  <c r="S356" i="9" s="1"/>
  <c r="R355" i="9"/>
  <c r="Q355" i="9"/>
  <c r="P355" i="9"/>
  <c r="O355" i="9"/>
  <c r="T355" i="9" s="1"/>
  <c r="N355" i="9"/>
  <c r="S355" i="9" s="1"/>
  <c r="R354" i="9"/>
  <c r="Q354" i="9"/>
  <c r="P354" i="9"/>
  <c r="O354" i="9"/>
  <c r="T354" i="9" s="1"/>
  <c r="N354" i="9"/>
  <c r="S354" i="9" s="1"/>
  <c r="S353" i="9"/>
  <c r="R353" i="9"/>
  <c r="Q353" i="9"/>
  <c r="P353" i="9"/>
  <c r="O353" i="9"/>
  <c r="T353" i="9" s="1"/>
  <c r="N353" i="9"/>
  <c r="T352" i="9"/>
  <c r="R352" i="9"/>
  <c r="Q352" i="9"/>
  <c r="P352" i="9"/>
  <c r="O352" i="9"/>
  <c r="N352" i="9"/>
  <c r="S352" i="9" s="1"/>
  <c r="R351" i="9"/>
  <c r="Q351" i="9"/>
  <c r="P351" i="9"/>
  <c r="O351" i="9"/>
  <c r="T351" i="9" s="1"/>
  <c r="N351" i="9"/>
  <c r="S351" i="9" s="1"/>
  <c r="R350" i="9"/>
  <c r="Q350" i="9"/>
  <c r="P350" i="9"/>
  <c r="O350" i="9"/>
  <c r="T350" i="9" s="1"/>
  <c r="N350" i="9"/>
  <c r="S350" i="9" s="1"/>
  <c r="R349" i="9"/>
  <c r="Q349" i="9"/>
  <c r="P349" i="9"/>
  <c r="O349" i="9"/>
  <c r="T349" i="9" s="1"/>
  <c r="N349" i="9"/>
  <c r="S349" i="9" s="1"/>
  <c r="T348" i="9"/>
  <c r="R348" i="9"/>
  <c r="Q348" i="9"/>
  <c r="P348" i="9"/>
  <c r="O348" i="9"/>
  <c r="N348" i="9"/>
  <c r="S348" i="9" s="1"/>
  <c r="R347" i="9"/>
  <c r="Q347" i="9"/>
  <c r="P347" i="9"/>
  <c r="O347" i="9"/>
  <c r="T347" i="9" s="1"/>
  <c r="N347" i="9"/>
  <c r="S347" i="9" s="1"/>
  <c r="R346" i="9"/>
  <c r="Q346" i="9"/>
  <c r="P346" i="9"/>
  <c r="O346" i="9"/>
  <c r="T346" i="9" s="1"/>
  <c r="N346" i="9"/>
  <c r="S346" i="9" s="1"/>
  <c r="S345" i="9"/>
  <c r="R345" i="9"/>
  <c r="Q345" i="9"/>
  <c r="P345" i="9"/>
  <c r="O345" i="9"/>
  <c r="T345" i="9" s="1"/>
  <c r="N345" i="9"/>
  <c r="R344" i="9"/>
  <c r="Q344" i="9"/>
  <c r="P344" i="9"/>
  <c r="O344" i="9"/>
  <c r="T344" i="9" s="1"/>
  <c r="N344" i="9"/>
  <c r="S344" i="9" s="1"/>
  <c r="R343" i="9"/>
  <c r="Q343" i="9"/>
  <c r="P343" i="9"/>
  <c r="O343" i="9"/>
  <c r="T343" i="9" s="1"/>
  <c r="N343" i="9"/>
  <c r="S343" i="9" s="1"/>
  <c r="R342" i="9"/>
  <c r="Q342" i="9"/>
  <c r="P342" i="9"/>
  <c r="O342" i="9"/>
  <c r="T342" i="9" s="1"/>
  <c r="N342" i="9"/>
  <c r="S342" i="9" s="1"/>
  <c r="S341" i="9"/>
  <c r="R341" i="9"/>
  <c r="Q341" i="9"/>
  <c r="P341" i="9"/>
  <c r="O341" i="9"/>
  <c r="T341" i="9" s="1"/>
  <c r="N341" i="9"/>
  <c r="R340" i="9"/>
  <c r="Q340" i="9"/>
  <c r="P340" i="9"/>
  <c r="O340" i="9"/>
  <c r="T340" i="9" s="1"/>
  <c r="N340" i="9"/>
  <c r="S340" i="9" s="1"/>
  <c r="R339" i="9"/>
  <c r="Q339" i="9"/>
  <c r="P339" i="9"/>
  <c r="O339" i="9"/>
  <c r="T339" i="9" s="1"/>
  <c r="N339" i="9"/>
  <c r="S339" i="9" s="1"/>
  <c r="R338" i="9"/>
  <c r="Q338" i="9"/>
  <c r="P338" i="9"/>
  <c r="O338" i="9"/>
  <c r="T338" i="9" s="1"/>
  <c r="N338" i="9"/>
  <c r="S338" i="9" s="1"/>
  <c r="S337" i="9"/>
  <c r="R337" i="9"/>
  <c r="Q337" i="9"/>
  <c r="P337" i="9"/>
  <c r="O337" i="9"/>
  <c r="T337" i="9" s="1"/>
  <c r="N337" i="9"/>
  <c r="T336" i="9"/>
  <c r="R336" i="9"/>
  <c r="Q336" i="9"/>
  <c r="P336" i="9"/>
  <c r="O336" i="9"/>
  <c r="N336" i="9"/>
  <c r="S336" i="9" s="1"/>
  <c r="R335" i="9"/>
  <c r="Q335" i="9"/>
  <c r="P335" i="9"/>
  <c r="O335" i="9"/>
  <c r="T335" i="9" s="1"/>
  <c r="N335" i="9"/>
  <c r="S335" i="9" s="1"/>
  <c r="R334" i="9"/>
  <c r="Q334" i="9"/>
  <c r="P334" i="9"/>
  <c r="O334" i="9"/>
  <c r="T334" i="9" s="1"/>
  <c r="N334" i="9"/>
  <c r="S334" i="9" s="1"/>
  <c r="R333" i="9"/>
  <c r="Q333" i="9"/>
  <c r="P333" i="9"/>
  <c r="O333" i="9"/>
  <c r="T333" i="9" s="1"/>
  <c r="N333" i="9"/>
  <c r="S333" i="9" s="1"/>
  <c r="T332" i="9"/>
  <c r="R332" i="9"/>
  <c r="Q332" i="9"/>
  <c r="P332" i="9"/>
  <c r="O332" i="9"/>
  <c r="N332" i="9"/>
  <c r="S332" i="9" s="1"/>
  <c r="R331" i="9"/>
  <c r="Q331" i="9"/>
  <c r="P331" i="9"/>
  <c r="O331" i="9"/>
  <c r="T331" i="9" s="1"/>
  <c r="N331" i="9"/>
  <c r="S331" i="9" s="1"/>
  <c r="R330" i="9"/>
  <c r="Q330" i="9"/>
  <c r="P330" i="9"/>
  <c r="O330" i="9"/>
  <c r="T330" i="9" s="1"/>
  <c r="N330" i="9"/>
  <c r="S330" i="9" s="1"/>
  <c r="R329" i="9"/>
  <c r="Q329" i="9"/>
  <c r="P329" i="9"/>
  <c r="O329" i="9"/>
  <c r="T329" i="9" s="1"/>
  <c r="N329" i="9"/>
  <c r="S329" i="9" s="1"/>
  <c r="R328" i="9"/>
  <c r="Q328" i="9"/>
  <c r="P328" i="9"/>
  <c r="O328" i="9"/>
  <c r="T328" i="9" s="1"/>
  <c r="N328" i="9"/>
  <c r="S328" i="9" s="1"/>
  <c r="R327" i="9"/>
  <c r="Q327" i="9"/>
  <c r="P327" i="9"/>
  <c r="O327" i="9"/>
  <c r="T327" i="9" s="1"/>
  <c r="N327" i="9"/>
  <c r="S327" i="9" s="1"/>
  <c r="R326" i="9"/>
  <c r="Q326" i="9"/>
  <c r="P326" i="9"/>
  <c r="O326" i="9"/>
  <c r="T326" i="9" s="1"/>
  <c r="N326" i="9"/>
  <c r="S326" i="9" s="1"/>
  <c r="S325" i="9"/>
  <c r="R325" i="9"/>
  <c r="Q325" i="9"/>
  <c r="P325" i="9"/>
  <c r="O325" i="9"/>
  <c r="T325" i="9" s="1"/>
  <c r="N325" i="9"/>
  <c r="R324" i="9"/>
  <c r="Q324" i="9"/>
  <c r="P324" i="9"/>
  <c r="O324" i="9"/>
  <c r="T324" i="9" s="1"/>
  <c r="N324" i="9"/>
  <c r="S324" i="9" s="1"/>
  <c r="R323" i="9"/>
  <c r="Q323" i="9"/>
  <c r="P323" i="9"/>
  <c r="O323" i="9"/>
  <c r="T323" i="9" s="1"/>
  <c r="N323" i="9"/>
  <c r="S323" i="9" s="1"/>
  <c r="R322" i="9"/>
  <c r="Q322" i="9"/>
  <c r="P322" i="9"/>
  <c r="O322" i="9"/>
  <c r="T322" i="9" s="1"/>
  <c r="N322" i="9"/>
  <c r="S322" i="9" s="1"/>
  <c r="S321" i="9"/>
  <c r="R321" i="9"/>
  <c r="Q321" i="9"/>
  <c r="P321" i="9"/>
  <c r="O321" i="9"/>
  <c r="T321" i="9" s="1"/>
  <c r="N321" i="9"/>
  <c r="T320" i="9"/>
  <c r="R320" i="9"/>
  <c r="Q320" i="9"/>
  <c r="P320" i="9"/>
  <c r="O320" i="9"/>
  <c r="N320" i="9"/>
  <c r="S320" i="9" s="1"/>
  <c r="R319" i="9"/>
  <c r="Q319" i="9"/>
  <c r="P319" i="9"/>
  <c r="O319" i="9"/>
  <c r="T319" i="9" s="1"/>
  <c r="N319" i="9"/>
  <c r="S319" i="9" s="1"/>
  <c r="R318" i="9"/>
  <c r="Q318" i="9"/>
  <c r="P318" i="9"/>
  <c r="O318" i="9"/>
  <c r="T318" i="9" s="1"/>
  <c r="N318" i="9"/>
  <c r="S318" i="9" s="1"/>
  <c r="R317" i="9"/>
  <c r="Q317" i="9"/>
  <c r="P317" i="9"/>
  <c r="O317" i="9"/>
  <c r="T317" i="9" s="1"/>
  <c r="N317" i="9"/>
  <c r="S317" i="9" s="1"/>
  <c r="T316" i="9"/>
  <c r="R316" i="9"/>
  <c r="Q316" i="9"/>
  <c r="P316" i="9"/>
  <c r="O316" i="9"/>
  <c r="N316" i="9"/>
  <c r="S316" i="9" s="1"/>
  <c r="R315" i="9"/>
  <c r="Q315" i="9"/>
  <c r="P315" i="9"/>
  <c r="O315" i="9"/>
  <c r="T315" i="9" s="1"/>
  <c r="N315" i="9"/>
  <c r="S315" i="9" s="1"/>
  <c r="R314" i="9"/>
  <c r="Q314" i="9"/>
  <c r="P314" i="9"/>
  <c r="O314" i="9"/>
  <c r="T314" i="9" s="1"/>
  <c r="N314" i="9"/>
  <c r="S314" i="9" s="1"/>
  <c r="R313" i="9"/>
  <c r="Q313" i="9"/>
  <c r="P313" i="9"/>
  <c r="O313" i="9"/>
  <c r="T313" i="9" s="1"/>
  <c r="N313" i="9"/>
  <c r="S313" i="9" s="1"/>
  <c r="R312" i="9"/>
  <c r="Q312" i="9"/>
  <c r="P312" i="9"/>
  <c r="O312" i="9"/>
  <c r="T312" i="9" s="1"/>
  <c r="N312" i="9"/>
  <c r="S312" i="9" s="1"/>
  <c r="R311" i="9"/>
  <c r="Q311" i="9"/>
  <c r="P311" i="9"/>
  <c r="O311" i="9"/>
  <c r="T311" i="9" s="1"/>
  <c r="N311" i="9"/>
  <c r="S311" i="9" s="1"/>
  <c r="R310" i="9"/>
  <c r="Q310" i="9"/>
  <c r="P310" i="9"/>
  <c r="O310" i="9"/>
  <c r="T310" i="9" s="1"/>
  <c r="N310" i="9"/>
  <c r="S310" i="9" s="1"/>
  <c r="S309" i="9"/>
  <c r="R309" i="9"/>
  <c r="Q309" i="9"/>
  <c r="P309" i="9"/>
  <c r="O309" i="9"/>
  <c r="T309" i="9" s="1"/>
  <c r="N309" i="9"/>
  <c r="R308" i="9"/>
  <c r="Q308" i="9"/>
  <c r="P308" i="9"/>
  <c r="O308" i="9"/>
  <c r="T308" i="9" s="1"/>
  <c r="N308" i="9"/>
  <c r="S308" i="9" s="1"/>
  <c r="R307" i="9"/>
  <c r="Q307" i="9"/>
  <c r="P307" i="9"/>
  <c r="O307" i="9"/>
  <c r="T307" i="9" s="1"/>
  <c r="N307" i="9"/>
  <c r="S307" i="9" s="1"/>
  <c r="R306" i="9"/>
  <c r="Q306" i="9"/>
  <c r="P306" i="9"/>
  <c r="O306" i="9"/>
  <c r="T306" i="9" s="1"/>
  <c r="N306" i="9"/>
  <c r="S306" i="9" s="1"/>
  <c r="S305" i="9"/>
  <c r="R305" i="9"/>
  <c r="Q305" i="9"/>
  <c r="P305" i="9"/>
  <c r="O305" i="9"/>
  <c r="T305" i="9" s="1"/>
  <c r="N305" i="9"/>
  <c r="T304" i="9"/>
  <c r="R304" i="9"/>
  <c r="Q304" i="9"/>
  <c r="P304" i="9"/>
  <c r="O304" i="9"/>
  <c r="N304" i="9"/>
  <c r="S304" i="9" s="1"/>
  <c r="R303" i="9"/>
  <c r="Q303" i="9"/>
  <c r="P303" i="9"/>
  <c r="O303" i="9"/>
  <c r="T303" i="9" s="1"/>
  <c r="N303" i="9"/>
  <c r="S303" i="9" s="1"/>
  <c r="R302" i="9"/>
  <c r="Q302" i="9"/>
  <c r="P302" i="9"/>
  <c r="O302" i="9"/>
  <c r="T302" i="9" s="1"/>
  <c r="N302" i="9"/>
  <c r="S302" i="9" s="1"/>
  <c r="R301" i="9"/>
  <c r="Q301" i="9"/>
  <c r="P301" i="9"/>
  <c r="O301" i="9"/>
  <c r="T301" i="9" s="1"/>
  <c r="N301" i="9"/>
  <c r="S301" i="9" s="1"/>
  <c r="T300" i="9"/>
  <c r="R300" i="9"/>
  <c r="Q300" i="9"/>
  <c r="P300" i="9"/>
  <c r="O300" i="9"/>
  <c r="N300" i="9"/>
  <c r="S300" i="9" s="1"/>
  <c r="R299" i="9"/>
  <c r="Q299" i="9"/>
  <c r="P299" i="9"/>
  <c r="O299" i="9"/>
  <c r="T299" i="9" s="1"/>
  <c r="N299" i="9"/>
  <c r="S299" i="9" s="1"/>
  <c r="R298" i="9"/>
  <c r="Q298" i="9"/>
  <c r="P298" i="9"/>
  <c r="O298" i="9"/>
  <c r="T298" i="9" s="1"/>
  <c r="N298" i="9"/>
  <c r="S298" i="9" s="1"/>
  <c r="S297" i="9"/>
  <c r="R297" i="9"/>
  <c r="Q297" i="9"/>
  <c r="P297" i="9"/>
  <c r="O297" i="9"/>
  <c r="T297" i="9" s="1"/>
  <c r="N297" i="9"/>
  <c r="R296" i="9"/>
  <c r="Q296" i="9"/>
  <c r="P296" i="9"/>
  <c r="O296" i="9"/>
  <c r="T296" i="9" s="1"/>
  <c r="N296" i="9"/>
  <c r="S296" i="9" s="1"/>
  <c r="R295" i="9"/>
  <c r="Q295" i="9"/>
  <c r="P295" i="9"/>
  <c r="O295" i="9"/>
  <c r="T295" i="9" s="1"/>
  <c r="N295" i="9"/>
  <c r="S295" i="9" s="1"/>
  <c r="R294" i="9"/>
  <c r="Q294" i="9"/>
  <c r="P294" i="9"/>
  <c r="O294" i="9"/>
  <c r="T294" i="9" s="1"/>
  <c r="N294" i="9"/>
  <c r="S294" i="9" s="1"/>
  <c r="S293" i="9"/>
  <c r="R293" i="9"/>
  <c r="Q293" i="9"/>
  <c r="P293" i="9"/>
  <c r="O293" i="9"/>
  <c r="T293" i="9" s="1"/>
  <c r="N293" i="9"/>
  <c r="R292" i="9"/>
  <c r="Q292" i="9"/>
  <c r="P292" i="9"/>
  <c r="O292" i="9"/>
  <c r="T292" i="9" s="1"/>
  <c r="N292" i="9"/>
  <c r="S292" i="9" s="1"/>
  <c r="R291" i="9"/>
  <c r="Q291" i="9"/>
  <c r="P291" i="9"/>
  <c r="O291" i="9"/>
  <c r="T291" i="9" s="1"/>
  <c r="N291" i="9"/>
  <c r="S291" i="9" s="1"/>
  <c r="R290" i="9"/>
  <c r="Q290" i="9"/>
  <c r="P290" i="9"/>
  <c r="O290" i="9"/>
  <c r="T290" i="9" s="1"/>
  <c r="N290" i="9"/>
  <c r="S290" i="9" s="1"/>
  <c r="S289" i="9"/>
  <c r="R289" i="9"/>
  <c r="Q289" i="9"/>
  <c r="P289" i="9"/>
  <c r="O289" i="9"/>
  <c r="T289" i="9" s="1"/>
  <c r="N289" i="9"/>
  <c r="T288" i="9"/>
  <c r="R288" i="9"/>
  <c r="Q288" i="9"/>
  <c r="P288" i="9"/>
  <c r="O288" i="9"/>
  <c r="N288" i="9"/>
  <c r="S288" i="9" s="1"/>
  <c r="R287" i="9"/>
  <c r="Q287" i="9"/>
  <c r="P287" i="9"/>
  <c r="O287" i="9"/>
  <c r="T287" i="9" s="1"/>
  <c r="N287" i="9"/>
  <c r="S287" i="9" s="1"/>
  <c r="R286" i="9"/>
  <c r="Q286" i="9"/>
  <c r="P286" i="9"/>
  <c r="O286" i="9"/>
  <c r="T286" i="9" s="1"/>
  <c r="N286" i="9"/>
  <c r="S286" i="9" s="1"/>
  <c r="R285" i="9"/>
  <c r="Q285" i="9"/>
  <c r="P285" i="9"/>
  <c r="O285" i="9"/>
  <c r="T285" i="9" s="1"/>
  <c r="N285" i="9"/>
  <c r="S285" i="9" s="1"/>
  <c r="T284" i="9"/>
  <c r="R284" i="9"/>
  <c r="Q284" i="9"/>
  <c r="P284" i="9"/>
  <c r="O284" i="9"/>
  <c r="N284" i="9"/>
  <c r="S284" i="9" s="1"/>
  <c r="R283" i="9"/>
  <c r="Q283" i="9"/>
  <c r="P283" i="9"/>
  <c r="O283" i="9"/>
  <c r="T283" i="9" s="1"/>
  <c r="N283" i="9"/>
  <c r="S283" i="9" s="1"/>
  <c r="R282" i="9"/>
  <c r="Q282" i="9"/>
  <c r="P282" i="9"/>
  <c r="O282" i="9"/>
  <c r="T282" i="9" s="1"/>
  <c r="N282" i="9"/>
  <c r="S282" i="9" s="1"/>
  <c r="S281" i="9"/>
  <c r="R281" i="9"/>
  <c r="Q281" i="9"/>
  <c r="P281" i="9"/>
  <c r="O281" i="9"/>
  <c r="T281" i="9" s="1"/>
  <c r="N281" i="9"/>
  <c r="R280" i="9"/>
  <c r="Q280" i="9"/>
  <c r="P280" i="9"/>
  <c r="O280" i="9"/>
  <c r="T280" i="9" s="1"/>
  <c r="N280" i="9"/>
  <c r="S280" i="9" s="1"/>
  <c r="R279" i="9"/>
  <c r="Q279" i="9"/>
  <c r="P279" i="9"/>
  <c r="O279" i="9"/>
  <c r="T279" i="9" s="1"/>
  <c r="N279" i="9"/>
  <c r="S279" i="9" s="1"/>
  <c r="R278" i="9"/>
  <c r="Q278" i="9"/>
  <c r="P278" i="9"/>
  <c r="O278" i="9"/>
  <c r="T278" i="9" s="1"/>
  <c r="N278" i="9"/>
  <c r="S278" i="9" s="1"/>
  <c r="S277" i="9"/>
  <c r="R277" i="9"/>
  <c r="Q277" i="9"/>
  <c r="P277" i="9"/>
  <c r="O277" i="9"/>
  <c r="T277" i="9" s="1"/>
  <c r="N277" i="9"/>
  <c r="R276" i="9"/>
  <c r="Q276" i="9"/>
  <c r="P276" i="9"/>
  <c r="O276" i="9"/>
  <c r="T276" i="9" s="1"/>
  <c r="N276" i="9"/>
  <c r="S276" i="9" s="1"/>
  <c r="R275" i="9"/>
  <c r="Q275" i="9"/>
  <c r="P275" i="9"/>
  <c r="O275" i="9"/>
  <c r="T275" i="9" s="1"/>
  <c r="N275" i="9"/>
  <c r="S275" i="9" s="1"/>
  <c r="R274" i="9"/>
  <c r="Q274" i="9"/>
  <c r="P274" i="9"/>
  <c r="O274" i="9"/>
  <c r="T274" i="9" s="1"/>
  <c r="N274" i="9"/>
  <c r="S274" i="9" s="1"/>
  <c r="S273" i="9"/>
  <c r="R273" i="9"/>
  <c r="Q273" i="9"/>
  <c r="P273" i="9"/>
  <c r="O273" i="9"/>
  <c r="T273" i="9" s="1"/>
  <c r="N273" i="9"/>
  <c r="T272" i="9"/>
  <c r="R272" i="9"/>
  <c r="Q272" i="9"/>
  <c r="P272" i="9"/>
  <c r="O272" i="9"/>
  <c r="N272" i="9"/>
  <c r="S272" i="9" s="1"/>
  <c r="R271" i="9"/>
  <c r="Q271" i="9"/>
  <c r="P271" i="9"/>
  <c r="O271" i="9"/>
  <c r="T271" i="9" s="1"/>
  <c r="N271" i="9"/>
  <c r="S271" i="9" s="1"/>
  <c r="C271" i="9"/>
  <c r="R270" i="9"/>
  <c r="Q270" i="9"/>
  <c r="P270" i="9"/>
  <c r="O270" i="9"/>
  <c r="T270" i="9" s="1"/>
  <c r="N270" i="9"/>
  <c r="S270" i="9" s="1"/>
  <c r="R269" i="9"/>
  <c r="Q269" i="9"/>
  <c r="P269" i="9"/>
  <c r="O269" i="9"/>
  <c r="T269" i="9" s="1"/>
  <c r="N269" i="9"/>
  <c r="S269" i="9" s="1"/>
  <c r="R268" i="9"/>
  <c r="Q268" i="9"/>
  <c r="P268" i="9"/>
  <c r="O268" i="9"/>
  <c r="T268" i="9" s="1"/>
  <c r="N268" i="9"/>
  <c r="S268" i="9" s="1"/>
  <c r="R267" i="9"/>
  <c r="Q267" i="9"/>
  <c r="P267" i="9"/>
  <c r="O267" i="9"/>
  <c r="T267" i="9" s="1"/>
  <c r="N267" i="9"/>
  <c r="S267" i="9" s="1"/>
  <c r="C267" i="9"/>
  <c r="R266" i="9"/>
  <c r="Q266" i="9"/>
  <c r="P266" i="9"/>
  <c r="O266" i="9"/>
  <c r="T266" i="9" s="1"/>
  <c r="N266" i="9"/>
  <c r="S266" i="9" s="1"/>
  <c r="R265" i="9"/>
  <c r="Q265" i="9"/>
  <c r="P265" i="9"/>
  <c r="O265" i="9"/>
  <c r="T265" i="9" s="1"/>
  <c r="N265" i="9"/>
  <c r="S265" i="9" s="1"/>
  <c r="T264" i="9"/>
  <c r="R264" i="9"/>
  <c r="Q264" i="9"/>
  <c r="P264" i="9"/>
  <c r="O264" i="9"/>
  <c r="N264" i="9"/>
  <c r="S264" i="9" s="1"/>
  <c r="R263" i="9"/>
  <c r="Q263" i="9"/>
  <c r="P263" i="9"/>
  <c r="O263" i="9"/>
  <c r="T263" i="9" s="1"/>
  <c r="N263" i="9"/>
  <c r="S263" i="9" s="1"/>
  <c r="R262" i="9"/>
  <c r="Q262" i="9"/>
  <c r="P262" i="9"/>
  <c r="O262" i="9"/>
  <c r="T262" i="9" s="1"/>
  <c r="N262" i="9"/>
  <c r="S262" i="9" s="1"/>
  <c r="S261" i="9"/>
  <c r="R261" i="9"/>
  <c r="Q261" i="9"/>
  <c r="P261" i="9"/>
  <c r="O261" i="9"/>
  <c r="T261" i="9" s="1"/>
  <c r="N261" i="9"/>
  <c r="R260" i="9"/>
  <c r="Q260" i="9"/>
  <c r="P260" i="9"/>
  <c r="O260" i="9"/>
  <c r="T260" i="9" s="1"/>
  <c r="N260" i="9"/>
  <c r="S260" i="9" s="1"/>
  <c r="R259" i="9"/>
  <c r="Q259" i="9"/>
  <c r="P259" i="9"/>
  <c r="O259" i="9"/>
  <c r="T259" i="9" s="1"/>
  <c r="N259" i="9"/>
  <c r="S259" i="9" s="1"/>
  <c r="C259" i="9" s="1"/>
  <c r="R258" i="9"/>
  <c r="Q258" i="9"/>
  <c r="P258" i="9"/>
  <c r="O258" i="9"/>
  <c r="T258" i="9" s="1"/>
  <c r="N258" i="9"/>
  <c r="S258" i="9" s="1"/>
  <c r="S257" i="9"/>
  <c r="R257" i="9"/>
  <c r="Q257" i="9"/>
  <c r="P257" i="9"/>
  <c r="O257" i="9"/>
  <c r="T257" i="9" s="1"/>
  <c r="N257" i="9"/>
  <c r="R256" i="9"/>
  <c r="Q256" i="9"/>
  <c r="P256" i="9"/>
  <c r="O256" i="9"/>
  <c r="T256" i="9" s="1"/>
  <c r="N256" i="9"/>
  <c r="S256" i="9" s="1"/>
  <c r="R255" i="9"/>
  <c r="Q255" i="9"/>
  <c r="P255" i="9"/>
  <c r="O255" i="9"/>
  <c r="T255" i="9" s="1"/>
  <c r="N255" i="9"/>
  <c r="S255" i="9" s="1"/>
  <c r="C255" i="9"/>
  <c r="R254" i="9"/>
  <c r="Q254" i="9"/>
  <c r="P254" i="9"/>
  <c r="O254" i="9"/>
  <c r="T254" i="9" s="1"/>
  <c r="N254" i="9"/>
  <c r="S254" i="9" s="1"/>
  <c r="S253" i="9"/>
  <c r="R253" i="9"/>
  <c r="Q253" i="9"/>
  <c r="P253" i="9"/>
  <c r="O253" i="9"/>
  <c r="T253" i="9" s="1"/>
  <c r="N253" i="9"/>
  <c r="R252" i="9"/>
  <c r="Q252" i="9"/>
  <c r="P252" i="9"/>
  <c r="O252" i="9"/>
  <c r="T252" i="9" s="1"/>
  <c r="N252" i="9"/>
  <c r="S252" i="9" s="1"/>
  <c r="R251" i="9"/>
  <c r="Q251" i="9"/>
  <c r="P251" i="9"/>
  <c r="O251" i="9"/>
  <c r="T251" i="9" s="1"/>
  <c r="N251" i="9"/>
  <c r="S251" i="9" s="1"/>
  <c r="R250" i="9"/>
  <c r="Q250" i="9"/>
  <c r="B250" i="9" s="1"/>
  <c r="P250" i="9"/>
  <c r="O250" i="9"/>
  <c r="T250" i="9" s="1"/>
  <c r="N250" i="9"/>
  <c r="S250" i="9" s="1"/>
  <c r="S249" i="9"/>
  <c r="R249" i="9"/>
  <c r="Q249" i="9"/>
  <c r="P249" i="9"/>
  <c r="O249" i="9"/>
  <c r="T249" i="9" s="1"/>
  <c r="N249" i="9"/>
  <c r="R248" i="9"/>
  <c r="Q248" i="9"/>
  <c r="P248" i="9"/>
  <c r="O248" i="9"/>
  <c r="T248" i="9" s="1"/>
  <c r="N248" i="9"/>
  <c r="S248" i="9" s="1"/>
  <c r="R247" i="9"/>
  <c r="Q247" i="9"/>
  <c r="P247" i="9"/>
  <c r="O247" i="9"/>
  <c r="T247" i="9" s="1"/>
  <c r="N247" i="9"/>
  <c r="S247" i="9" s="1"/>
  <c r="C247" i="9"/>
  <c r="R246" i="9"/>
  <c r="Q246" i="9"/>
  <c r="P246" i="9"/>
  <c r="O246" i="9"/>
  <c r="T246" i="9" s="1"/>
  <c r="N246" i="9"/>
  <c r="S246" i="9" s="1"/>
  <c r="S245" i="9"/>
  <c r="R245" i="9"/>
  <c r="Q245" i="9"/>
  <c r="P245" i="9"/>
  <c r="O245" i="9"/>
  <c r="T245" i="9" s="1"/>
  <c r="N245" i="9"/>
  <c r="R244" i="9"/>
  <c r="Q244" i="9"/>
  <c r="P244" i="9"/>
  <c r="O244" i="9"/>
  <c r="T244" i="9" s="1"/>
  <c r="N244" i="9"/>
  <c r="S244" i="9" s="1"/>
  <c r="R243" i="9"/>
  <c r="Q243" i="9"/>
  <c r="P243" i="9"/>
  <c r="O243" i="9"/>
  <c r="T243" i="9" s="1"/>
  <c r="N243" i="9"/>
  <c r="S243" i="9" s="1"/>
  <c r="R242" i="9"/>
  <c r="Q242" i="9"/>
  <c r="B242" i="9" s="1"/>
  <c r="P242" i="9"/>
  <c r="O242" i="9"/>
  <c r="T242" i="9" s="1"/>
  <c r="N242" i="9"/>
  <c r="S242" i="9" s="1"/>
  <c r="S241" i="9"/>
  <c r="R241" i="9"/>
  <c r="Q241" i="9"/>
  <c r="P241" i="9"/>
  <c r="O241" i="9"/>
  <c r="T241" i="9" s="1"/>
  <c r="N241" i="9"/>
  <c r="R240" i="9"/>
  <c r="Q240" i="9"/>
  <c r="P240" i="9"/>
  <c r="O240" i="9"/>
  <c r="T240" i="9" s="1"/>
  <c r="N240" i="9"/>
  <c r="S240" i="9" s="1"/>
  <c r="R239" i="9"/>
  <c r="Q239" i="9"/>
  <c r="P239" i="9"/>
  <c r="O239" i="9"/>
  <c r="T239" i="9" s="1"/>
  <c r="N239" i="9"/>
  <c r="S239" i="9" s="1"/>
  <c r="C239" i="9"/>
  <c r="R238" i="9"/>
  <c r="Q238" i="9"/>
  <c r="P238" i="9"/>
  <c r="O238" i="9"/>
  <c r="T238" i="9" s="1"/>
  <c r="N238" i="9"/>
  <c r="S238" i="9" s="1"/>
  <c r="S237" i="9"/>
  <c r="R237" i="9"/>
  <c r="Q237" i="9"/>
  <c r="P237" i="9"/>
  <c r="O237" i="9"/>
  <c r="T237" i="9" s="1"/>
  <c r="N237" i="9"/>
  <c r="R236" i="9"/>
  <c r="Q236" i="9"/>
  <c r="P236" i="9"/>
  <c r="O236" i="9"/>
  <c r="T236" i="9" s="1"/>
  <c r="N236" i="9"/>
  <c r="S236" i="9" s="1"/>
  <c r="R235" i="9"/>
  <c r="Q235" i="9"/>
  <c r="P235" i="9"/>
  <c r="O235" i="9"/>
  <c r="T235" i="9" s="1"/>
  <c r="N235" i="9"/>
  <c r="S235" i="9" s="1"/>
  <c r="R234" i="9"/>
  <c r="Q234" i="9"/>
  <c r="P234" i="9"/>
  <c r="O234" i="9"/>
  <c r="T234" i="9" s="1"/>
  <c r="N234" i="9"/>
  <c r="S234" i="9" s="1"/>
  <c r="S233" i="9"/>
  <c r="R233" i="9"/>
  <c r="Q233" i="9"/>
  <c r="P233" i="9"/>
  <c r="O233" i="9"/>
  <c r="T233" i="9" s="1"/>
  <c r="N233" i="9"/>
  <c r="R232" i="9"/>
  <c r="Q232" i="9"/>
  <c r="P232" i="9"/>
  <c r="O232" i="9"/>
  <c r="T232" i="9" s="1"/>
  <c r="N232" i="9"/>
  <c r="S232" i="9" s="1"/>
  <c r="R231" i="9"/>
  <c r="Q231" i="9"/>
  <c r="P231" i="9"/>
  <c r="O231" i="9"/>
  <c r="T231" i="9" s="1"/>
  <c r="C231" i="9" s="1"/>
  <c r="N231" i="9"/>
  <c r="S231" i="9" s="1"/>
  <c r="R230" i="9"/>
  <c r="Q230" i="9"/>
  <c r="P230" i="9"/>
  <c r="O230" i="9"/>
  <c r="T230" i="9" s="1"/>
  <c r="N230" i="9"/>
  <c r="S230" i="9" s="1"/>
  <c r="S229" i="9"/>
  <c r="R229" i="9"/>
  <c r="Q229" i="9"/>
  <c r="P229" i="9"/>
  <c r="O229" i="9"/>
  <c r="T229" i="9" s="1"/>
  <c r="N229" i="9"/>
  <c r="R228" i="9"/>
  <c r="Q228" i="9"/>
  <c r="P228" i="9"/>
  <c r="O228" i="9"/>
  <c r="T228" i="9" s="1"/>
  <c r="N228" i="9"/>
  <c r="S228" i="9" s="1"/>
  <c r="R227" i="9"/>
  <c r="Q227" i="9"/>
  <c r="P227" i="9"/>
  <c r="O227" i="9"/>
  <c r="T227" i="9" s="1"/>
  <c r="N227" i="9"/>
  <c r="S227" i="9" s="1"/>
  <c r="R226" i="9"/>
  <c r="Q226" i="9"/>
  <c r="B226" i="9" s="1"/>
  <c r="P226" i="9"/>
  <c r="O226" i="9"/>
  <c r="T226" i="9" s="1"/>
  <c r="N226" i="9"/>
  <c r="S226" i="9" s="1"/>
  <c r="S225" i="9"/>
  <c r="R225" i="9"/>
  <c r="Q225" i="9"/>
  <c r="P225" i="9"/>
  <c r="O225" i="9"/>
  <c r="T225" i="9" s="1"/>
  <c r="N225" i="9"/>
  <c r="R224" i="9"/>
  <c r="Q224" i="9"/>
  <c r="P224" i="9"/>
  <c r="O224" i="9"/>
  <c r="T224" i="9" s="1"/>
  <c r="N224" i="9"/>
  <c r="S224" i="9" s="1"/>
  <c r="R223" i="9"/>
  <c r="Q223" i="9"/>
  <c r="P223" i="9"/>
  <c r="O223" i="9"/>
  <c r="T223" i="9" s="1"/>
  <c r="C223" i="9" s="1"/>
  <c r="N223" i="9"/>
  <c r="S223" i="9" s="1"/>
  <c r="R222" i="9"/>
  <c r="Q222" i="9"/>
  <c r="P222" i="9"/>
  <c r="O222" i="9"/>
  <c r="T222" i="9" s="1"/>
  <c r="N222" i="9"/>
  <c r="S222" i="9" s="1"/>
  <c r="S221" i="9"/>
  <c r="R221" i="9"/>
  <c r="Q221" i="9"/>
  <c r="P221" i="9"/>
  <c r="O221" i="9"/>
  <c r="T221" i="9" s="1"/>
  <c r="N221" i="9"/>
  <c r="R220" i="9"/>
  <c r="Q220" i="9"/>
  <c r="P220" i="9"/>
  <c r="O220" i="9"/>
  <c r="T220" i="9" s="1"/>
  <c r="N220" i="9"/>
  <c r="S220" i="9" s="1"/>
  <c r="R219" i="9"/>
  <c r="Q219" i="9"/>
  <c r="P219" i="9"/>
  <c r="O219" i="9"/>
  <c r="T219" i="9" s="1"/>
  <c r="N219" i="9"/>
  <c r="S219" i="9" s="1"/>
  <c r="R218" i="9"/>
  <c r="Q218" i="9"/>
  <c r="B218" i="9" s="1"/>
  <c r="P218" i="9"/>
  <c r="O218" i="9"/>
  <c r="T218" i="9" s="1"/>
  <c r="N218" i="9"/>
  <c r="S218" i="9" s="1"/>
  <c r="S217" i="9"/>
  <c r="R217" i="9"/>
  <c r="Q217" i="9"/>
  <c r="P217" i="9"/>
  <c r="O217" i="9"/>
  <c r="T217" i="9" s="1"/>
  <c r="N217" i="9"/>
  <c r="R216" i="9"/>
  <c r="Q216" i="9"/>
  <c r="P216" i="9"/>
  <c r="O216" i="9"/>
  <c r="T216" i="9" s="1"/>
  <c r="N216" i="9"/>
  <c r="S216" i="9" s="1"/>
  <c r="R215" i="9"/>
  <c r="Q215" i="9"/>
  <c r="P215" i="9"/>
  <c r="O215" i="9"/>
  <c r="T215" i="9" s="1"/>
  <c r="N215" i="9"/>
  <c r="S215" i="9" s="1"/>
  <c r="C215" i="9"/>
  <c r="R214" i="9"/>
  <c r="Q214" i="9"/>
  <c r="P214" i="9"/>
  <c r="O214" i="9"/>
  <c r="T214" i="9" s="1"/>
  <c r="N214" i="9"/>
  <c r="S214" i="9" s="1"/>
  <c r="S213" i="9"/>
  <c r="R213" i="9"/>
  <c r="Q213" i="9"/>
  <c r="P213" i="9"/>
  <c r="O213" i="9"/>
  <c r="T213" i="9" s="1"/>
  <c r="N213" i="9"/>
  <c r="R211" i="9"/>
  <c r="Q211" i="9"/>
  <c r="P211" i="9"/>
  <c r="O211" i="9"/>
  <c r="T211" i="9" s="1"/>
  <c r="N211" i="9"/>
  <c r="S211" i="9" s="1"/>
  <c r="R210" i="9"/>
  <c r="Q210" i="9"/>
  <c r="P210" i="9"/>
  <c r="O210" i="9"/>
  <c r="T210" i="9" s="1"/>
  <c r="N210" i="9"/>
  <c r="S210" i="9" s="1"/>
  <c r="R209" i="9"/>
  <c r="Q209" i="9"/>
  <c r="B209" i="9" s="1"/>
  <c r="P209" i="9"/>
  <c r="O209" i="9"/>
  <c r="T209" i="9" s="1"/>
  <c r="N209" i="9"/>
  <c r="S209" i="9" s="1"/>
  <c r="S208" i="9"/>
  <c r="R208" i="9"/>
  <c r="Q208" i="9"/>
  <c r="P208" i="9"/>
  <c r="O208" i="9"/>
  <c r="T208" i="9" s="1"/>
  <c r="N208" i="9"/>
  <c r="R207" i="9"/>
  <c r="Q207" i="9"/>
  <c r="P207" i="9"/>
  <c r="O207" i="9"/>
  <c r="T207" i="9" s="1"/>
  <c r="N207" i="9"/>
  <c r="S207" i="9" s="1"/>
  <c r="R206" i="9"/>
  <c r="Q206" i="9"/>
  <c r="P206" i="9"/>
  <c r="O206" i="9"/>
  <c r="T206" i="9" s="1"/>
  <c r="C206" i="9" s="1"/>
  <c r="N206" i="9"/>
  <c r="S206" i="9" s="1"/>
  <c r="R205" i="9"/>
  <c r="Q205" i="9"/>
  <c r="P205" i="9"/>
  <c r="O205" i="9"/>
  <c r="T205" i="9" s="1"/>
  <c r="N205" i="9"/>
  <c r="S205" i="9" s="1"/>
  <c r="R204" i="9"/>
  <c r="Q204" i="9"/>
  <c r="P204" i="9"/>
  <c r="O204" i="9"/>
  <c r="T204" i="9" s="1"/>
  <c r="N204" i="9"/>
  <c r="S204" i="9" s="1"/>
  <c r="R203" i="9"/>
  <c r="Q203" i="9"/>
  <c r="P203" i="9"/>
  <c r="O203" i="9"/>
  <c r="T203" i="9" s="1"/>
  <c r="N203" i="9"/>
  <c r="S203" i="9" s="1"/>
  <c r="T202" i="9"/>
  <c r="R202" i="9"/>
  <c r="Q202" i="9"/>
  <c r="P202" i="9"/>
  <c r="O202" i="9"/>
  <c r="N202" i="9"/>
  <c r="S202" i="9" s="1"/>
  <c r="R201" i="9"/>
  <c r="Q201" i="9"/>
  <c r="P201" i="9"/>
  <c r="O201" i="9"/>
  <c r="T201" i="9" s="1"/>
  <c r="C201" i="9" s="1"/>
  <c r="N201" i="9"/>
  <c r="S201" i="9" s="1"/>
  <c r="R200" i="9"/>
  <c r="Q200" i="9"/>
  <c r="P200" i="9"/>
  <c r="O200" i="9"/>
  <c r="T200" i="9" s="1"/>
  <c r="N200" i="9"/>
  <c r="S200" i="9" s="1"/>
  <c r="R199" i="9"/>
  <c r="Q199" i="9"/>
  <c r="P199" i="9"/>
  <c r="O199" i="9"/>
  <c r="T199" i="9" s="1"/>
  <c r="N199" i="9"/>
  <c r="S199" i="9" s="1"/>
  <c r="T198" i="9"/>
  <c r="R198" i="9"/>
  <c r="B198" i="9" s="1"/>
  <c r="Q198" i="9"/>
  <c r="P198" i="9"/>
  <c r="O198" i="9"/>
  <c r="N198" i="9"/>
  <c r="S198" i="9" s="1"/>
  <c r="R197" i="9"/>
  <c r="Q197" i="9"/>
  <c r="P197" i="9"/>
  <c r="O197" i="9"/>
  <c r="T197" i="9" s="1"/>
  <c r="N197" i="9"/>
  <c r="S197" i="9" s="1"/>
  <c r="R196" i="9"/>
  <c r="Q196" i="9"/>
  <c r="P196" i="9"/>
  <c r="O196" i="9"/>
  <c r="T196" i="9" s="1"/>
  <c r="N196" i="9"/>
  <c r="S196" i="9" s="1"/>
  <c r="S195" i="9"/>
  <c r="R195" i="9"/>
  <c r="Q195" i="9"/>
  <c r="P195" i="9"/>
  <c r="O195" i="9"/>
  <c r="T195" i="9" s="1"/>
  <c r="N195" i="9"/>
  <c r="R194" i="9"/>
  <c r="Q194" i="9"/>
  <c r="B194" i="9" s="1"/>
  <c r="P194" i="9"/>
  <c r="O194" i="9"/>
  <c r="T194" i="9" s="1"/>
  <c r="N194" i="9"/>
  <c r="S194" i="9" s="1"/>
  <c r="R193" i="9"/>
  <c r="Q193" i="9"/>
  <c r="P193" i="9"/>
  <c r="O193" i="9"/>
  <c r="T193" i="9" s="1"/>
  <c r="C193" i="9" s="1"/>
  <c r="N193" i="9"/>
  <c r="S193" i="9" s="1"/>
  <c r="R192" i="9"/>
  <c r="Q192" i="9"/>
  <c r="P192" i="9"/>
  <c r="O192" i="9"/>
  <c r="T192" i="9" s="1"/>
  <c r="N192" i="9"/>
  <c r="S192" i="9" s="1"/>
  <c r="S191" i="9"/>
  <c r="R191" i="9"/>
  <c r="Q191" i="9"/>
  <c r="P191" i="9"/>
  <c r="O191" i="9"/>
  <c r="T191" i="9" s="1"/>
  <c r="N191" i="9"/>
  <c r="T190" i="9"/>
  <c r="R190" i="9"/>
  <c r="Q190" i="9"/>
  <c r="P190" i="9"/>
  <c r="O190" i="9"/>
  <c r="N190" i="9"/>
  <c r="S190" i="9" s="1"/>
  <c r="R189" i="9"/>
  <c r="Q189" i="9"/>
  <c r="P189" i="9"/>
  <c r="O189" i="9"/>
  <c r="T189" i="9" s="1"/>
  <c r="C189" i="9" s="1"/>
  <c r="N189" i="9"/>
  <c r="S189" i="9" s="1"/>
  <c r="R188" i="9"/>
  <c r="Q188" i="9"/>
  <c r="P188" i="9"/>
  <c r="O188" i="9"/>
  <c r="T188" i="9" s="1"/>
  <c r="N188" i="9"/>
  <c r="S188" i="9" s="1"/>
  <c r="S187" i="9"/>
  <c r="R187" i="9"/>
  <c r="Q187" i="9"/>
  <c r="P187" i="9"/>
  <c r="O187" i="9"/>
  <c r="T187" i="9" s="1"/>
  <c r="N187" i="9"/>
  <c r="R186" i="9"/>
  <c r="Q186" i="9"/>
  <c r="B186" i="9" s="1"/>
  <c r="P186" i="9"/>
  <c r="O186" i="9"/>
  <c r="T186" i="9" s="1"/>
  <c r="N186" i="9"/>
  <c r="S186" i="9" s="1"/>
  <c r="R185" i="9"/>
  <c r="Q185" i="9"/>
  <c r="P185" i="9"/>
  <c r="O185" i="9"/>
  <c r="T185" i="9" s="1"/>
  <c r="N185" i="9"/>
  <c r="S185" i="9" s="1"/>
  <c r="R184" i="9"/>
  <c r="Q184" i="9"/>
  <c r="P184" i="9"/>
  <c r="O184" i="9"/>
  <c r="T184" i="9" s="1"/>
  <c r="N184" i="9"/>
  <c r="S184" i="9" s="1"/>
  <c r="S183" i="9"/>
  <c r="R183" i="9"/>
  <c r="Q183" i="9"/>
  <c r="P183" i="9"/>
  <c r="O183" i="9"/>
  <c r="T183" i="9" s="1"/>
  <c r="N183" i="9"/>
  <c r="R182" i="9"/>
  <c r="Q182" i="9"/>
  <c r="P182" i="9"/>
  <c r="O182" i="9"/>
  <c r="T182" i="9" s="1"/>
  <c r="N182" i="9"/>
  <c r="S182" i="9" s="1"/>
  <c r="C182" i="9" s="1"/>
  <c r="R181" i="9"/>
  <c r="Q181" i="9"/>
  <c r="P181" i="9"/>
  <c r="O181" i="9"/>
  <c r="T181" i="9" s="1"/>
  <c r="C181" i="9" s="1"/>
  <c r="N181" i="9"/>
  <c r="S181" i="9" s="1"/>
  <c r="R180" i="9"/>
  <c r="Q180" i="9"/>
  <c r="P180" i="9"/>
  <c r="O180" i="9"/>
  <c r="T180" i="9" s="1"/>
  <c r="N180" i="9"/>
  <c r="S180" i="9" s="1"/>
  <c r="S179" i="9"/>
  <c r="R179" i="9"/>
  <c r="Q179" i="9"/>
  <c r="P179" i="9"/>
  <c r="O179" i="9"/>
  <c r="T179" i="9" s="1"/>
  <c r="N179" i="9"/>
  <c r="R178" i="9"/>
  <c r="Q178" i="9"/>
  <c r="P178" i="9"/>
  <c r="O178" i="9"/>
  <c r="T178" i="9" s="1"/>
  <c r="N178" i="9"/>
  <c r="S178" i="9" s="1"/>
  <c r="C178" i="9" s="1"/>
  <c r="B178" i="9"/>
  <c r="R177" i="9"/>
  <c r="Q177" i="9"/>
  <c r="P177" i="9"/>
  <c r="O177" i="9"/>
  <c r="T177" i="9" s="1"/>
  <c r="N177" i="9"/>
  <c r="S177" i="9" s="1"/>
  <c r="R176" i="9"/>
  <c r="Q176" i="9"/>
  <c r="P176" i="9"/>
  <c r="O176" i="9"/>
  <c r="T176" i="9" s="1"/>
  <c r="N176" i="9"/>
  <c r="S176" i="9" s="1"/>
  <c r="R175" i="9"/>
  <c r="Q175" i="9"/>
  <c r="P175" i="9"/>
  <c r="O175" i="9"/>
  <c r="T175" i="9" s="1"/>
  <c r="N175" i="9"/>
  <c r="S175" i="9" s="1"/>
  <c r="R174" i="9"/>
  <c r="Q174" i="9"/>
  <c r="P174" i="9"/>
  <c r="O174" i="9"/>
  <c r="T174" i="9" s="1"/>
  <c r="N174" i="9"/>
  <c r="S174" i="9" s="1"/>
  <c r="B174" i="9"/>
  <c r="R173" i="9"/>
  <c r="Q173" i="9"/>
  <c r="P173" i="9"/>
  <c r="O173" i="9"/>
  <c r="T173" i="9" s="1"/>
  <c r="N173" i="9"/>
  <c r="S173" i="9" s="1"/>
  <c r="R172" i="9"/>
  <c r="Q172" i="9"/>
  <c r="P172" i="9"/>
  <c r="O172" i="9"/>
  <c r="T172" i="9" s="1"/>
  <c r="N172" i="9"/>
  <c r="S172" i="9" s="1"/>
  <c r="R171" i="9"/>
  <c r="Q171" i="9"/>
  <c r="P171" i="9"/>
  <c r="O171" i="9"/>
  <c r="T171" i="9" s="1"/>
  <c r="N171" i="9"/>
  <c r="S171" i="9" s="1"/>
  <c r="T170" i="9"/>
  <c r="R170" i="9"/>
  <c r="Q170" i="9"/>
  <c r="P170" i="9"/>
  <c r="O170" i="9"/>
  <c r="N170" i="9"/>
  <c r="S170" i="9" s="1"/>
  <c r="C170" i="9" s="1"/>
  <c r="B170" i="9"/>
  <c r="R169" i="9"/>
  <c r="Q169" i="9"/>
  <c r="P169" i="9"/>
  <c r="O169" i="9"/>
  <c r="T169" i="9" s="1"/>
  <c r="C169" i="9" s="1"/>
  <c r="N169" i="9"/>
  <c r="S169" i="9" s="1"/>
  <c r="R168" i="9"/>
  <c r="Q168" i="9"/>
  <c r="P168" i="9"/>
  <c r="O168" i="9"/>
  <c r="T168" i="9" s="1"/>
  <c r="N168" i="9"/>
  <c r="S168" i="9" s="1"/>
  <c r="R167" i="9"/>
  <c r="Q167" i="9"/>
  <c r="P167" i="9"/>
  <c r="O167" i="9"/>
  <c r="T167" i="9" s="1"/>
  <c r="N167" i="9"/>
  <c r="S167" i="9" s="1"/>
  <c r="T166" i="9"/>
  <c r="R166" i="9"/>
  <c r="B166" i="9" s="1"/>
  <c r="Q166" i="9"/>
  <c r="P166" i="9"/>
  <c r="O166" i="9"/>
  <c r="N166" i="9"/>
  <c r="S166" i="9" s="1"/>
  <c r="R165" i="9"/>
  <c r="Q165" i="9"/>
  <c r="P165" i="9"/>
  <c r="O165" i="9"/>
  <c r="T165" i="9" s="1"/>
  <c r="N165" i="9"/>
  <c r="S165" i="9" s="1"/>
  <c r="R164" i="9"/>
  <c r="Q164" i="9"/>
  <c r="P164" i="9"/>
  <c r="O164" i="9"/>
  <c r="T164" i="9" s="1"/>
  <c r="N164" i="9"/>
  <c r="S164" i="9" s="1"/>
  <c r="S163" i="9"/>
  <c r="R163" i="9"/>
  <c r="Q163" i="9"/>
  <c r="P163" i="9"/>
  <c r="O163" i="9"/>
  <c r="T163" i="9" s="1"/>
  <c r="N163" i="9"/>
  <c r="T162" i="9"/>
  <c r="R162" i="9"/>
  <c r="Q162" i="9"/>
  <c r="P162" i="9"/>
  <c r="O162" i="9"/>
  <c r="N162" i="9"/>
  <c r="S162" i="9" s="1"/>
  <c r="R161" i="9"/>
  <c r="Q161" i="9"/>
  <c r="P161" i="9"/>
  <c r="O161" i="9"/>
  <c r="T161" i="9" s="1"/>
  <c r="C161" i="9" s="1"/>
  <c r="N161" i="9"/>
  <c r="S161" i="9" s="1"/>
  <c r="R160" i="9"/>
  <c r="Q160" i="9"/>
  <c r="P160" i="9"/>
  <c r="O160" i="9"/>
  <c r="T160" i="9" s="1"/>
  <c r="N160" i="9"/>
  <c r="S160" i="9" s="1"/>
  <c r="S159" i="9"/>
  <c r="R159" i="9"/>
  <c r="Q159" i="9"/>
  <c r="P159" i="9"/>
  <c r="O159" i="9"/>
  <c r="T159" i="9" s="1"/>
  <c r="N159" i="9"/>
  <c r="T158" i="9"/>
  <c r="R158" i="9"/>
  <c r="Q158" i="9"/>
  <c r="P158" i="9"/>
  <c r="O158" i="9"/>
  <c r="N158" i="9"/>
  <c r="S158" i="9" s="1"/>
  <c r="R157" i="9"/>
  <c r="Q157" i="9"/>
  <c r="P157" i="9"/>
  <c r="O157" i="9"/>
  <c r="T157" i="9" s="1"/>
  <c r="N157" i="9"/>
  <c r="S157" i="9" s="1"/>
  <c r="R156" i="9"/>
  <c r="Q156" i="9"/>
  <c r="P156" i="9"/>
  <c r="O156" i="9"/>
  <c r="T156" i="9" s="1"/>
  <c r="N156" i="9"/>
  <c r="S156" i="9" s="1"/>
  <c r="T155" i="9"/>
  <c r="S155" i="9"/>
  <c r="R155" i="9"/>
  <c r="Q155" i="9"/>
  <c r="P155" i="9"/>
  <c r="O155" i="9"/>
  <c r="N155" i="9"/>
  <c r="T154" i="9"/>
  <c r="C154" i="9" s="1"/>
  <c r="R154" i="9"/>
  <c r="Q154" i="9"/>
  <c r="P154" i="9"/>
  <c r="O154" i="9"/>
  <c r="N154" i="9"/>
  <c r="S154" i="9" s="1"/>
  <c r="R153" i="9"/>
  <c r="Q153" i="9"/>
  <c r="P153" i="9"/>
  <c r="O153" i="9"/>
  <c r="T153" i="9" s="1"/>
  <c r="N153" i="9"/>
  <c r="S153" i="9" s="1"/>
  <c r="R152" i="9"/>
  <c r="Q152" i="9"/>
  <c r="P152" i="9"/>
  <c r="O152" i="9"/>
  <c r="T152" i="9" s="1"/>
  <c r="N152" i="9"/>
  <c r="S152" i="9" s="1"/>
  <c r="T151" i="9"/>
  <c r="S151" i="9"/>
  <c r="R151" i="9"/>
  <c r="Q151" i="9"/>
  <c r="P151" i="9"/>
  <c r="O151" i="9"/>
  <c r="N151" i="9"/>
  <c r="R150" i="9"/>
  <c r="Q150" i="9"/>
  <c r="P150" i="9"/>
  <c r="O150" i="9"/>
  <c r="T150" i="9" s="1"/>
  <c r="C150" i="9" s="1"/>
  <c r="N150" i="9"/>
  <c r="S150" i="9" s="1"/>
  <c r="R149" i="9"/>
  <c r="Q149" i="9"/>
  <c r="P149" i="9"/>
  <c r="O149" i="9"/>
  <c r="T149" i="9" s="1"/>
  <c r="N149" i="9"/>
  <c r="S149" i="9" s="1"/>
  <c r="C149" i="9" s="1"/>
  <c r="R148" i="9"/>
  <c r="Q148" i="9"/>
  <c r="P148" i="9"/>
  <c r="O148" i="9"/>
  <c r="T148" i="9" s="1"/>
  <c r="N148" i="9"/>
  <c r="S148" i="9" s="1"/>
  <c r="T147" i="9"/>
  <c r="S147" i="9"/>
  <c r="R147" i="9"/>
  <c r="Q147" i="9"/>
  <c r="P147" i="9"/>
  <c r="O147" i="9"/>
  <c r="N147" i="9"/>
  <c r="R146" i="9"/>
  <c r="Q146" i="9"/>
  <c r="P146" i="9"/>
  <c r="O146" i="9"/>
  <c r="T146" i="9" s="1"/>
  <c r="N146" i="9"/>
  <c r="S146" i="9" s="1"/>
  <c r="R145" i="9"/>
  <c r="Q145" i="9"/>
  <c r="P145" i="9"/>
  <c r="O145" i="9"/>
  <c r="T145" i="9" s="1"/>
  <c r="N145" i="9"/>
  <c r="S145" i="9" s="1"/>
  <c r="C145" i="9" s="1"/>
  <c r="R144" i="9"/>
  <c r="Q144" i="9"/>
  <c r="P144" i="9"/>
  <c r="O144" i="9"/>
  <c r="T144" i="9" s="1"/>
  <c r="N144" i="9"/>
  <c r="S144" i="9" s="1"/>
  <c r="S143" i="9"/>
  <c r="R143" i="9"/>
  <c r="Q143" i="9"/>
  <c r="P143" i="9"/>
  <c r="O143" i="9"/>
  <c r="T143" i="9" s="1"/>
  <c r="N143" i="9"/>
  <c r="R142" i="9"/>
  <c r="Q142" i="9"/>
  <c r="P142" i="9"/>
  <c r="O142" i="9"/>
  <c r="T142" i="9" s="1"/>
  <c r="C142" i="9" s="1"/>
  <c r="N142" i="9"/>
  <c r="S142" i="9" s="1"/>
  <c r="R141" i="9"/>
  <c r="Q141" i="9"/>
  <c r="P141" i="9"/>
  <c r="O141" i="9"/>
  <c r="T141" i="9" s="1"/>
  <c r="N141" i="9"/>
  <c r="S141" i="9" s="1"/>
  <c r="C141" i="9" s="1"/>
  <c r="R140" i="9"/>
  <c r="Q140" i="9"/>
  <c r="P140" i="9"/>
  <c r="O140" i="9"/>
  <c r="T140" i="9" s="1"/>
  <c r="N140" i="9"/>
  <c r="S140" i="9" s="1"/>
  <c r="R139" i="9"/>
  <c r="Q139" i="9"/>
  <c r="P139" i="9"/>
  <c r="O139" i="9"/>
  <c r="T139" i="9" s="1"/>
  <c r="N139" i="9"/>
  <c r="S139" i="9" s="1"/>
  <c r="R138" i="9"/>
  <c r="Q138" i="9"/>
  <c r="P138" i="9"/>
  <c r="O138" i="9"/>
  <c r="T138" i="9" s="1"/>
  <c r="C138" i="9" s="1"/>
  <c r="N138" i="9"/>
  <c r="S138" i="9" s="1"/>
  <c r="R137" i="9"/>
  <c r="Q137" i="9"/>
  <c r="P137" i="9"/>
  <c r="O137" i="9"/>
  <c r="T137" i="9" s="1"/>
  <c r="N137" i="9"/>
  <c r="S137" i="9" s="1"/>
  <c r="R136" i="9"/>
  <c r="Q136" i="9"/>
  <c r="P136" i="9"/>
  <c r="O136" i="9"/>
  <c r="T136" i="9" s="1"/>
  <c r="N136" i="9"/>
  <c r="S136" i="9" s="1"/>
  <c r="R135" i="9"/>
  <c r="Q135" i="9"/>
  <c r="P135" i="9"/>
  <c r="O135" i="9"/>
  <c r="T135" i="9" s="1"/>
  <c r="N135" i="9"/>
  <c r="S135" i="9" s="1"/>
  <c r="T134" i="9"/>
  <c r="R134" i="9"/>
  <c r="Q134" i="9"/>
  <c r="P134" i="9"/>
  <c r="O134" i="9"/>
  <c r="N134" i="9"/>
  <c r="S134" i="9" s="1"/>
  <c r="R133" i="9"/>
  <c r="Q133" i="9"/>
  <c r="P133" i="9"/>
  <c r="O133" i="9"/>
  <c r="T133" i="9" s="1"/>
  <c r="N133" i="9"/>
  <c r="S133" i="9" s="1"/>
  <c r="C133" i="9" s="1"/>
  <c r="R132" i="9"/>
  <c r="Q132" i="9"/>
  <c r="P132" i="9"/>
  <c r="O132" i="9"/>
  <c r="T132" i="9" s="1"/>
  <c r="N132" i="9"/>
  <c r="S132" i="9" s="1"/>
  <c r="T131" i="9"/>
  <c r="R131" i="9"/>
  <c r="Q131" i="9"/>
  <c r="P131" i="9"/>
  <c r="O131" i="9"/>
  <c r="N131" i="9"/>
  <c r="S131" i="9" s="1"/>
  <c r="T130" i="9"/>
  <c r="C130" i="9" s="1"/>
  <c r="R130" i="9"/>
  <c r="Q130" i="9"/>
  <c r="P130" i="9"/>
  <c r="O130" i="9"/>
  <c r="N130" i="9"/>
  <c r="S130" i="9" s="1"/>
  <c r="R129" i="9"/>
  <c r="Q129" i="9"/>
  <c r="P129" i="9"/>
  <c r="O129" i="9"/>
  <c r="T129" i="9" s="1"/>
  <c r="N129" i="9"/>
  <c r="S129" i="9" s="1"/>
  <c r="R128" i="9"/>
  <c r="Q128" i="9"/>
  <c r="P128" i="9"/>
  <c r="O128" i="9"/>
  <c r="T128" i="9" s="1"/>
  <c r="N128" i="9"/>
  <c r="S128" i="9" s="1"/>
  <c r="T127" i="9"/>
  <c r="S127" i="9"/>
  <c r="R127" i="9"/>
  <c r="Q127" i="9"/>
  <c r="P127" i="9"/>
  <c r="O127" i="9"/>
  <c r="N127" i="9"/>
  <c r="T126" i="9"/>
  <c r="C126" i="9" s="1"/>
  <c r="R126" i="9"/>
  <c r="Q126" i="9"/>
  <c r="P126" i="9"/>
  <c r="O126" i="9"/>
  <c r="N126" i="9"/>
  <c r="S126" i="9" s="1"/>
  <c r="R125" i="9"/>
  <c r="Q125" i="9"/>
  <c r="P125" i="9"/>
  <c r="O125" i="9"/>
  <c r="T125" i="9" s="1"/>
  <c r="N125" i="9"/>
  <c r="S125" i="9" s="1"/>
  <c r="C125" i="9" s="1"/>
  <c r="R124" i="9"/>
  <c r="Q124" i="9"/>
  <c r="P124" i="9"/>
  <c r="O124" i="9"/>
  <c r="T124" i="9" s="1"/>
  <c r="N124" i="9"/>
  <c r="S124" i="9" s="1"/>
  <c r="T123" i="9"/>
  <c r="S123" i="9"/>
  <c r="R123" i="9"/>
  <c r="Q123" i="9"/>
  <c r="P123" i="9"/>
  <c r="O123" i="9"/>
  <c r="N123" i="9"/>
  <c r="T122" i="9"/>
  <c r="C122" i="9" s="1"/>
  <c r="R122" i="9"/>
  <c r="Q122" i="9"/>
  <c r="P122" i="9"/>
  <c r="O122" i="9"/>
  <c r="N122" i="9"/>
  <c r="S122" i="9" s="1"/>
  <c r="R121" i="9"/>
  <c r="Q121" i="9"/>
  <c r="P121" i="9"/>
  <c r="O121" i="9"/>
  <c r="T121" i="9" s="1"/>
  <c r="N121" i="9"/>
  <c r="S121" i="9" s="1"/>
  <c r="R120" i="9"/>
  <c r="Q120" i="9"/>
  <c r="P120" i="9"/>
  <c r="O120" i="9"/>
  <c r="T120" i="9" s="1"/>
  <c r="N120" i="9"/>
  <c r="S120" i="9" s="1"/>
  <c r="T119" i="9"/>
  <c r="S119" i="9"/>
  <c r="R119" i="9"/>
  <c r="Q119" i="9"/>
  <c r="P119" i="9"/>
  <c r="O119" i="9"/>
  <c r="N119" i="9"/>
  <c r="R118" i="9"/>
  <c r="Q118" i="9"/>
  <c r="P118" i="9"/>
  <c r="O118" i="9"/>
  <c r="T118" i="9" s="1"/>
  <c r="C118" i="9" s="1"/>
  <c r="N118" i="9"/>
  <c r="S118" i="9" s="1"/>
  <c r="R117" i="9"/>
  <c r="Q117" i="9"/>
  <c r="P117" i="9"/>
  <c r="O117" i="9"/>
  <c r="T117" i="9" s="1"/>
  <c r="N117" i="9"/>
  <c r="S117" i="9" s="1"/>
  <c r="R116" i="9"/>
  <c r="Q116" i="9"/>
  <c r="P116" i="9"/>
  <c r="O116" i="9"/>
  <c r="T116" i="9" s="1"/>
  <c r="N116" i="9"/>
  <c r="S116" i="9" s="1"/>
  <c r="T115" i="9"/>
  <c r="S115" i="9"/>
  <c r="R115" i="9"/>
  <c r="Q115" i="9"/>
  <c r="P115" i="9"/>
  <c r="O115" i="9"/>
  <c r="N115" i="9"/>
  <c r="R114" i="9"/>
  <c r="Q114" i="9"/>
  <c r="P114" i="9"/>
  <c r="O114" i="9"/>
  <c r="T114" i="9" s="1"/>
  <c r="N114" i="9"/>
  <c r="S114" i="9" s="1"/>
  <c r="R113" i="9"/>
  <c r="Q113" i="9"/>
  <c r="P113" i="9"/>
  <c r="O113" i="9"/>
  <c r="T113" i="9" s="1"/>
  <c r="N113" i="9"/>
  <c r="S113" i="9" s="1"/>
  <c r="C113" i="9" s="1"/>
  <c r="R112" i="9"/>
  <c r="Q112" i="9"/>
  <c r="P112" i="9"/>
  <c r="O112" i="9"/>
  <c r="T112" i="9" s="1"/>
  <c r="N112" i="9"/>
  <c r="S112" i="9" s="1"/>
  <c r="S111" i="9"/>
  <c r="R111" i="9"/>
  <c r="Q111" i="9"/>
  <c r="P111" i="9"/>
  <c r="O111" i="9"/>
  <c r="T111" i="9" s="1"/>
  <c r="N111" i="9"/>
  <c r="R110" i="9"/>
  <c r="Q110" i="9"/>
  <c r="P110" i="9"/>
  <c r="O110" i="9"/>
  <c r="T110" i="9" s="1"/>
  <c r="N110" i="9"/>
  <c r="S110" i="9" s="1"/>
  <c r="R109" i="9"/>
  <c r="Q109" i="9"/>
  <c r="P109" i="9"/>
  <c r="O109" i="9"/>
  <c r="T109" i="9" s="1"/>
  <c r="N109" i="9"/>
  <c r="S109" i="9" s="1"/>
  <c r="C109" i="9" s="1"/>
  <c r="R108" i="9"/>
  <c r="Q108" i="9"/>
  <c r="P108" i="9"/>
  <c r="O108" i="9"/>
  <c r="T108" i="9" s="1"/>
  <c r="N108" i="9"/>
  <c r="S108" i="9" s="1"/>
  <c r="R107" i="9"/>
  <c r="Q107" i="9"/>
  <c r="P107" i="9"/>
  <c r="O107" i="9"/>
  <c r="T107" i="9" s="1"/>
  <c r="N107" i="9"/>
  <c r="S107" i="9" s="1"/>
  <c r="R106" i="9"/>
  <c r="Q106" i="9"/>
  <c r="P106" i="9"/>
  <c r="O106" i="9"/>
  <c r="T106" i="9" s="1"/>
  <c r="C106" i="9" s="1"/>
  <c r="N106" i="9"/>
  <c r="S106" i="9" s="1"/>
  <c r="R105" i="9"/>
  <c r="Q105" i="9"/>
  <c r="P105" i="9"/>
  <c r="O105" i="9"/>
  <c r="T105" i="9" s="1"/>
  <c r="N105" i="9"/>
  <c r="S105" i="9" s="1"/>
  <c r="R104" i="9"/>
  <c r="Q104" i="9"/>
  <c r="P104" i="9"/>
  <c r="O104" i="9"/>
  <c r="T104" i="9" s="1"/>
  <c r="N104" i="9"/>
  <c r="S104" i="9" s="1"/>
  <c r="R103" i="9"/>
  <c r="Q103" i="9"/>
  <c r="P103" i="9"/>
  <c r="O103" i="9"/>
  <c r="T103" i="9" s="1"/>
  <c r="N103" i="9"/>
  <c r="S103" i="9" s="1"/>
  <c r="R102" i="9"/>
  <c r="Q102" i="9"/>
  <c r="P102" i="9"/>
  <c r="O102" i="9"/>
  <c r="T102" i="9" s="1"/>
  <c r="C102" i="9" s="1"/>
  <c r="N102" i="9"/>
  <c r="S102" i="9" s="1"/>
  <c r="R101" i="9"/>
  <c r="Q101" i="9"/>
  <c r="P101" i="9"/>
  <c r="O101" i="9"/>
  <c r="T101" i="9" s="1"/>
  <c r="N101" i="9"/>
  <c r="S101" i="9" s="1"/>
  <c r="C101" i="9" s="1"/>
  <c r="R100" i="9"/>
  <c r="Q100" i="9"/>
  <c r="P100" i="9"/>
  <c r="O100" i="9"/>
  <c r="T100" i="9" s="1"/>
  <c r="N100" i="9"/>
  <c r="S100" i="9" s="1"/>
  <c r="R99" i="9"/>
  <c r="Q99" i="9"/>
  <c r="P99" i="9"/>
  <c r="O99" i="9"/>
  <c r="T99" i="9" s="1"/>
  <c r="N99" i="9"/>
  <c r="S99" i="9" s="1"/>
  <c r="T98" i="9"/>
  <c r="R98" i="9"/>
  <c r="Q98" i="9"/>
  <c r="P98" i="9"/>
  <c r="O98" i="9"/>
  <c r="N98" i="9"/>
  <c r="S98" i="9" s="1"/>
  <c r="R97" i="9"/>
  <c r="Q97" i="9"/>
  <c r="P97" i="9"/>
  <c r="O97" i="9"/>
  <c r="T97" i="9" s="1"/>
  <c r="N97" i="9"/>
  <c r="S97" i="9" s="1"/>
  <c r="R96" i="9"/>
  <c r="Q96" i="9"/>
  <c r="P96" i="9"/>
  <c r="O96" i="9"/>
  <c r="T96" i="9" s="1"/>
  <c r="N96" i="9"/>
  <c r="S96" i="9" s="1"/>
  <c r="R95" i="9"/>
  <c r="Q95" i="9"/>
  <c r="P95" i="9"/>
  <c r="O95" i="9"/>
  <c r="T95" i="9" s="1"/>
  <c r="N95" i="9"/>
  <c r="S95" i="9" s="1"/>
  <c r="T94" i="9"/>
  <c r="C94" i="9" s="1"/>
  <c r="R94" i="9"/>
  <c r="Q94" i="9"/>
  <c r="P94" i="9"/>
  <c r="O94" i="9"/>
  <c r="N94" i="9"/>
  <c r="S94" i="9" s="1"/>
  <c r="R93" i="9"/>
  <c r="Q93" i="9"/>
  <c r="P93" i="9"/>
  <c r="O93" i="9"/>
  <c r="T93" i="9" s="1"/>
  <c r="N93" i="9"/>
  <c r="S93" i="9" s="1"/>
  <c r="C93" i="9" s="1"/>
  <c r="R92" i="9"/>
  <c r="Q92" i="9"/>
  <c r="P92" i="9"/>
  <c r="O92" i="9"/>
  <c r="T92" i="9" s="1"/>
  <c r="N92" i="9"/>
  <c r="S92" i="9" s="1"/>
  <c r="T91" i="9"/>
  <c r="R91" i="9"/>
  <c r="Q91" i="9"/>
  <c r="P91" i="9"/>
  <c r="O91" i="9"/>
  <c r="N91" i="9"/>
  <c r="S91" i="9" s="1"/>
  <c r="T90" i="9"/>
  <c r="C90" i="9" s="1"/>
  <c r="R90" i="9"/>
  <c r="Q90" i="9"/>
  <c r="P90" i="9"/>
  <c r="O90" i="9"/>
  <c r="N90" i="9"/>
  <c r="S90" i="9" s="1"/>
  <c r="R89" i="9"/>
  <c r="Q89" i="9"/>
  <c r="P89" i="9"/>
  <c r="O89" i="9"/>
  <c r="T89" i="9" s="1"/>
  <c r="N89" i="9"/>
  <c r="S89" i="9" s="1"/>
  <c r="R88" i="9"/>
  <c r="Q88" i="9"/>
  <c r="P88" i="9"/>
  <c r="O88" i="9"/>
  <c r="T88" i="9" s="1"/>
  <c r="N88" i="9"/>
  <c r="S88" i="9" s="1"/>
  <c r="T87" i="9"/>
  <c r="S87" i="9"/>
  <c r="R87" i="9"/>
  <c r="Q87" i="9"/>
  <c r="P87" i="9"/>
  <c r="O87" i="9"/>
  <c r="N87" i="9"/>
  <c r="T86" i="9"/>
  <c r="C86" i="9" s="1"/>
  <c r="R86" i="9"/>
  <c r="Q86" i="9"/>
  <c r="P86" i="9"/>
  <c r="O86" i="9"/>
  <c r="N86" i="9"/>
  <c r="S86" i="9" s="1"/>
  <c r="R85" i="9"/>
  <c r="Q85" i="9"/>
  <c r="P85" i="9"/>
  <c r="O85" i="9"/>
  <c r="T85" i="9" s="1"/>
  <c r="N85" i="9"/>
  <c r="S85" i="9" s="1"/>
  <c r="R84" i="9"/>
  <c r="Q84" i="9"/>
  <c r="P84" i="9"/>
  <c r="O84" i="9"/>
  <c r="T84" i="9" s="1"/>
  <c r="N84" i="9"/>
  <c r="S84" i="9" s="1"/>
  <c r="T83" i="9"/>
  <c r="S83" i="9"/>
  <c r="R83" i="9"/>
  <c r="Q83" i="9"/>
  <c r="P83" i="9"/>
  <c r="O83" i="9"/>
  <c r="N83" i="9"/>
  <c r="R82" i="9"/>
  <c r="Q82" i="9"/>
  <c r="P82" i="9"/>
  <c r="O82" i="9"/>
  <c r="T82" i="9" s="1"/>
  <c r="C82" i="9" s="1"/>
  <c r="N82" i="9"/>
  <c r="S82" i="9" s="1"/>
  <c r="R81" i="9"/>
  <c r="Q81" i="9"/>
  <c r="P81" i="9"/>
  <c r="O81" i="9"/>
  <c r="T81" i="9" s="1"/>
  <c r="N81" i="9"/>
  <c r="S81" i="9" s="1"/>
  <c r="C81" i="9" s="1"/>
  <c r="R80" i="9"/>
  <c r="Q80" i="9"/>
  <c r="P80" i="9"/>
  <c r="O80" i="9"/>
  <c r="T80" i="9" s="1"/>
  <c r="N80" i="9"/>
  <c r="S80" i="9" s="1"/>
  <c r="S79" i="9"/>
  <c r="R79" i="9"/>
  <c r="Q79" i="9"/>
  <c r="P79" i="9"/>
  <c r="O79" i="9"/>
  <c r="T79" i="9" s="1"/>
  <c r="N79" i="9"/>
  <c r="R78" i="9"/>
  <c r="Q78" i="9"/>
  <c r="P78" i="9"/>
  <c r="O78" i="9"/>
  <c r="T78" i="9" s="1"/>
  <c r="N78" i="9"/>
  <c r="S78" i="9" s="1"/>
  <c r="R77" i="9"/>
  <c r="Q77" i="9"/>
  <c r="P77" i="9"/>
  <c r="O77" i="9"/>
  <c r="T77" i="9" s="1"/>
  <c r="N77" i="9"/>
  <c r="S77" i="9" s="1"/>
  <c r="C77" i="9" s="1"/>
  <c r="R76" i="9"/>
  <c r="Q76" i="9"/>
  <c r="P76" i="9"/>
  <c r="O76" i="9"/>
  <c r="T76" i="9" s="1"/>
  <c r="N76" i="9"/>
  <c r="S76" i="9" s="1"/>
  <c r="R75" i="9"/>
  <c r="Q75" i="9"/>
  <c r="P75" i="9"/>
  <c r="O75" i="9"/>
  <c r="T75" i="9" s="1"/>
  <c r="N75" i="9"/>
  <c r="S75" i="9" s="1"/>
  <c r="R74" i="9"/>
  <c r="Q74" i="9"/>
  <c r="P74" i="9"/>
  <c r="O74" i="9"/>
  <c r="T74" i="9" s="1"/>
  <c r="N74" i="9"/>
  <c r="S74" i="9" s="1"/>
  <c r="R73" i="9"/>
  <c r="Q73" i="9"/>
  <c r="P73" i="9"/>
  <c r="O73" i="9"/>
  <c r="T73" i="9" s="1"/>
  <c r="N73" i="9"/>
  <c r="S73" i="9" s="1"/>
  <c r="R72" i="9"/>
  <c r="Q72" i="9"/>
  <c r="P72" i="9"/>
  <c r="O72" i="9"/>
  <c r="T72" i="9" s="1"/>
  <c r="N72" i="9"/>
  <c r="S72" i="9" s="1"/>
  <c r="R71" i="9"/>
  <c r="Q71" i="9"/>
  <c r="P71" i="9"/>
  <c r="O71" i="9"/>
  <c r="T71" i="9" s="1"/>
  <c r="N71" i="9"/>
  <c r="S71" i="9" s="1"/>
  <c r="R70" i="9"/>
  <c r="Q70" i="9"/>
  <c r="P70" i="9"/>
  <c r="O70" i="9"/>
  <c r="T70" i="9" s="1"/>
  <c r="C70" i="9" s="1"/>
  <c r="N70" i="9"/>
  <c r="S70" i="9" s="1"/>
  <c r="R69" i="9"/>
  <c r="Q69" i="9"/>
  <c r="P69" i="9"/>
  <c r="O69" i="9"/>
  <c r="T69" i="9" s="1"/>
  <c r="N69" i="9"/>
  <c r="S69" i="9" s="1"/>
  <c r="C69" i="9" s="1"/>
  <c r="R68" i="9"/>
  <c r="Q68" i="9"/>
  <c r="P68" i="9"/>
  <c r="O68" i="9"/>
  <c r="T68" i="9" s="1"/>
  <c r="N68" i="9"/>
  <c r="S68" i="9" s="1"/>
  <c r="R67" i="9"/>
  <c r="Q67" i="9"/>
  <c r="P67" i="9"/>
  <c r="O67" i="9"/>
  <c r="T67" i="9" s="1"/>
  <c r="N67" i="9"/>
  <c r="S67" i="9" s="1"/>
  <c r="T66" i="9"/>
  <c r="C66" i="9" s="1"/>
  <c r="R66" i="9"/>
  <c r="Q66" i="9"/>
  <c r="P66" i="9"/>
  <c r="O66" i="9"/>
  <c r="N66" i="9"/>
  <c r="S66" i="9" s="1"/>
  <c r="R65" i="9"/>
  <c r="Q65" i="9"/>
  <c r="P65" i="9"/>
  <c r="O65" i="9"/>
  <c r="T65" i="9" s="1"/>
  <c r="N65" i="9"/>
  <c r="S65" i="9" s="1"/>
  <c r="R64" i="9"/>
  <c r="Q64" i="9"/>
  <c r="P64" i="9"/>
  <c r="O64" i="9"/>
  <c r="T64" i="9" s="1"/>
  <c r="N64" i="9"/>
  <c r="S64" i="9" s="1"/>
  <c r="T63" i="9"/>
  <c r="R63" i="9"/>
  <c r="Q63" i="9"/>
  <c r="P63" i="9"/>
  <c r="O63" i="9"/>
  <c r="N63" i="9"/>
  <c r="S63" i="9" s="1"/>
  <c r="T62" i="9"/>
  <c r="C62" i="9" s="1"/>
  <c r="R62" i="9"/>
  <c r="Q62" i="9"/>
  <c r="P62" i="9"/>
  <c r="O62" i="9"/>
  <c r="N62" i="9"/>
  <c r="S62" i="9" s="1"/>
  <c r="R61" i="9"/>
  <c r="Q61" i="9"/>
  <c r="P61" i="9"/>
  <c r="O61" i="9"/>
  <c r="T61" i="9" s="1"/>
  <c r="N61" i="9"/>
  <c r="S61" i="9" s="1"/>
  <c r="R60" i="9"/>
  <c r="Q60" i="9"/>
  <c r="P60" i="9"/>
  <c r="O60" i="9"/>
  <c r="T60" i="9" s="1"/>
  <c r="N60" i="9"/>
  <c r="S60" i="9" s="1"/>
  <c r="T59" i="9"/>
  <c r="S59" i="9"/>
  <c r="R59" i="9"/>
  <c r="Q59" i="9"/>
  <c r="P59" i="9"/>
  <c r="O59" i="9"/>
  <c r="N59" i="9"/>
  <c r="T58" i="9"/>
  <c r="C58" i="9" s="1"/>
  <c r="R58" i="9"/>
  <c r="Q58" i="9"/>
  <c r="P58" i="9"/>
  <c r="O58" i="9"/>
  <c r="N58" i="9"/>
  <c r="S58" i="9" s="1"/>
  <c r="R57" i="9"/>
  <c r="Q57" i="9"/>
  <c r="P57" i="9"/>
  <c r="O57" i="9"/>
  <c r="T57" i="9" s="1"/>
  <c r="N57" i="9"/>
  <c r="S57" i="9" s="1"/>
  <c r="R56" i="9"/>
  <c r="Q56" i="9"/>
  <c r="P56" i="9"/>
  <c r="O56" i="9"/>
  <c r="T56" i="9" s="1"/>
  <c r="N56" i="9"/>
  <c r="S56" i="9" s="1"/>
  <c r="T55" i="9"/>
  <c r="S55" i="9"/>
  <c r="R55" i="9"/>
  <c r="Q55" i="9"/>
  <c r="P55" i="9"/>
  <c r="O55" i="9"/>
  <c r="N55" i="9"/>
  <c r="R54" i="9"/>
  <c r="Q54" i="9"/>
  <c r="P54" i="9"/>
  <c r="O54" i="9"/>
  <c r="T54" i="9" s="1"/>
  <c r="C54" i="9" s="1"/>
  <c r="N54" i="9"/>
  <c r="S54" i="9" s="1"/>
  <c r="R53" i="9"/>
  <c r="Q53" i="9"/>
  <c r="P53" i="9"/>
  <c r="O53" i="9"/>
  <c r="T53" i="9" s="1"/>
  <c r="N53" i="9"/>
  <c r="S53" i="9" s="1"/>
  <c r="C53" i="9" s="1"/>
  <c r="R52" i="9"/>
  <c r="Q52" i="9"/>
  <c r="P52" i="9"/>
  <c r="O52" i="9"/>
  <c r="T52" i="9" s="1"/>
  <c r="N52" i="9"/>
  <c r="S52" i="9" s="1"/>
  <c r="T51" i="9"/>
  <c r="S51" i="9"/>
  <c r="R51" i="9"/>
  <c r="Q51" i="9"/>
  <c r="P51" i="9"/>
  <c r="O51" i="9"/>
  <c r="N51" i="9"/>
  <c r="R50" i="9"/>
  <c r="Q50" i="9"/>
  <c r="P50" i="9"/>
  <c r="O50" i="9"/>
  <c r="T50" i="9" s="1"/>
  <c r="C50" i="9" s="1"/>
  <c r="N50" i="9"/>
  <c r="S50" i="9" s="1"/>
  <c r="R49" i="9"/>
  <c r="Q49" i="9"/>
  <c r="P49" i="9"/>
  <c r="O49" i="9"/>
  <c r="T49" i="9" s="1"/>
  <c r="N49" i="9"/>
  <c r="S49" i="9" s="1"/>
  <c r="R48" i="9"/>
  <c r="Q48" i="9"/>
  <c r="P48" i="9"/>
  <c r="O48" i="9"/>
  <c r="T48" i="9" s="1"/>
  <c r="N48" i="9"/>
  <c r="S48" i="9" s="1"/>
  <c r="S47" i="9"/>
  <c r="R47" i="9"/>
  <c r="Q47" i="9"/>
  <c r="P47" i="9"/>
  <c r="O47" i="9"/>
  <c r="T47" i="9" s="1"/>
  <c r="N47" i="9"/>
  <c r="R46" i="9"/>
  <c r="Q46" i="9"/>
  <c r="P46" i="9"/>
  <c r="O46" i="9"/>
  <c r="T46" i="9" s="1"/>
  <c r="C46" i="9" s="1"/>
  <c r="N46" i="9"/>
  <c r="S46" i="9" s="1"/>
  <c r="R45" i="9"/>
  <c r="Q45" i="9"/>
  <c r="P45" i="9"/>
  <c r="O45" i="9"/>
  <c r="T45" i="9" s="1"/>
  <c r="N45" i="9"/>
  <c r="S45" i="9" s="1"/>
  <c r="C45" i="9" s="1"/>
  <c r="R44" i="9"/>
  <c r="Q44" i="9"/>
  <c r="P44" i="9"/>
  <c r="O44" i="9"/>
  <c r="T44" i="9" s="1"/>
  <c r="N44" i="9"/>
  <c r="S44" i="9" s="1"/>
  <c r="R43" i="9"/>
  <c r="Q43" i="9"/>
  <c r="P43" i="9"/>
  <c r="O43" i="9"/>
  <c r="T43" i="9" s="1"/>
  <c r="N43" i="9"/>
  <c r="S43" i="9" s="1"/>
  <c r="R42" i="9"/>
  <c r="Q42" i="9"/>
  <c r="P42" i="9"/>
  <c r="O42" i="9"/>
  <c r="T42" i="9" s="1"/>
  <c r="C42" i="9" s="1"/>
  <c r="N42" i="9"/>
  <c r="S42" i="9" s="1"/>
  <c r="R41" i="9"/>
  <c r="Q41" i="9"/>
  <c r="P41" i="9"/>
  <c r="O41" i="9"/>
  <c r="T41" i="9" s="1"/>
  <c r="N41" i="9"/>
  <c r="S41" i="9" s="1"/>
  <c r="R40" i="9"/>
  <c r="Q40" i="9"/>
  <c r="P40" i="9"/>
  <c r="O40" i="9"/>
  <c r="T40" i="9" s="1"/>
  <c r="N40" i="9"/>
  <c r="S40" i="9" s="1"/>
  <c r="R39" i="9"/>
  <c r="Q39" i="9"/>
  <c r="P39" i="9"/>
  <c r="O39" i="9"/>
  <c r="T39" i="9" s="1"/>
  <c r="N39" i="9"/>
  <c r="S39" i="9" s="1"/>
  <c r="T38" i="9"/>
  <c r="R38" i="9"/>
  <c r="Q38" i="9"/>
  <c r="P38" i="9"/>
  <c r="O38" i="9"/>
  <c r="N38" i="9"/>
  <c r="S38" i="9" s="1"/>
  <c r="R37" i="9"/>
  <c r="Q37" i="9"/>
  <c r="P37" i="9"/>
  <c r="O37" i="9"/>
  <c r="T37" i="9" s="1"/>
  <c r="N37" i="9"/>
  <c r="S37" i="9" s="1"/>
  <c r="C37" i="9" s="1"/>
  <c r="R36" i="9"/>
  <c r="Q36" i="9"/>
  <c r="P36" i="9"/>
  <c r="O36" i="9"/>
  <c r="T36" i="9" s="1"/>
  <c r="N36" i="9"/>
  <c r="S36" i="9" s="1"/>
  <c r="T35" i="9"/>
  <c r="R35" i="9"/>
  <c r="Q35" i="9"/>
  <c r="P35" i="9"/>
  <c r="O35" i="9"/>
  <c r="N35" i="9"/>
  <c r="S35" i="9" s="1"/>
  <c r="T34" i="9"/>
  <c r="C34" i="9" s="1"/>
  <c r="R34" i="9"/>
  <c r="Q34" i="9"/>
  <c r="P34" i="9"/>
  <c r="O34" i="9"/>
  <c r="N34" i="9"/>
  <c r="S34" i="9" s="1"/>
  <c r="R33" i="9"/>
  <c r="Q33" i="9"/>
  <c r="P33" i="9"/>
  <c r="O33" i="9"/>
  <c r="T33" i="9" s="1"/>
  <c r="N33" i="9"/>
  <c r="S33" i="9" s="1"/>
  <c r="R32" i="9"/>
  <c r="Q32" i="9"/>
  <c r="P32" i="9"/>
  <c r="O32" i="9"/>
  <c r="T32" i="9" s="1"/>
  <c r="N32" i="9"/>
  <c r="S32" i="9" s="1"/>
  <c r="C29" i="9"/>
  <c r="B29" i="9"/>
  <c r="S26" i="9"/>
  <c r="Q26" i="9"/>
  <c r="C24" i="9"/>
  <c r="C555" i="9" s="1"/>
  <c r="R1116" i="8"/>
  <c r="Q1116" i="8"/>
  <c r="P1116" i="8"/>
  <c r="O1116" i="8"/>
  <c r="T1116" i="8" s="1"/>
  <c r="N1116" i="8"/>
  <c r="S1116" i="8" s="1"/>
  <c r="R1115" i="8"/>
  <c r="Q1115" i="8"/>
  <c r="P1115" i="8"/>
  <c r="O1115" i="8"/>
  <c r="T1115" i="8" s="1"/>
  <c r="N1115" i="8"/>
  <c r="S1115" i="8" s="1"/>
  <c r="S1114" i="8"/>
  <c r="R1114" i="8"/>
  <c r="Q1114" i="8"/>
  <c r="P1114" i="8"/>
  <c r="O1114" i="8"/>
  <c r="T1114" i="8" s="1"/>
  <c r="N1114" i="8"/>
  <c r="T1113" i="8"/>
  <c r="R1113" i="8"/>
  <c r="Q1113" i="8"/>
  <c r="P1113" i="8"/>
  <c r="O1113" i="8"/>
  <c r="N1113" i="8"/>
  <c r="S1113" i="8" s="1"/>
  <c r="R1112" i="8"/>
  <c r="Q1112" i="8"/>
  <c r="P1112" i="8"/>
  <c r="O1112" i="8"/>
  <c r="T1112" i="8" s="1"/>
  <c r="N1112" i="8"/>
  <c r="S1112" i="8" s="1"/>
  <c r="S1111" i="8"/>
  <c r="R1111" i="8"/>
  <c r="Q1111" i="8"/>
  <c r="P1111" i="8"/>
  <c r="O1111" i="8"/>
  <c r="T1111" i="8" s="1"/>
  <c r="N1111" i="8"/>
  <c r="S1110" i="8"/>
  <c r="R1110" i="8"/>
  <c r="Q1110" i="8"/>
  <c r="P1110" i="8"/>
  <c r="O1110" i="8"/>
  <c r="T1110" i="8" s="1"/>
  <c r="N1110" i="8"/>
  <c r="R1109" i="8"/>
  <c r="Q1109" i="8"/>
  <c r="P1109" i="8"/>
  <c r="O1109" i="8"/>
  <c r="T1109" i="8" s="1"/>
  <c r="N1109" i="8"/>
  <c r="S1109" i="8" s="1"/>
  <c r="R1108" i="8"/>
  <c r="Q1108" i="8"/>
  <c r="P1108" i="8"/>
  <c r="O1108" i="8"/>
  <c r="T1108" i="8" s="1"/>
  <c r="N1108" i="8"/>
  <c r="S1108" i="8" s="1"/>
  <c r="S1107" i="8"/>
  <c r="R1107" i="8"/>
  <c r="Q1107" i="8"/>
  <c r="P1107" i="8"/>
  <c r="O1107" i="8"/>
  <c r="T1107" i="8" s="1"/>
  <c r="N1107" i="8"/>
  <c r="S1106" i="8"/>
  <c r="R1106" i="8"/>
  <c r="Q1106" i="8"/>
  <c r="P1106" i="8"/>
  <c r="O1106" i="8"/>
  <c r="T1106" i="8" s="1"/>
  <c r="N1106" i="8"/>
  <c r="R1105" i="8"/>
  <c r="Q1105" i="8"/>
  <c r="P1105" i="8"/>
  <c r="O1105" i="8"/>
  <c r="T1105" i="8" s="1"/>
  <c r="N1105" i="8"/>
  <c r="S1105" i="8" s="1"/>
  <c r="R1104" i="8"/>
  <c r="Q1104" i="8"/>
  <c r="P1104" i="8"/>
  <c r="O1104" i="8"/>
  <c r="T1104" i="8" s="1"/>
  <c r="N1104" i="8"/>
  <c r="S1104" i="8" s="1"/>
  <c r="R1103" i="8"/>
  <c r="Q1103" i="8"/>
  <c r="P1103" i="8"/>
  <c r="O1103" i="8"/>
  <c r="T1103" i="8" s="1"/>
  <c r="N1103" i="8"/>
  <c r="S1103" i="8" s="1"/>
  <c r="T1102" i="8"/>
  <c r="S1102" i="8"/>
  <c r="R1102" i="8"/>
  <c r="Q1102" i="8"/>
  <c r="P1102" i="8"/>
  <c r="O1102" i="8"/>
  <c r="N1102" i="8"/>
  <c r="S1101" i="8"/>
  <c r="R1101" i="8"/>
  <c r="Q1101" i="8"/>
  <c r="P1101" i="8"/>
  <c r="O1101" i="8"/>
  <c r="T1101" i="8" s="1"/>
  <c r="N1101" i="8"/>
  <c r="R1100" i="8"/>
  <c r="Q1100" i="8"/>
  <c r="P1100" i="8"/>
  <c r="O1100" i="8"/>
  <c r="T1100" i="8" s="1"/>
  <c r="N1100" i="8"/>
  <c r="S1100" i="8" s="1"/>
  <c r="S1099" i="8"/>
  <c r="R1099" i="8"/>
  <c r="Q1099" i="8"/>
  <c r="P1099" i="8"/>
  <c r="O1099" i="8"/>
  <c r="T1099" i="8" s="1"/>
  <c r="N1099" i="8"/>
  <c r="S1098" i="8"/>
  <c r="R1098" i="8"/>
  <c r="Q1098" i="8"/>
  <c r="P1098" i="8"/>
  <c r="O1098" i="8"/>
  <c r="T1098" i="8" s="1"/>
  <c r="N1098" i="8"/>
  <c r="T1097" i="8"/>
  <c r="S1097" i="8"/>
  <c r="R1097" i="8"/>
  <c r="Q1097" i="8"/>
  <c r="P1097" i="8"/>
  <c r="O1097" i="8"/>
  <c r="N1097" i="8"/>
  <c r="R1096" i="8"/>
  <c r="Q1096" i="8"/>
  <c r="P1096" i="8"/>
  <c r="O1096" i="8"/>
  <c r="T1096" i="8" s="1"/>
  <c r="N1096" i="8"/>
  <c r="S1096" i="8" s="1"/>
  <c r="R1095" i="8"/>
  <c r="Q1095" i="8"/>
  <c r="P1095" i="8"/>
  <c r="O1095" i="8"/>
  <c r="T1095" i="8" s="1"/>
  <c r="N1095" i="8"/>
  <c r="S1095" i="8" s="1"/>
  <c r="S1094" i="8"/>
  <c r="R1094" i="8"/>
  <c r="Q1094" i="8"/>
  <c r="P1094" i="8"/>
  <c r="O1094" i="8"/>
  <c r="T1094" i="8" s="1"/>
  <c r="N1094" i="8"/>
  <c r="T1093" i="8"/>
  <c r="S1093" i="8"/>
  <c r="R1093" i="8"/>
  <c r="Q1093" i="8"/>
  <c r="P1093" i="8"/>
  <c r="O1093" i="8"/>
  <c r="N1093" i="8"/>
  <c r="R1092" i="8"/>
  <c r="Q1092" i="8"/>
  <c r="P1092" i="8"/>
  <c r="O1092" i="8"/>
  <c r="T1092" i="8" s="1"/>
  <c r="N1092" i="8"/>
  <c r="S1092" i="8" s="1"/>
  <c r="R1091" i="8"/>
  <c r="Q1091" i="8"/>
  <c r="P1091" i="8"/>
  <c r="O1091" i="8"/>
  <c r="T1091" i="8" s="1"/>
  <c r="N1091" i="8"/>
  <c r="S1091" i="8" s="1"/>
  <c r="S1090" i="8"/>
  <c r="R1090" i="8"/>
  <c r="Q1090" i="8"/>
  <c r="P1090" i="8"/>
  <c r="O1090" i="8"/>
  <c r="T1090" i="8" s="1"/>
  <c r="N1090" i="8"/>
  <c r="T1089" i="8"/>
  <c r="S1089" i="8"/>
  <c r="R1089" i="8"/>
  <c r="Q1089" i="8"/>
  <c r="P1089" i="8"/>
  <c r="O1089" i="8"/>
  <c r="N1089" i="8"/>
  <c r="T1088" i="8"/>
  <c r="R1088" i="8"/>
  <c r="Q1088" i="8"/>
  <c r="P1088" i="8"/>
  <c r="O1088" i="8"/>
  <c r="N1088" i="8"/>
  <c r="S1088" i="8" s="1"/>
  <c r="R1087" i="8"/>
  <c r="Q1087" i="8"/>
  <c r="P1087" i="8"/>
  <c r="O1087" i="8"/>
  <c r="T1087" i="8" s="1"/>
  <c r="N1087" i="8"/>
  <c r="S1087" i="8" s="1"/>
  <c r="T1086" i="8"/>
  <c r="S1086" i="8"/>
  <c r="R1086" i="8"/>
  <c r="Q1086" i="8"/>
  <c r="P1086" i="8"/>
  <c r="O1086" i="8"/>
  <c r="N1086" i="8"/>
  <c r="T1085" i="8"/>
  <c r="S1085" i="8"/>
  <c r="R1085" i="8"/>
  <c r="Q1085" i="8"/>
  <c r="P1085" i="8"/>
  <c r="O1085" i="8"/>
  <c r="N1085" i="8"/>
  <c r="T1084" i="8"/>
  <c r="R1084" i="8"/>
  <c r="Q1084" i="8"/>
  <c r="P1084" i="8"/>
  <c r="O1084" i="8"/>
  <c r="N1084" i="8"/>
  <c r="S1084" i="8" s="1"/>
  <c r="R1083" i="8"/>
  <c r="Q1083" i="8"/>
  <c r="P1083" i="8"/>
  <c r="O1083" i="8"/>
  <c r="T1083" i="8" s="1"/>
  <c r="N1083" i="8"/>
  <c r="S1083" i="8" s="1"/>
  <c r="R1082" i="8"/>
  <c r="Q1082" i="8"/>
  <c r="P1082" i="8"/>
  <c r="O1082" i="8"/>
  <c r="T1082" i="8" s="1"/>
  <c r="N1082" i="8"/>
  <c r="S1082" i="8" s="1"/>
  <c r="S1081" i="8"/>
  <c r="R1081" i="8"/>
  <c r="Q1081" i="8"/>
  <c r="P1081" i="8"/>
  <c r="O1081" i="8"/>
  <c r="T1081" i="8" s="1"/>
  <c r="N1081" i="8"/>
  <c r="T1080" i="8"/>
  <c r="R1080" i="8"/>
  <c r="Q1080" i="8"/>
  <c r="P1080" i="8"/>
  <c r="O1080" i="8"/>
  <c r="N1080" i="8"/>
  <c r="S1080" i="8" s="1"/>
  <c r="R1079" i="8"/>
  <c r="Q1079" i="8"/>
  <c r="P1079" i="8"/>
  <c r="O1079" i="8"/>
  <c r="T1079" i="8" s="1"/>
  <c r="N1079" i="8"/>
  <c r="S1079" i="8" s="1"/>
  <c r="R1078" i="8"/>
  <c r="Q1078" i="8"/>
  <c r="P1078" i="8"/>
  <c r="O1078" i="8"/>
  <c r="T1078" i="8" s="1"/>
  <c r="N1078" i="8"/>
  <c r="S1078" i="8" s="1"/>
  <c r="T1077" i="8"/>
  <c r="R1077" i="8"/>
  <c r="Q1077" i="8"/>
  <c r="P1077" i="8"/>
  <c r="O1077" i="8"/>
  <c r="N1077" i="8"/>
  <c r="S1077" i="8" s="1"/>
  <c r="T1076" i="8"/>
  <c r="R1076" i="8"/>
  <c r="Q1076" i="8"/>
  <c r="P1076" i="8"/>
  <c r="O1076" i="8"/>
  <c r="N1076" i="8"/>
  <c r="S1076" i="8" s="1"/>
  <c r="S1075" i="8"/>
  <c r="R1075" i="8"/>
  <c r="Q1075" i="8"/>
  <c r="P1075" i="8"/>
  <c r="O1075" i="8"/>
  <c r="T1075" i="8" s="1"/>
  <c r="N1075" i="8"/>
  <c r="R1074" i="8"/>
  <c r="Q1074" i="8"/>
  <c r="P1074" i="8"/>
  <c r="O1074" i="8"/>
  <c r="T1074" i="8" s="1"/>
  <c r="N1074" i="8"/>
  <c r="S1074" i="8" s="1"/>
  <c r="T1073" i="8"/>
  <c r="R1073" i="8"/>
  <c r="Q1073" i="8"/>
  <c r="P1073" i="8"/>
  <c r="O1073" i="8"/>
  <c r="N1073" i="8"/>
  <c r="S1073" i="8" s="1"/>
  <c r="T1072" i="8"/>
  <c r="R1072" i="8"/>
  <c r="Q1072" i="8"/>
  <c r="P1072" i="8"/>
  <c r="O1072" i="8"/>
  <c r="N1072" i="8"/>
  <c r="S1072" i="8" s="1"/>
  <c r="R1071" i="8"/>
  <c r="Q1071" i="8"/>
  <c r="P1071" i="8"/>
  <c r="O1071" i="8"/>
  <c r="T1071" i="8" s="1"/>
  <c r="N1071" i="8"/>
  <c r="S1071" i="8" s="1"/>
  <c r="R1070" i="8"/>
  <c r="Q1070" i="8"/>
  <c r="P1070" i="8"/>
  <c r="O1070" i="8"/>
  <c r="T1070" i="8" s="1"/>
  <c r="N1070" i="8"/>
  <c r="S1070" i="8" s="1"/>
  <c r="R1069" i="8"/>
  <c r="Q1069" i="8"/>
  <c r="P1069" i="8"/>
  <c r="O1069" i="8"/>
  <c r="T1069" i="8" s="1"/>
  <c r="N1069" i="8"/>
  <c r="S1069" i="8" s="1"/>
  <c r="T1068" i="8"/>
  <c r="R1068" i="8"/>
  <c r="Q1068" i="8"/>
  <c r="P1068" i="8"/>
  <c r="O1068" i="8"/>
  <c r="N1068" i="8"/>
  <c r="S1068" i="8" s="1"/>
  <c r="S1067" i="8"/>
  <c r="R1067" i="8"/>
  <c r="Q1067" i="8"/>
  <c r="P1067" i="8"/>
  <c r="O1067" i="8"/>
  <c r="T1067" i="8" s="1"/>
  <c r="N1067" i="8"/>
  <c r="S1066" i="8"/>
  <c r="R1066" i="8"/>
  <c r="Q1066" i="8"/>
  <c r="P1066" i="8"/>
  <c r="O1066" i="8"/>
  <c r="T1066" i="8" s="1"/>
  <c r="N1066" i="8"/>
  <c r="R1065" i="8"/>
  <c r="Q1065" i="8"/>
  <c r="P1065" i="8"/>
  <c r="O1065" i="8"/>
  <c r="T1065" i="8" s="1"/>
  <c r="N1065" i="8"/>
  <c r="S1065" i="8" s="1"/>
  <c r="R1064" i="8"/>
  <c r="Q1064" i="8"/>
  <c r="P1064" i="8"/>
  <c r="O1064" i="8"/>
  <c r="T1064" i="8" s="1"/>
  <c r="N1064" i="8"/>
  <c r="S1064" i="8" s="1"/>
  <c r="R1063" i="8"/>
  <c r="Q1063" i="8"/>
  <c r="P1063" i="8"/>
  <c r="O1063" i="8"/>
  <c r="T1063" i="8" s="1"/>
  <c r="N1063" i="8"/>
  <c r="S1063" i="8" s="1"/>
  <c r="R1062" i="8"/>
  <c r="Q1062" i="8"/>
  <c r="P1062" i="8"/>
  <c r="O1062" i="8"/>
  <c r="T1062" i="8" s="1"/>
  <c r="N1062" i="8"/>
  <c r="S1062" i="8" s="1"/>
  <c r="T1061" i="8"/>
  <c r="R1061" i="8"/>
  <c r="Q1061" i="8"/>
  <c r="P1061" i="8"/>
  <c r="O1061" i="8"/>
  <c r="N1061" i="8"/>
  <c r="S1061" i="8" s="1"/>
  <c r="R1060" i="8"/>
  <c r="Q1060" i="8"/>
  <c r="P1060" i="8"/>
  <c r="O1060" i="8"/>
  <c r="T1060" i="8" s="1"/>
  <c r="N1060" i="8"/>
  <c r="S1060" i="8" s="1"/>
  <c r="R1059" i="8"/>
  <c r="Q1059" i="8"/>
  <c r="P1059" i="8"/>
  <c r="O1059" i="8"/>
  <c r="T1059" i="8" s="1"/>
  <c r="N1059" i="8"/>
  <c r="S1059" i="8" s="1"/>
  <c r="R1058" i="8"/>
  <c r="Q1058" i="8"/>
  <c r="P1058" i="8"/>
  <c r="O1058" i="8"/>
  <c r="T1058" i="8" s="1"/>
  <c r="N1058" i="8"/>
  <c r="S1058" i="8" s="1"/>
  <c r="T1057" i="8"/>
  <c r="R1057" i="8"/>
  <c r="Q1057" i="8"/>
  <c r="P1057" i="8"/>
  <c r="O1057" i="8"/>
  <c r="N1057" i="8"/>
  <c r="S1057" i="8" s="1"/>
  <c r="R1056" i="8"/>
  <c r="Q1056" i="8"/>
  <c r="P1056" i="8"/>
  <c r="O1056" i="8"/>
  <c r="T1056" i="8" s="1"/>
  <c r="N1056" i="8"/>
  <c r="S1056" i="8" s="1"/>
  <c r="R1055" i="8"/>
  <c r="Q1055" i="8"/>
  <c r="P1055" i="8"/>
  <c r="O1055" i="8"/>
  <c r="T1055" i="8" s="1"/>
  <c r="N1055" i="8"/>
  <c r="S1055" i="8" s="1"/>
  <c r="R1054" i="8"/>
  <c r="Q1054" i="8"/>
  <c r="P1054" i="8"/>
  <c r="O1054" i="8"/>
  <c r="T1054" i="8" s="1"/>
  <c r="N1054" i="8"/>
  <c r="S1054" i="8" s="1"/>
  <c r="T1053" i="8"/>
  <c r="R1053" i="8"/>
  <c r="Q1053" i="8"/>
  <c r="P1053" i="8"/>
  <c r="O1053" i="8"/>
  <c r="N1053" i="8"/>
  <c r="S1053" i="8" s="1"/>
  <c r="R1052" i="8"/>
  <c r="Q1052" i="8"/>
  <c r="P1052" i="8"/>
  <c r="O1052" i="8"/>
  <c r="T1052" i="8" s="1"/>
  <c r="N1052" i="8"/>
  <c r="S1052" i="8" s="1"/>
  <c r="R1051" i="8"/>
  <c r="Q1051" i="8"/>
  <c r="P1051" i="8"/>
  <c r="O1051" i="8"/>
  <c r="T1051" i="8" s="1"/>
  <c r="N1051" i="8"/>
  <c r="S1051" i="8" s="1"/>
  <c r="S1050" i="8"/>
  <c r="R1050" i="8"/>
  <c r="Q1050" i="8"/>
  <c r="P1050" i="8"/>
  <c r="O1050" i="8"/>
  <c r="T1050" i="8" s="1"/>
  <c r="N1050" i="8"/>
  <c r="T1049" i="8"/>
  <c r="R1049" i="8"/>
  <c r="Q1049" i="8"/>
  <c r="P1049" i="8"/>
  <c r="O1049" i="8"/>
  <c r="N1049" i="8"/>
  <c r="S1049" i="8" s="1"/>
  <c r="R1048" i="8"/>
  <c r="Q1048" i="8"/>
  <c r="P1048" i="8"/>
  <c r="O1048" i="8"/>
  <c r="T1048" i="8" s="1"/>
  <c r="N1048" i="8"/>
  <c r="S1048" i="8" s="1"/>
  <c r="R1047" i="8"/>
  <c r="Q1047" i="8"/>
  <c r="P1047" i="8"/>
  <c r="O1047" i="8"/>
  <c r="T1047" i="8" s="1"/>
  <c r="N1047" i="8"/>
  <c r="S1047" i="8" s="1"/>
  <c r="S1046" i="8"/>
  <c r="R1046" i="8"/>
  <c r="Q1046" i="8"/>
  <c r="P1046" i="8"/>
  <c r="O1046" i="8"/>
  <c r="T1046" i="8" s="1"/>
  <c r="N1046" i="8"/>
  <c r="R1045" i="8"/>
  <c r="Q1045" i="8"/>
  <c r="P1045" i="8"/>
  <c r="O1045" i="8"/>
  <c r="T1045" i="8" s="1"/>
  <c r="N1045" i="8"/>
  <c r="S1045" i="8" s="1"/>
  <c r="R1044" i="8"/>
  <c r="Q1044" i="8"/>
  <c r="P1044" i="8"/>
  <c r="O1044" i="8"/>
  <c r="T1044" i="8" s="1"/>
  <c r="N1044" i="8"/>
  <c r="S1044" i="8" s="1"/>
  <c r="S1043" i="8"/>
  <c r="R1043" i="8"/>
  <c r="Q1043" i="8"/>
  <c r="P1043" i="8"/>
  <c r="O1043" i="8"/>
  <c r="T1043" i="8" s="1"/>
  <c r="N1043" i="8"/>
  <c r="S1042" i="8"/>
  <c r="R1042" i="8"/>
  <c r="Q1042" i="8"/>
  <c r="P1042" i="8"/>
  <c r="O1042" i="8"/>
  <c r="T1042" i="8" s="1"/>
  <c r="N1042" i="8"/>
  <c r="R1041" i="8"/>
  <c r="Q1041" i="8"/>
  <c r="P1041" i="8"/>
  <c r="O1041" i="8"/>
  <c r="T1041" i="8" s="1"/>
  <c r="N1041" i="8"/>
  <c r="S1041" i="8" s="1"/>
  <c r="R1040" i="8"/>
  <c r="Q1040" i="8"/>
  <c r="P1040" i="8"/>
  <c r="O1040" i="8"/>
  <c r="T1040" i="8" s="1"/>
  <c r="N1040" i="8"/>
  <c r="S1040" i="8" s="1"/>
  <c r="R1039" i="8"/>
  <c r="Q1039" i="8"/>
  <c r="P1039" i="8"/>
  <c r="O1039" i="8"/>
  <c r="T1039" i="8" s="1"/>
  <c r="N1039" i="8"/>
  <c r="S1039" i="8" s="1"/>
  <c r="R1038" i="8"/>
  <c r="Q1038" i="8"/>
  <c r="P1038" i="8"/>
  <c r="O1038" i="8"/>
  <c r="T1038" i="8" s="1"/>
  <c r="N1038" i="8"/>
  <c r="S1038" i="8" s="1"/>
  <c r="T1037" i="8"/>
  <c r="R1037" i="8"/>
  <c r="Q1037" i="8"/>
  <c r="P1037" i="8"/>
  <c r="O1037" i="8"/>
  <c r="N1037" i="8"/>
  <c r="S1037" i="8" s="1"/>
  <c r="R1036" i="8"/>
  <c r="Q1036" i="8"/>
  <c r="P1036" i="8"/>
  <c r="O1036" i="8"/>
  <c r="T1036" i="8" s="1"/>
  <c r="N1036" i="8"/>
  <c r="S1036" i="8" s="1"/>
  <c r="R1035" i="8"/>
  <c r="Q1035" i="8"/>
  <c r="P1035" i="8"/>
  <c r="O1035" i="8"/>
  <c r="T1035" i="8" s="1"/>
  <c r="N1035" i="8"/>
  <c r="S1035" i="8" s="1"/>
  <c r="R1034" i="8"/>
  <c r="Q1034" i="8"/>
  <c r="P1034" i="8"/>
  <c r="O1034" i="8"/>
  <c r="T1034" i="8" s="1"/>
  <c r="N1034" i="8"/>
  <c r="S1034" i="8" s="1"/>
  <c r="T1033" i="8"/>
  <c r="R1033" i="8"/>
  <c r="Q1033" i="8"/>
  <c r="P1033" i="8"/>
  <c r="O1033" i="8"/>
  <c r="N1033" i="8"/>
  <c r="S1033" i="8" s="1"/>
  <c r="R1032" i="8"/>
  <c r="Q1032" i="8"/>
  <c r="P1032" i="8"/>
  <c r="O1032" i="8"/>
  <c r="T1032" i="8" s="1"/>
  <c r="N1032" i="8"/>
  <c r="S1032" i="8" s="1"/>
  <c r="R1031" i="8"/>
  <c r="Q1031" i="8"/>
  <c r="P1031" i="8"/>
  <c r="O1031" i="8"/>
  <c r="T1031" i="8" s="1"/>
  <c r="N1031" i="8"/>
  <c r="S1031" i="8" s="1"/>
  <c r="R1030" i="8"/>
  <c r="Q1030" i="8"/>
  <c r="P1030" i="8"/>
  <c r="O1030" i="8"/>
  <c r="T1030" i="8" s="1"/>
  <c r="N1030" i="8"/>
  <c r="S1030" i="8" s="1"/>
  <c r="R1029" i="8"/>
  <c r="Q1029" i="8"/>
  <c r="P1029" i="8"/>
  <c r="O1029" i="8"/>
  <c r="T1029" i="8" s="1"/>
  <c r="N1029" i="8"/>
  <c r="S1029" i="8" s="1"/>
  <c r="R1028" i="8"/>
  <c r="Q1028" i="8"/>
  <c r="P1028" i="8"/>
  <c r="O1028" i="8"/>
  <c r="T1028" i="8" s="1"/>
  <c r="N1028" i="8"/>
  <c r="S1028" i="8" s="1"/>
  <c r="R1027" i="8"/>
  <c r="Q1027" i="8"/>
  <c r="P1027" i="8"/>
  <c r="O1027" i="8"/>
  <c r="T1027" i="8" s="1"/>
  <c r="N1027" i="8"/>
  <c r="S1027" i="8" s="1"/>
  <c r="R1026" i="8"/>
  <c r="Q1026" i="8"/>
  <c r="P1026" i="8"/>
  <c r="O1026" i="8"/>
  <c r="T1026" i="8" s="1"/>
  <c r="N1026" i="8"/>
  <c r="S1026" i="8" s="1"/>
  <c r="R1025" i="8"/>
  <c r="Q1025" i="8"/>
  <c r="P1025" i="8"/>
  <c r="O1025" i="8"/>
  <c r="T1025" i="8" s="1"/>
  <c r="N1025" i="8"/>
  <c r="S1025" i="8" s="1"/>
  <c r="R1024" i="8"/>
  <c r="Q1024" i="8"/>
  <c r="P1024" i="8"/>
  <c r="O1024" i="8"/>
  <c r="T1024" i="8" s="1"/>
  <c r="N1024" i="8"/>
  <c r="S1024" i="8" s="1"/>
  <c r="R1023" i="8"/>
  <c r="Q1023" i="8"/>
  <c r="P1023" i="8"/>
  <c r="O1023" i="8"/>
  <c r="T1023" i="8" s="1"/>
  <c r="N1023" i="8"/>
  <c r="S1023" i="8" s="1"/>
  <c r="T1022" i="8"/>
  <c r="R1022" i="8"/>
  <c r="Q1022" i="8"/>
  <c r="P1022" i="8"/>
  <c r="O1022" i="8"/>
  <c r="N1022" i="8"/>
  <c r="S1022" i="8" s="1"/>
  <c r="R1021" i="8"/>
  <c r="Q1021" i="8"/>
  <c r="P1021" i="8"/>
  <c r="O1021" i="8"/>
  <c r="T1021" i="8" s="1"/>
  <c r="N1021" i="8"/>
  <c r="S1021" i="8" s="1"/>
  <c r="R1020" i="8"/>
  <c r="Q1020" i="8"/>
  <c r="P1020" i="8"/>
  <c r="O1020" i="8"/>
  <c r="T1020" i="8" s="1"/>
  <c r="N1020" i="8"/>
  <c r="S1020" i="8" s="1"/>
  <c r="R1019" i="8"/>
  <c r="Q1019" i="8"/>
  <c r="P1019" i="8"/>
  <c r="O1019" i="8"/>
  <c r="T1019" i="8" s="1"/>
  <c r="N1019" i="8"/>
  <c r="S1019" i="8" s="1"/>
  <c r="T1018" i="8"/>
  <c r="R1018" i="8"/>
  <c r="Q1018" i="8"/>
  <c r="P1018" i="8"/>
  <c r="O1018" i="8"/>
  <c r="N1018" i="8"/>
  <c r="S1018" i="8" s="1"/>
  <c r="R1017" i="8"/>
  <c r="Q1017" i="8"/>
  <c r="P1017" i="8"/>
  <c r="O1017" i="8"/>
  <c r="T1017" i="8" s="1"/>
  <c r="N1017" i="8"/>
  <c r="S1017" i="8" s="1"/>
  <c r="R1016" i="8"/>
  <c r="Q1016" i="8"/>
  <c r="P1016" i="8"/>
  <c r="O1016" i="8"/>
  <c r="T1016" i="8" s="1"/>
  <c r="N1016" i="8"/>
  <c r="S1016" i="8" s="1"/>
  <c r="S1015" i="8"/>
  <c r="R1015" i="8"/>
  <c r="Q1015" i="8"/>
  <c r="P1015" i="8"/>
  <c r="O1015" i="8"/>
  <c r="T1015" i="8" s="1"/>
  <c r="N1015" i="8"/>
  <c r="T1014" i="8"/>
  <c r="R1014" i="8"/>
  <c r="Q1014" i="8"/>
  <c r="P1014" i="8"/>
  <c r="O1014" i="8"/>
  <c r="N1014" i="8"/>
  <c r="S1014" i="8" s="1"/>
  <c r="R1013" i="8"/>
  <c r="Q1013" i="8"/>
  <c r="P1013" i="8"/>
  <c r="O1013" i="8"/>
  <c r="T1013" i="8" s="1"/>
  <c r="N1013" i="8"/>
  <c r="S1013" i="8" s="1"/>
  <c r="S1012" i="8"/>
  <c r="R1012" i="8"/>
  <c r="Q1012" i="8"/>
  <c r="P1012" i="8"/>
  <c r="O1012" i="8"/>
  <c r="T1012" i="8" s="1"/>
  <c r="N1012" i="8"/>
  <c r="T1011" i="8"/>
  <c r="S1011" i="8"/>
  <c r="R1011" i="8"/>
  <c r="Q1011" i="8"/>
  <c r="P1011" i="8"/>
  <c r="O1011" i="8"/>
  <c r="N1011" i="8"/>
  <c r="T1010" i="8"/>
  <c r="R1010" i="8"/>
  <c r="Q1010" i="8"/>
  <c r="P1010" i="8"/>
  <c r="O1010" i="8"/>
  <c r="N1010" i="8"/>
  <c r="S1010" i="8" s="1"/>
  <c r="R1009" i="8"/>
  <c r="Q1009" i="8"/>
  <c r="P1009" i="8"/>
  <c r="O1009" i="8"/>
  <c r="T1009" i="8" s="1"/>
  <c r="N1009" i="8"/>
  <c r="S1009" i="8" s="1"/>
  <c r="S1008" i="8"/>
  <c r="R1008" i="8"/>
  <c r="Q1008" i="8"/>
  <c r="P1008" i="8"/>
  <c r="O1008" i="8"/>
  <c r="T1008" i="8" s="1"/>
  <c r="N1008" i="8"/>
  <c r="S1007" i="8"/>
  <c r="R1007" i="8"/>
  <c r="Q1007" i="8"/>
  <c r="P1007" i="8"/>
  <c r="O1007" i="8"/>
  <c r="T1007" i="8" s="1"/>
  <c r="N1007" i="8"/>
  <c r="R1006" i="8"/>
  <c r="Q1006" i="8"/>
  <c r="P1006" i="8"/>
  <c r="O1006" i="8"/>
  <c r="T1006" i="8" s="1"/>
  <c r="N1006" i="8"/>
  <c r="S1006" i="8" s="1"/>
  <c r="R1005" i="8"/>
  <c r="Q1005" i="8"/>
  <c r="P1005" i="8"/>
  <c r="O1005" i="8"/>
  <c r="T1005" i="8" s="1"/>
  <c r="N1005" i="8"/>
  <c r="S1005" i="8" s="1"/>
  <c r="S1004" i="8"/>
  <c r="R1004" i="8"/>
  <c r="Q1004" i="8"/>
  <c r="P1004" i="8"/>
  <c r="O1004" i="8"/>
  <c r="T1004" i="8" s="1"/>
  <c r="N1004" i="8"/>
  <c r="S1003" i="8"/>
  <c r="R1003" i="8"/>
  <c r="Q1003" i="8"/>
  <c r="P1003" i="8"/>
  <c r="O1003" i="8"/>
  <c r="T1003" i="8" s="1"/>
  <c r="N1003" i="8"/>
  <c r="R1002" i="8"/>
  <c r="Q1002" i="8"/>
  <c r="P1002" i="8"/>
  <c r="O1002" i="8"/>
  <c r="T1002" i="8" s="1"/>
  <c r="N1002" i="8"/>
  <c r="S1002" i="8" s="1"/>
  <c r="R1001" i="8"/>
  <c r="Q1001" i="8"/>
  <c r="P1001" i="8"/>
  <c r="O1001" i="8"/>
  <c r="T1001" i="8" s="1"/>
  <c r="N1001" i="8"/>
  <c r="S1001" i="8" s="1"/>
  <c r="S1000" i="8"/>
  <c r="R1000" i="8"/>
  <c r="Q1000" i="8"/>
  <c r="P1000" i="8"/>
  <c r="O1000" i="8"/>
  <c r="T1000" i="8" s="1"/>
  <c r="N1000" i="8"/>
  <c r="S999" i="8"/>
  <c r="R999" i="8"/>
  <c r="Q999" i="8"/>
  <c r="P999" i="8"/>
  <c r="O999" i="8"/>
  <c r="T999" i="8" s="1"/>
  <c r="N999" i="8"/>
  <c r="R998" i="8"/>
  <c r="Q998" i="8"/>
  <c r="P998" i="8"/>
  <c r="O998" i="8"/>
  <c r="T998" i="8" s="1"/>
  <c r="N998" i="8"/>
  <c r="S998" i="8" s="1"/>
  <c r="R997" i="8"/>
  <c r="Q997" i="8"/>
  <c r="P997" i="8"/>
  <c r="O997" i="8"/>
  <c r="T997" i="8" s="1"/>
  <c r="N997" i="8"/>
  <c r="S997" i="8" s="1"/>
  <c r="S996" i="8"/>
  <c r="R996" i="8"/>
  <c r="Q996" i="8"/>
  <c r="P996" i="8"/>
  <c r="O996" i="8"/>
  <c r="T996" i="8" s="1"/>
  <c r="N996" i="8"/>
  <c r="S995" i="8"/>
  <c r="R995" i="8"/>
  <c r="Q995" i="8"/>
  <c r="P995" i="8"/>
  <c r="O995" i="8"/>
  <c r="T995" i="8" s="1"/>
  <c r="N995" i="8"/>
  <c r="R994" i="8"/>
  <c r="Q994" i="8"/>
  <c r="P994" i="8"/>
  <c r="O994" i="8"/>
  <c r="T994" i="8" s="1"/>
  <c r="N994" i="8"/>
  <c r="S994" i="8" s="1"/>
  <c r="S993" i="8"/>
  <c r="R993" i="8"/>
  <c r="Q993" i="8"/>
  <c r="P993" i="8"/>
  <c r="O993" i="8"/>
  <c r="T993" i="8" s="1"/>
  <c r="N993" i="8"/>
  <c r="T992" i="8"/>
  <c r="S992" i="8"/>
  <c r="R992" i="8"/>
  <c r="Q992" i="8"/>
  <c r="P992" i="8"/>
  <c r="O992" i="8"/>
  <c r="N992" i="8"/>
  <c r="T991" i="8"/>
  <c r="S991" i="8"/>
  <c r="R991" i="8"/>
  <c r="Q991" i="8"/>
  <c r="P991" i="8"/>
  <c r="O991" i="8"/>
  <c r="N991" i="8"/>
  <c r="T990" i="8"/>
  <c r="R990" i="8"/>
  <c r="Q990" i="8"/>
  <c r="P990" i="8"/>
  <c r="O990" i="8"/>
  <c r="N990" i="8"/>
  <c r="S990" i="8" s="1"/>
  <c r="R989" i="8"/>
  <c r="Q989" i="8"/>
  <c r="P989" i="8"/>
  <c r="O989" i="8"/>
  <c r="T989" i="8" s="1"/>
  <c r="N989" i="8"/>
  <c r="S989" i="8" s="1"/>
  <c r="T988" i="8"/>
  <c r="R988" i="8"/>
  <c r="Q988" i="8"/>
  <c r="P988" i="8"/>
  <c r="O988" i="8"/>
  <c r="N988" i="8"/>
  <c r="S988" i="8" s="1"/>
  <c r="S987" i="8"/>
  <c r="R987" i="8"/>
  <c r="Q987" i="8"/>
  <c r="P987" i="8"/>
  <c r="O987" i="8"/>
  <c r="T987" i="8" s="1"/>
  <c r="N987" i="8"/>
  <c r="T986" i="8"/>
  <c r="R986" i="8"/>
  <c r="Q986" i="8"/>
  <c r="P986" i="8"/>
  <c r="O986" i="8"/>
  <c r="N986" i="8"/>
  <c r="S986" i="8" s="1"/>
  <c r="S985" i="8"/>
  <c r="R985" i="8"/>
  <c r="Q985" i="8"/>
  <c r="P985" i="8"/>
  <c r="O985" i="8"/>
  <c r="T985" i="8" s="1"/>
  <c r="N985" i="8"/>
  <c r="R984" i="8"/>
  <c r="Q984" i="8"/>
  <c r="P984" i="8"/>
  <c r="O984" i="8"/>
  <c r="T984" i="8" s="1"/>
  <c r="N984" i="8"/>
  <c r="S984" i="8" s="1"/>
  <c r="R983" i="8"/>
  <c r="Q983" i="8"/>
  <c r="P983" i="8"/>
  <c r="O983" i="8"/>
  <c r="T983" i="8" s="1"/>
  <c r="N983" i="8"/>
  <c r="S983" i="8" s="1"/>
  <c r="R982" i="8"/>
  <c r="Q982" i="8"/>
  <c r="P982" i="8"/>
  <c r="O982" i="8"/>
  <c r="T982" i="8" s="1"/>
  <c r="N982" i="8"/>
  <c r="S982" i="8" s="1"/>
  <c r="S981" i="8"/>
  <c r="R981" i="8"/>
  <c r="Q981" i="8"/>
  <c r="P981" i="8"/>
  <c r="O981" i="8"/>
  <c r="T981" i="8" s="1"/>
  <c r="N981" i="8"/>
  <c r="T980" i="8"/>
  <c r="S980" i="8"/>
  <c r="R980" i="8"/>
  <c r="Q980" i="8"/>
  <c r="P980" i="8"/>
  <c r="O980" i="8"/>
  <c r="N980" i="8"/>
  <c r="S979" i="8"/>
  <c r="R979" i="8"/>
  <c r="Q979" i="8"/>
  <c r="P979" i="8"/>
  <c r="O979" i="8"/>
  <c r="T979" i="8" s="1"/>
  <c r="N979" i="8"/>
  <c r="R978" i="8"/>
  <c r="Q978" i="8"/>
  <c r="P978" i="8"/>
  <c r="O978" i="8"/>
  <c r="T978" i="8" s="1"/>
  <c r="N978" i="8"/>
  <c r="S978" i="8" s="1"/>
  <c r="S977" i="8"/>
  <c r="R977" i="8"/>
  <c r="Q977" i="8"/>
  <c r="P977" i="8"/>
  <c r="O977" i="8"/>
  <c r="T977" i="8" s="1"/>
  <c r="N977" i="8"/>
  <c r="T976" i="8"/>
  <c r="S976" i="8"/>
  <c r="R976" i="8"/>
  <c r="Q976" i="8"/>
  <c r="P976" i="8"/>
  <c r="O976" i="8"/>
  <c r="N976" i="8"/>
  <c r="T975" i="8"/>
  <c r="S975" i="8"/>
  <c r="R975" i="8"/>
  <c r="Q975" i="8"/>
  <c r="P975" i="8"/>
  <c r="O975" i="8"/>
  <c r="N975" i="8"/>
  <c r="R974" i="8"/>
  <c r="Q974" i="8"/>
  <c r="P974" i="8"/>
  <c r="O974" i="8"/>
  <c r="T974" i="8" s="1"/>
  <c r="N974" i="8"/>
  <c r="S974" i="8" s="1"/>
  <c r="R973" i="8"/>
  <c r="Q973" i="8"/>
  <c r="P973" i="8"/>
  <c r="O973" i="8"/>
  <c r="T973" i="8" s="1"/>
  <c r="N973" i="8"/>
  <c r="S973" i="8" s="1"/>
  <c r="S972" i="8"/>
  <c r="R972" i="8"/>
  <c r="Q972" i="8"/>
  <c r="P972" i="8"/>
  <c r="O972" i="8"/>
  <c r="T972" i="8" s="1"/>
  <c r="N972" i="8"/>
  <c r="S971" i="8"/>
  <c r="R971" i="8"/>
  <c r="Q971" i="8"/>
  <c r="P971" i="8"/>
  <c r="O971" i="8"/>
  <c r="T971" i="8" s="1"/>
  <c r="N971" i="8"/>
  <c r="S970" i="8"/>
  <c r="R970" i="8"/>
  <c r="Q970" i="8"/>
  <c r="P970" i="8"/>
  <c r="O970" i="8"/>
  <c r="T970" i="8" s="1"/>
  <c r="N970" i="8"/>
  <c r="R969" i="8"/>
  <c r="Q969" i="8"/>
  <c r="P969" i="8"/>
  <c r="O969" i="8"/>
  <c r="T969" i="8" s="1"/>
  <c r="N969" i="8"/>
  <c r="S969" i="8" s="1"/>
  <c r="R968" i="8"/>
  <c r="Q968" i="8"/>
  <c r="P968" i="8"/>
  <c r="O968" i="8"/>
  <c r="T968" i="8" s="1"/>
  <c r="N968" i="8"/>
  <c r="S968" i="8" s="1"/>
  <c r="T967" i="8"/>
  <c r="S967" i="8"/>
  <c r="R967" i="8"/>
  <c r="Q967" i="8"/>
  <c r="P967" i="8"/>
  <c r="O967" i="8"/>
  <c r="N967" i="8"/>
  <c r="T966" i="8"/>
  <c r="S966" i="8"/>
  <c r="R966" i="8"/>
  <c r="Q966" i="8"/>
  <c r="P966" i="8"/>
  <c r="O966" i="8"/>
  <c r="N966" i="8"/>
  <c r="R965" i="8"/>
  <c r="Q965" i="8"/>
  <c r="P965" i="8"/>
  <c r="O965" i="8"/>
  <c r="T965" i="8" s="1"/>
  <c r="N965" i="8"/>
  <c r="S965" i="8" s="1"/>
  <c r="R964" i="8"/>
  <c r="Q964" i="8"/>
  <c r="P964" i="8"/>
  <c r="O964" i="8"/>
  <c r="T964" i="8" s="1"/>
  <c r="N964" i="8"/>
  <c r="S964" i="8" s="1"/>
  <c r="R963" i="8"/>
  <c r="Q963" i="8"/>
  <c r="P963" i="8"/>
  <c r="O963" i="8"/>
  <c r="T963" i="8" s="1"/>
  <c r="N963" i="8"/>
  <c r="S963" i="8" s="1"/>
  <c r="T962" i="8"/>
  <c r="S962" i="8"/>
  <c r="R962" i="8"/>
  <c r="Q962" i="8"/>
  <c r="P962" i="8"/>
  <c r="O962" i="8"/>
  <c r="N962" i="8"/>
  <c r="T961" i="8"/>
  <c r="R961" i="8"/>
  <c r="Q961" i="8"/>
  <c r="P961" i="8"/>
  <c r="O961" i="8"/>
  <c r="N961" i="8"/>
  <c r="S961" i="8" s="1"/>
  <c r="R960" i="8"/>
  <c r="Q960" i="8"/>
  <c r="P960" i="8"/>
  <c r="O960" i="8"/>
  <c r="T960" i="8" s="1"/>
  <c r="N960" i="8"/>
  <c r="S960" i="8" s="1"/>
  <c r="S959" i="8"/>
  <c r="R959" i="8"/>
  <c r="Q959" i="8"/>
  <c r="P959" i="8"/>
  <c r="O959" i="8"/>
  <c r="T959" i="8" s="1"/>
  <c r="N959" i="8"/>
  <c r="T958" i="8"/>
  <c r="R958" i="8"/>
  <c r="Q958" i="8"/>
  <c r="P958" i="8"/>
  <c r="O958" i="8"/>
  <c r="N958" i="8"/>
  <c r="S958" i="8" s="1"/>
  <c r="T957" i="8"/>
  <c r="R957" i="8"/>
  <c r="Q957" i="8"/>
  <c r="P957" i="8"/>
  <c r="O957" i="8"/>
  <c r="N957" i="8"/>
  <c r="S957" i="8" s="1"/>
  <c r="R956" i="8"/>
  <c r="Q956" i="8"/>
  <c r="P956" i="8"/>
  <c r="O956" i="8"/>
  <c r="T956" i="8" s="1"/>
  <c r="N956" i="8"/>
  <c r="S956" i="8" s="1"/>
  <c r="R955" i="8"/>
  <c r="Q955" i="8"/>
  <c r="P955" i="8"/>
  <c r="O955" i="8"/>
  <c r="T955" i="8" s="1"/>
  <c r="N955" i="8"/>
  <c r="S955" i="8" s="1"/>
  <c r="T954" i="8"/>
  <c r="R954" i="8"/>
  <c r="Q954" i="8"/>
  <c r="P954" i="8"/>
  <c r="O954" i="8"/>
  <c r="N954" i="8"/>
  <c r="S954" i="8" s="1"/>
  <c r="T953" i="8"/>
  <c r="R953" i="8"/>
  <c r="Q953" i="8"/>
  <c r="P953" i="8"/>
  <c r="O953" i="8"/>
  <c r="N953" i="8"/>
  <c r="S953" i="8" s="1"/>
  <c r="R952" i="8"/>
  <c r="Q952" i="8"/>
  <c r="P952" i="8"/>
  <c r="O952" i="8"/>
  <c r="T952" i="8" s="1"/>
  <c r="N952" i="8"/>
  <c r="S952" i="8" s="1"/>
  <c r="R951" i="8"/>
  <c r="Q951" i="8"/>
  <c r="P951" i="8"/>
  <c r="O951" i="8"/>
  <c r="T951" i="8" s="1"/>
  <c r="N951" i="8"/>
  <c r="S951" i="8" s="1"/>
  <c r="T950" i="8"/>
  <c r="R950" i="8"/>
  <c r="Q950" i="8"/>
  <c r="P950" i="8"/>
  <c r="O950" i="8"/>
  <c r="N950" i="8"/>
  <c r="S950" i="8" s="1"/>
  <c r="T949" i="8"/>
  <c r="R949" i="8"/>
  <c r="Q949" i="8"/>
  <c r="P949" i="8"/>
  <c r="O949" i="8"/>
  <c r="N949" i="8"/>
  <c r="S949" i="8" s="1"/>
  <c r="S948" i="8"/>
  <c r="R948" i="8"/>
  <c r="Q948" i="8"/>
  <c r="P948" i="8"/>
  <c r="O948" i="8"/>
  <c r="T948" i="8" s="1"/>
  <c r="N948" i="8"/>
  <c r="R947" i="8"/>
  <c r="Q947" i="8"/>
  <c r="P947" i="8"/>
  <c r="O947" i="8"/>
  <c r="T947" i="8" s="1"/>
  <c r="N947" i="8"/>
  <c r="S947" i="8" s="1"/>
  <c r="R946" i="8"/>
  <c r="Q946" i="8"/>
  <c r="P946" i="8"/>
  <c r="O946" i="8"/>
  <c r="T946" i="8" s="1"/>
  <c r="N946" i="8"/>
  <c r="S946" i="8" s="1"/>
  <c r="R945" i="8"/>
  <c r="Q945" i="8"/>
  <c r="P945" i="8"/>
  <c r="O945" i="8"/>
  <c r="T945" i="8" s="1"/>
  <c r="N945" i="8"/>
  <c r="S945" i="8" s="1"/>
  <c r="R944" i="8"/>
  <c r="Q944" i="8"/>
  <c r="P944" i="8"/>
  <c r="O944" i="8"/>
  <c r="T944" i="8" s="1"/>
  <c r="N944" i="8"/>
  <c r="S944" i="8" s="1"/>
  <c r="S943" i="8"/>
  <c r="R943" i="8"/>
  <c r="Q943" i="8"/>
  <c r="P943" i="8"/>
  <c r="O943" i="8"/>
  <c r="T943" i="8" s="1"/>
  <c r="N943" i="8"/>
  <c r="R942" i="8"/>
  <c r="Q942" i="8"/>
  <c r="P942" i="8"/>
  <c r="O942" i="8"/>
  <c r="T942" i="8" s="1"/>
  <c r="N942" i="8"/>
  <c r="S942" i="8" s="1"/>
  <c r="R941" i="8"/>
  <c r="Q941" i="8"/>
  <c r="P941" i="8"/>
  <c r="O941" i="8"/>
  <c r="T941" i="8" s="1"/>
  <c r="N941" i="8"/>
  <c r="S941" i="8" s="1"/>
  <c r="S940" i="8"/>
  <c r="R940" i="8"/>
  <c r="Q940" i="8"/>
  <c r="P940" i="8"/>
  <c r="O940" i="8"/>
  <c r="T940" i="8" s="1"/>
  <c r="N940" i="8"/>
  <c r="S939" i="8"/>
  <c r="R939" i="8"/>
  <c r="Q939" i="8"/>
  <c r="P939" i="8"/>
  <c r="O939" i="8"/>
  <c r="T939" i="8" s="1"/>
  <c r="N939" i="8"/>
  <c r="S938" i="8"/>
  <c r="R938" i="8"/>
  <c r="Q938" i="8"/>
  <c r="P938" i="8"/>
  <c r="O938" i="8"/>
  <c r="T938" i="8" s="1"/>
  <c r="N938" i="8"/>
  <c r="R937" i="8"/>
  <c r="Q937" i="8"/>
  <c r="P937" i="8"/>
  <c r="O937" i="8"/>
  <c r="T937" i="8" s="1"/>
  <c r="N937" i="8"/>
  <c r="S937" i="8" s="1"/>
  <c r="R935" i="8"/>
  <c r="Q935" i="8"/>
  <c r="P935" i="8"/>
  <c r="O935" i="8"/>
  <c r="T935" i="8" s="1"/>
  <c r="N935" i="8"/>
  <c r="S935" i="8" s="1"/>
  <c r="T934" i="8"/>
  <c r="S934" i="8"/>
  <c r="R934" i="8"/>
  <c r="Q934" i="8"/>
  <c r="P934" i="8"/>
  <c r="O934" i="8"/>
  <c r="N934" i="8"/>
  <c r="T933" i="8"/>
  <c r="S933" i="8"/>
  <c r="R933" i="8"/>
  <c r="Q933" i="8"/>
  <c r="P933" i="8"/>
  <c r="O933" i="8"/>
  <c r="N933" i="8"/>
  <c r="R932" i="8"/>
  <c r="Q932" i="8"/>
  <c r="P932" i="8"/>
  <c r="O932" i="8"/>
  <c r="T932" i="8" s="1"/>
  <c r="N932" i="8"/>
  <c r="S932" i="8" s="1"/>
  <c r="R931" i="8"/>
  <c r="Q931" i="8"/>
  <c r="P931" i="8"/>
  <c r="O931" i="8"/>
  <c r="T931" i="8" s="1"/>
  <c r="N931" i="8"/>
  <c r="S931" i="8" s="1"/>
  <c r="R930" i="8"/>
  <c r="Q930" i="8"/>
  <c r="P930" i="8"/>
  <c r="O930" i="8"/>
  <c r="T930" i="8" s="1"/>
  <c r="N930" i="8"/>
  <c r="S930" i="8" s="1"/>
  <c r="T929" i="8"/>
  <c r="S929" i="8"/>
  <c r="R929" i="8"/>
  <c r="Q929" i="8"/>
  <c r="P929" i="8"/>
  <c r="O929" i="8"/>
  <c r="N929" i="8"/>
  <c r="T928" i="8"/>
  <c r="R928" i="8"/>
  <c r="Q928" i="8"/>
  <c r="P928" i="8"/>
  <c r="O928" i="8"/>
  <c r="N928" i="8"/>
  <c r="S928" i="8" s="1"/>
  <c r="R927" i="8"/>
  <c r="Q927" i="8"/>
  <c r="P927" i="8"/>
  <c r="O927" i="8"/>
  <c r="T927" i="8" s="1"/>
  <c r="N927" i="8"/>
  <c r="S927" i="8" s="1"/>
  <c r="S926" i="8"/>
  <c r="R926" i="8"/>
  <c r="Q926" i="8"/>
  <c r="P926" i="8"/>
  <c r="O926" i="8"/>
  <c r="T926" i="8" s="1"/>
  <c r="N926" i="8"/>
  <c r="T925" i="8"/>
  <c r="R925" i="8"/>
  <c r="Q925" i="8"/>
  <c r="P925" i="8"/>
  <c r="O925" i="8"/>
  <c r="N925" i="8"/>
  <c r="S925" i="8" s="1"/>
  <c r="T924" i="8"/>
  <c r="R924" i="8"/>
  <c r="Q924" i="8"/>
  <c r="P924" i="8"/>
  <c r="O924" i="8"/>
  <c r="N924" i="8"/>
  <c r="S924" i="8" s="1"/>
  <c r="R923" i="8"/>
  <c r="Q923" i="8"/>
  <c r="P923" i="8"/>
  <c r="O923" i="8"/>
  <c r="T923" i="8" s="1"/>
  <c r="N923" i="8"/>
  <c r="S923" i="8" s="1"/>
  <c r="R922" i="8"/>
  <c r="Q922" i="8"/>
  <c r="P922" i="8"/>
  <c r="O922" i="8"/>
  <c r="T922" i="8" s="1"/>
  <c r="N922" i="8"/>
  <c r="S922" i="8" s="1"/>
  <c r="T921" i="8"/>
  <c r="R921" i="8"/>
  <c r="Q921" i="8"/>
  <c r="P921" i="8"/>
  <c r="O921" i="8"/>
  <c r="N921" i="8"/>
  <c r="S921" i="8" s="1"/>
  <c r="T920" i="8"/>
  <c r="R920" i="8"/>
  <c r="Q920" i="8"/>
  <c r="P920" i="8"/>
  <c r="O920" i="8"/>
  <c r="N920" i="8"/>
  <c r="S920" i="8" s="1"/>
  <c r="R919" i="8"/>
  <c r="Q919" i="8"/>
  <c r="P919" i="8"/>
  <c r="O919" i="8"/>
  <c r="T919" i="8" s="1"/>
  <c r="N919" i="8"/>
  <c r="S919" i="8" s="1"/>
  <c r="R918" i="8"/>
  <c r="Q918" i="8"/>
  <c r="P918" i="8"/>
  <c r="O918" i="8"/>
  <c r="T918" i="8" s="1"/>
  <c r="N918" i="8"/>
  <c r="S918" i="8" s="1"/>
  <c r="T917" i="8"/>
  <c r="R917" i="8"/>
  <c r="Q917" i="8"/>
  <c r="P917" i="8"/>
  <c r="O917" i="8"/>
  <c r="N917" i="8"/>
  <c r="S917" i="8" s="1"/>
  <c r="T916" i="8"/>
  <c r="R916" i="8"/>
  <c r="Q916" i="8"/>
  <c r="P916" i="8"/>
  <c r="O916" i="8"/>
  <c r="N916" i="8"/>
  <c r="S916" i="8" s="1"/>
  <c r="S915" i="8"/>
  <c r="R915" i="8"/>
  <c r="Q915" i="8"/>
  <c r="P915" i="8"/>
  <c r="O915" i="8"/>
  <c r="T915" i="8" s="1"/>
  <c r="N915" i="8"/>
  <c r="R914" i="8"/>
  <c r="Q914" i="8"/>
  <c r="P914" i="8"/>
  <c r="O914" i="8"/>
  <c r="T914" i="8" s="1"/>
  <c r="N914" i="8"/>
  <c r="S914" i="8" s="1"/>
  <c r="R913" i="8"/>
  <c r="Q913" i="8"/>
  <c r="P913" i="8"/>
  <c r="O913" i="8"/>
  <c r="T913" i="8" s="1"/>
  <c r="N913" i="8"/>
  <c r="S913" i="8" s="1"/>
  <c r="R912" i="8"/>
  <c r="Q912" i="8"/>
  <c r="P912" i="8"/>
  <c r="O912" i="8"/>
  <c r="T912" i="8" s="1"/>
  <c r="N912" i="8"/>
  <c r="S912" i="8" s="1"/>
  <c r="R911" i="8"/>
  <c r="Q911" i="8"/>
  <c r="P911" i="8"/>
  <c r="O911" i="8"/>
  <c r="T911" i="8" s="1"/>
  <c r="N911" i="8"/>
  <c r="S911" i="8" s="1"/>
  <c r="S910" i="8"/>
  <c r="R910" i="8"/>
  <c r="Q910" i="8"/>
  <c r="P910" i="8"/>
  <c r="O910" i="8"/>
  <c r="T910" i="8" s="1"/>
  <c r="N910" i="8"/>
  <c r="R909" i="8"/>
  <c r="Q909" i="8"/>
  <c r="P909" i="8"/>
  <c r="O909" i="8"/>
  <c r="T909" i="8" s="1"/>
  <c r="N909" i="8"/>
  <c r="S909" i="8" s="1"/>
  <c r="R908" i="8"/>
  <c r="Q908" i="8"/>
  <c r="P908" i="8"/>
  <c r="O908" i="8"/>
  <c r="T908" i="8" s="1"/>
  <c r="N908" i="8"/>
  <c r="S908" i="8" s="1"/>
  <c r="S907" i="8"/>
  <c r="R907" i="8"/>
  <c r="Q907" i="8"/>
  <c r="P907" i="8"/>
  <c r="O907" i="8"/>
  <c r="T907" i="8" s="1"/>
  <c r="N907" i="8"/>
  <c r="S906" i="8"/>
  <c r="R906" i="8"/>
  <c r="Q906" i="8"/>
  <c r="P906" i="8"/>
  <c r="O906" i="8"/>
  <c r="T906" i="8" s="1"/>
  <c r="N906" i="8"/>
  <c r="S905" i="8"/>
  <c r="R905" i="8"/>
  <c r="Q905" i="8"/>
  <c r="P905" i="8"/>
  <c r="O905" i="8"/>
  <c r="T905" i="8" s="1"/>
  <c r="N905" i="8"/>
  <c r="R904" i="8"/>
  <c r="Q904" i="8"/>
  <c r="P904" i="8"/>
  <c r="O904" i="8"/>
  <c r="T904" i="8" s="1"/>
  <c r="N904" i="8"/>
  <c r="S904" i="8" s="1"/>
  <c r="R903" i="8"/>
  <c r="Q903" i="8"/>
  <c r="P903" i="8"/>
  <c r="O903" i="8"/>
  <c r="T903" i="8" s="1"/>
  <c r="N903" i="8"/>
  <c r="S903" i="8" s="1"/>
  <c r="T902" i="8"/>
  <c r="S902" i="8"/>
  <c r="R902" i="8"/>
  <c r="Q902" i="8"/>
  <c r="P902" i="8"/>
  <c r="O902" i="8"/>
  <c r="N902" i="8"/>
  <c r="T901" i="8"/>
  <c r="S901" i="8"/>
  <c r="R901" i="8"/>
  <c r="Q901" i="8"/>
  <c r="P901" i="8"/>
  <c r="O901" i="8"/>
  <c r="N901" i="8"/>
  <c r="R900" i="8"/>
  <c r="Q900" i="8"/>
  <c r="P900" i="8"/>
  <c r="O900" i="8"/>
  <c r="T900" i="8" s="1"/>
  <c r="N900" i="8"/>
  <c r="S900" i="8" s="1"/>
  <c r="R899" i="8"/>
  <c r="Q899" i="8"/>
  <c r="P899" i="8"/>
  <c r="O899" i="8"/>
  <c r="T899" i="8" s="1"/>
  <c r="N899" i="8"/>
  <c r="S899" i="8" s="1"/>
  <c r="R898" i="8"/>
  <c r="Q898" i="8"/>
  <c r="P898" i="8"/>
  <c r="O898" i="8"/>
  <c r="T898" i="8" s="1"/>
  <c r="N898" i="8"/>
  <c r="S898" i="8" s="1"/>
  <c r="T897" i="8"/>
  <c r="S897" i="8"/>
  <c r="R897" i="8"/>
  <c r="Q897" i="8"/>
  <c r="P897" i="8"/>
  <c r="O897" i="8"/>
  <c r="N897" i="8"/>
  <c r="T896" i="8"/>
  <c r="R896" i="8"/>
  <c r="Q896" i="8"/>
  <c r="P896" i="8"/>
  <c r="O896" i="8"/>
  <c r="N896" i="8"/>
  <c r="S896" i="8" s="1"/>
  <c r="R895" i="8"/>
  <c r="Q895" i="8"/>
  <c r="P895" i="8"/>
  <c r="O895" i="8"/>
  <c r="T895" i="8" s="1"/>
  <c r="N895" i="8"/>
  <c r="S895" i="8" s="1"/>
  <c r="S894" i="8"/>
  <c r="R894" i="8"/>
  <c r="Q894" i="8"/>
  <c r="P894" i="8"/>
  <c r="O894" i="8"/>
  <c r="T894" i="8" s="1"/>
  <c r="N894" i="8"/>
  <c r="T893" i="8"/>
  <c r="R893" i="8"/>
  <c r="Q893" i="8"/>
  <c r="P893" i="8"/>
  <c r="O893" i="8"/>
  <c r="N893" i="8"/>
  <c r="S893" i="8" s="1"/>
  <c r="T892" i="8"/>
  <c r="R892" i="8"/>
  <c r="Q892" i="8"/>
  <c r="P892" i="8"/>
  <c r="O892" i="8"/>
  <c r="N892" i="8"/>
  <c r="S892" i="8" s="1"/>
  <c r="R891" i="8"/>
  <c r="Q891" i="8"/>
  <c r="P891" i="8"/>
  <c r="O891" i="8"/>
  <c r="T891" i="8" s="1"/>
  <c r="N891" i="8"/>
  <c r="S891" i="8" s="1"/>
  <c r="R890" i="8"/>
  <c r="Q890" i="8"/>
  <c r="P890" i="8"/>
  <c r="O890" i="8"/>
  <c r="T890" i="8" s="1"/>
  <c r="N890" i="8"/>
  <c r="S890" i="8" s="1"/>
  <c r="T889" i="8"/>
  <c r="R889" i="8"/>
  <c r="Q889" i="8"/>
  <c r="P889" i="8"/>
  <c r="O889" i="8"/>
  <c r="N889" i="8"/>
  <c r="S889" i="8" s="1"/>
  <c r="T888" i="8"/>
  <c r="R888" i="8"/>
  <c r="Q888" i="8"/>
  <c r="P888" i="8"/>
  <c r="O888" i="8"/>
  <c r="N888" i="8"/>
  <c r="S888" i="8" s="1"/>
  <c r="R887" i="8"/>
  <c r="Q887" i="8"/>
  <c r="P887" i="8"/>
  <c r="O887" i="8"/>
  <c r="T887" i="8" s="1"/>
  <c r="N887" i="8"/>
  <c r="S887" i="8" s="1"/>
  <c r="R886" i="8"/>
  <c r="Q886" i="8"/>
  <c r="P886" i="8"/>
  <c r="O886" i="8"/>
  <c r="T886" i="8" s="1"/>
  <c r="N886" i="8"/>
  <c r="S886" i="8" s="1"/>
  <c r="T885" i="8"/>
  <c r="R885" i="8"/>
  <c r="Q885" i="8"/>
  <c r="P885" i="8"/>
  <c r="O885" i="8"/>
  <c r="N885" i="8"/>
  <c r="S885" i="8" s="1"/>
  <c r="T884" i="8"/>
  <c r="R884" i="8"/>
  <c r="Q884" i="8"/>
  <c r="P884" i="8"/>
  <c r="O884" i="8"/>
  <c r="N884" i="8"/>
  <c r="S884" i="8" s="1"/>
  <c r="S883" i="8"/>
  <c r="R883" i="8"/>
  <c r="Q883" i="8"/>
  <c r="P883" i="8"/>
  <c r="O883" i="8"/>
  <c r="T883" i="8" s="1"/>
  <c r="N883" i="8"/>
  <c r="R882" i="8"/>
  <c r="Q882" i="8"/>
  <c r="P882" i="8"/>
  <c r="O882" i="8"/>
  <c r="T882" i="8" s="1"/>
  <c r="N882" i="8"/>
  <c r="S882" i="8" s="1"/>
  <c r="S881" i="8"/>
  <c r="R881" i="8"/>
  <c r="Q881" i="8"/>
  <c r="P881" i="8"/>
  <c r="O881" i="8"/>
  <c r="T881" i="8" s="1"/>
  <c r="N881" i="8"/>
  <c r="T880" i="8"/>
  <c r="R880" i="8"/>
  <c r="Q880" i="8"/>
  <c r="P880" i="8"/>
  <c r="O880" i="8"/>
  <c r="N880" i="8"/>
  <c r="S880" i="8" s="1"/>
  <c r="R879" i="8"/>
  <c r="Q879" i="8"/>
  <c r="P879" i="8"/>
  <c r="O879" i="8"/>
  <c r="T879" i="8" s="1"/>
  <c r="N879" i="8"/>
  <c r="S879" i="8" s="1"/>
  <c r="S878" i="8"/>
  <c r="R878" i="8"/>
  <c r="Q878" i="8"/>
  <c r="P878" i="8"/>
  <c r="O878" i="8"/>
  <c r="T878" i="8" s="1"/>
  <c r="N878" i="8"/>
  <c r="R877" i="8"/>
  <c r="Q877" i="8"/>
  <c r="P877" i="8"/>
  <c r="O877" i="8"/>
  <c r="T877" i="8" s="1"/>
  <c r="N877" i="8"/>
  <c r="S877" i="8" s="1"/>
  <c r="R876" i="8"/>
  <c r="Q876" i="8"/>
  <c r="P876" i="8"/>
  <c r="O876" i="8"/>
  <c r="T876" i="8" s="1"/>
  <c r="N876" i="8"/>
  <c r="S876" i="8" s="1"/>
  <c r="S875" i="8"/>
  <c r="R875" i="8"/>
  <c r="Q875" i="8"/>
  <c r="P875" i="8"/>
  <c r="O875" i="8"/>
  <c r="T875" i="8" s="1"/>
  <c r="N875" i="8"/>
  <c r="S874" i="8"/>
  <c r="R874" i="8"/>
  <c r="Q874" i="8"/>
  <c r="P874" i="8"/>
  <c r="O874" i="8"/>
  <c r="T874" i="8" s="1"/>
  <c r="N874" i="8"/>
  <c r="S873" i="8"/>
  <c r="R873" i="8"/>
  <c r="Q873" i="8"/>
  <c r="P873" i="8"/>
  <c r="O873" i="8"/>
  <c r="T873" i="8" s="1"/>
  <c r="N873" i="8"/>
  <c r="R872" i="8"/>
  <c r="Q872" i="8"/>
  <c r="P872" i="8"/>
  <c r="O872" i="8"/>
  <c r="T872" i="8" s="1"/>
  <c r="N872" i="8"/>
  <c r="S872" i="8" s="1"/>
  <c r="R871" i="8"/>
  <c r="Q871" i="8"/>
  <c r="P871" i="8"/>
  <c r="O871" i="8"/>
  <c r="T871" i="8" s="1"/>
  <c r="N871" i="8"/>
  <c r="S871" i="8" s="1"/>
  <c r="S870" i="8"/>
  <c r="R870" i="8"/>
  <c r="Q870" i="8"/>
  <c r="P870" i="8"/>
  <c r="O870" i="8"/>
  <c r="T870" i="8" s="1"/>
  <c r="N870" i="8"/>
  <c r="T869" i="8"/>
  <c r="R869" i="8"/>
  <c r="Q869" i="8"/>
  <c r="P869" i="8"/>
  <c r="O869" i="8"/>
  <c r="N869" i="8"/>
  <c r="S869" i="8" s="1"/>
  <c r="R868" i="8"/>
  <c r="Q868" i="8"/>
  <c r="P868" i="8"/>
  <c r="O868" i="8"/>
  <c r="T868" i="8" s="1"/>
  <c r="N868" i="8"/>
  <c r="S868" i="8" s="1"/>
  <c r="R867" i="8"/>
  <c r="Q867" i="8"/>
  <c r="P867" i="8"/>
  <c r="O867" i="8"/>
  <c r="T867" i="8" s="1"/>
  <c r="N867" i="8"/>
  <c r="S867" i="8" s="1"/>
  <c r="R866" i="8"/>
  <c r="Q866" i="8"/>
  <c r="P866" i="8"/>
  <c r="O866" i="8"/>
  <c r="T866" i="8" s="1"/>
  <c r="N866" i="8"/>
  <c r="S866" i="8" s="1"/>
  <c r="T865" i="8"/>
  <c r="S865" i="8"/>
  <c r="R865" i="8"/>
  <c r="Q865" i="8"/>
  <c r="P865" i="8"/>
  <c r="O865" i="8"/>
  <c r="N865" i="8"/>
  <c r="R864" i="8"/>
  <c r="Q864" i="8"/>
  <c r="P864" i="8"/>
  <c r="O864" i="8"/>
  <c r="T864" i="8" s="1"/>
  <c r="N864" i="8"/>
  <c r="S864" i="8" s="1"/>
  <c r="R863" i="8"/>
  <c r="Q863" i="8"/>
  <c r="P863" i="8"/>
  <c r="O863" i="8"/>
  <c r="T863" i="8" s="1"/>
  <c r="N863" i="8"/>
  <c r="S863" i="8" s="1"/>
  <c r="S862" i="8"/>
  <c r="R862" i="8"/>
  <c r="Q862" i="8"/>
  <c r="P862" i="8"/>
  <c r="O862" i="8"/>
  <c r="T862" i="8" s="1"/>
  <c r="N862" i="8"/>
  <c r="T861" i="8"/>
  <c r="R861" i="8"/>
  <c r="Q861" i="8"/>
  <c r="P861" i="8"/>
  <c r="O861" i="8"/>
  <c r="N861" i="8"/>
  <c r="S861" i="8" s="1"/>
  <c r="T860" i="8"/>
  <c r="R860" i="8"/>
  <c r="Q860" i="8"/>
  <c r="P860" i="8"/>
  <c r="O860" i="8"/>
  <c r="N860" i="8"/>
  <c r="S860" i="8" s="1"/>
  <c r="R859" i="8"/>
  <c r="Q859" i="8"/>
  <c r="P859" i="8"/>
  <c r="O859" i="8"/>
  <c r="T859" i="8" s="1"/>
  <c r="N859" i="8"/>
  <c r="S859" i="8" s="1"/>
  <c r="T858" i="8"/>
  <c r="R858" i="8"/>
  <c r="Q858" i="8"/>
  <c r="P858" i="8"/>
  <c r="O858" i="8"/>
  <c r="N858" i="8"/>
  <c r="S858" i="8" s="1"/>
  <c r="T857" i="8"/>
  <c r="R857" i="8"/>
  <c r="Q857" i="8"/>
  <c r="P857" i="8"/>
  <c r="O857" i="8"/>
  <c r="N857" i="8"/>
  <c r="S857" i="8" s="1"/>
  <c r="T856" i="8"/>
  <c r="R856" i="8"/>
  <c r="Q856" i="8"/>
  <c r="P856" i="8"/>
  <c r="O856" i="8"/>
  <c r="N856" i="8"/>
  <c r="S856" i="8" s="1"/>
  <c r="R855" i="8"/>
  <c r="Q855" i="8"/>
  <c r="P855" i="8"/>
  <c r="O855" i="8"/>
  <c r="T855" i="8" s="1"/>
  <c r="N855" i="8"/>
  <c r="S855" i="8" s="1"/>
  <c r="T854" i="8"/>
  <c r="R854" i="8"/>
  <c r="Q854" i="8"/>
  <c r="P854" i="8"/>
  <c r="O854" i="8"/>
  <c r="N854" i="8"/>
  <c r="S854" i="8" s="1"/>
  <c r="T853" i="8"/>
  <c r="R853" i="8"/>
  <c r="Q853" i="8"/>
  <c r="P853" i="8"/>
  <c r="O853" i="8"/>
  <c r="N853" i="8"/>
  <c r="S853" i="8" s="1"/>
  <c r="T852" i="8"/>
  <c r="R852" i="8"/>
  <c r="Q852" i="8"/>
  <c r="P852" i="8"/>
  <c r="O852" i="8"/>
  <c r="N852" i="8"/>
  <c r="S852" i="8" s="1"/>
  <c r="R851" i="8"/>
  <c r="Q851" i="8"/>
  <c r="P851" i="8"/>
  <c r="O851" i="8"/>
  <c r="T851" i="8" s="1"/>
  <c r="N851" i="8"/>
  <c r="S851" i="8" s="1"/>
  <c r="T850" i="8"/>
  <c r="R850" i="8"/>
  <c r="Q850" i="8"/>
  <c r="P850" i="8"/>
  <c r="O850" i="8"/>
  <c r="N850" i="8"/>
  <c r="S850" i="8" s="1"/>
  <c r="T849" i="8"/>
  <c r="R849" i="8"/>
  <c r="Q849" i="8"/>
  <c r="P849" i="8"/>
  <c r="O849" i="8"/>
  <c r="N849" i="8"/>
  <c r="S849" i="8" s="1"/>
  <c r="T848" i="8"/>
  <c r="R848" i="8"/>
  <c r="Q848" i="8"/>
  <c r="P848" i="8"/>
  <c r="O848" i="8"/>
  <c r="N848" i="8"/>
  <c r="S848" i="8" s="1"/>
  <c r="R847" i="8"/>
  <c r="Q847" i="8"/>
  <c r="P847" i="8"/>
  <c r="O847" i="8"/>
  <c r="T847" i="8" s="1"/>
  <c r="N847" i="8"/>
  <c r="S847" i="8" s="1"/>
  <c r="T846" i="8"/>
  <c r="R846" i="8"/>
  <c r="Q846" i="8"/>
  <c r="P846" i="8"/>
  <c r="O846" i="8"/>
  <c r="N846" i="8"/>
  <c r="S846" i="8" s="1"/>
  <c r="T845" i="8"/>
  <c r="R845" i="8"/>
  <c r="Q845" i="8"/>
  <c r="P845" i="8"/>
  <c r="O845" i="8"/>
  <c r="N845" i="8"/>
  <c r="S845" i="8" s="1"/>
  <c r="T844" i="8"/>
  <c r="R844" i="8"/>
  <c r="Q844" i="8"/>
  <c r="P844" i="8"/>
  <c r="O844" i="8"/>
  <c r="N844" i="8"/>
  <c r="S844" i="8" s="1"/>
  <c r="R843" i="8"/>
  <c r="Q843" i="8"/>
  <c r="P843" i="8"/>
  <c r="O843" i="8"/>
  <c r="T843" i="8" s="1"/>
  <c r="N843" i="8"/>
  <c r="S843" i="8" s="1"/>
  <c r="T842" i="8"/>
  <c r="R842" i="8"/>
  <c r="Q842" i="8"/>
  <c r="P842" i="8"/>
  <c r="O842" i="8"/>
  <c r="N842" i="8"/>
  <c r="S842" i="8" s="1"/>
  <c r="T841" i="8"/>
  <c r="R841" i="8"/>
  <c r="Q841" i="8"/>
  <c r="P841" i="8"/>
  <c r="O841" i="8"/>
  <c r="N841" i="8"/>
  <c r="S841" i="8" s="1"/>
  <c r="T840" i="8"/>
  <c r="R840" i="8"/>
  <c r="Q840" i="8"/>
  <c r="P840" i="8"/>
  <c r="O840" i="8"/>
  <c r="N840" i="8"/>
  <c r="S840" i="8" s="1"/>
  <c r="R839" i="8"/>
  <c r="Q839" i="8"/>
  <c r="P839" i="8"/>
  <c r="O839" i="8"/>
  <c r="T839" i="8" s="1"/>
  <c r="N839" i="8"/>
  <c r="S839" i="8" s="1"/>
  <c r="T838" i="8"/>
  <c r="R838" i="8"/>
  <c r="Q838" i="8"/>
  <c r="P838" i="8"/>
  <c r="O838" i="8"/>
  <c r="N838" i="8"/>
  <c r="S838" i="8" s="1"/>
  <c r="T837" i="8"/>
  <c r="R837" i="8"/>
  <c r="Q837" i="8"/>
  <c r="P837" i="8"/>
  <c r="O837" i="8"/>
  <c r="N837" i="8"/>
  <c r="S837" i="8" s="1"/>
  <c r="T836" i="8"/>
  <c r="R836" i="8"/>
  <c r="Q836" i="8"/>
  <c r="P836" i="8"/>
  <c r="O836" i="8"/>
  <c r="N836" i="8"/>
  <c r="S836" i="8" s="1"/>
  <c r="R835" i="8"/>
  <c r="Q835" i="8"/>
  <c r="P835" i="8"/>
  <c r="O835" i="8"/>
  <c r="T835" i="8" s="1"/>
  <c r="N835" i="8"/>
  <c r="S835" i="8" s="1"/>
  <c r="R834" i="8"/>
  <c r="Q834" i="8"/>
  <c r="P834" i="8"/>
  <c r="O834" i="8"/>
  <c r="T834" i="8" s="1"/>
  <c r="N834" i="8"/>
  <c r="S834" i="8" s="1"/>
  <c r="R833" i="8"/>
  <c r="Q833" i="8"/>
  <c r="P833" i="8"/>
  <c r="O833" i="8"/>
  <c r="T833" i="8" s="1"/>
  <c r="N833" i="8"/>
  <c r="S833" i="8" s="1"/>
  <c r="R832" i="8"/>
  <c r="Q832" i="8"/>
  <c r="P832" i="8"/>
  <c r="O832" i="8"/>
  <c r="T832" i="8" s="1"/>
  <c r="N832" i="8"/>
  <c r="S832" i="8" s="1"/>
  <c r="R831" i="8"/>
  <c r="Q831" i="8"/>
  <c r="P831" i="8"/>
  <c r="O831" i="8"/>
  <c r="T831" i="8" s="1"/>
  <c r="N831" i="8"/>
  <c r="S831" i="8" s="1"/>
  <c r="R830" i="8"/>
  <c r="Q830" i="8"/>
  <c r="P830" i="8"/>
  <c r="O830" i="8"/>
  <c r="T830" i="8" s="1"/>
  <c r="N830" i="8"/>
  <c r="S830" i="8" s="1"/>
  <c r="R829" i="8"/>
  <c r="Q829" i="8"/>
  <c r="P829" i="8"/>
  <c r="O829" i="8"/>
  <c r="T829" i="8" s="1"/>
  <c r="N829" i="8"/>
  <c r="S829" i="8" s="1"/>
  <c r="R828" i="8"/>
  <c r="Q828" i="8"/>
  <c r="P828" i="8"/>
  <c r="O828" i="8"/>
  <c r="T828" i="8" s="1"/>
  <c r="N828" i="8"/>
  <c r="S828" i="8" s="1"/>
  <c r="R827" i="8"/>
  <c r="Q827" i="8"/>
  <c r="P827" i="8"/>
  <c r="O827" i="8"/>
  <c r="T827" i="8" s="1"/>
  <c r="N827" i="8"/>
  <c r="S827" i="8" s="1"/>
  <c r="R826" i="8"/>
  <c r="Q826" i="8"/>
  <c r="P826" i="8"/>
  <c r="O826" i="8"/>
  <c r="T826" i="8" s="1"/>
  <c r="N826" i="8"/>
  <c r="S826" i="8" s="1"/>
  <c r="R825" i="8"/>
  <c r="Q825" i="8"/>
  <c r="P825" i="8"/>
  <c r="O825" i="8"/>
  <c r="T825" i="8" s="1"/>
  <c r="N825" i="8"/>
  <c r="S825" i="8" s="1"/>
  <c r="R824" i="8"/>
  <c r="Q824" i="8"/>
  <c r="P824" i="8"/>
  <c r="O824" i="8"/>
  <c r="T824" i="8" s="1"/>
  <c r="N824" i="8"/>
  <c r="S824" i="8" s="1"/>
  <c r="T823" i="8"/>
  <c r="R823" i="8"/>
  <c r="Q823" i="8"/>
  <c r="P823" i="8"/>
  <c r="O823" i="8"/>
  <c r="N823" i="8"/>
  <c r="S823" i="8" s="1"/>
  <c r="R822" i="8"/>
  <c r="Q822" i="8"/>
  <c r="P822" i="8"/>
  <c r="O822" i="8"/>
  <c r="T822" i="8" s="1"/>
  <c r="N822" i="8"/>
  <c r="S822" i="8" s="1"/>
  <c r="R821" i="8"/>
  <c r="Q821" i="8"/>
  <c r="P821" i="8"/>
  <c r="O821" i="8"/>
  <c r="T821" i="8" s="1"/>
  <c r="N821" i="8"/>
  <c r="S821" i="8" s="1"/>
  <c r="R820" i="8"/>
  <c r="Q820" i="8"/>
  <c r="P820" i="8"/>
  <c r="O820" i="8"/>
  <c r="T820" i="8" s="1"/>
  <c r="N820" i="8"/>
  <c r="S820" i="8" s="1"/>
  <c r="R819" i="8"/>
  <c r="Q819" i="8"/>
  <c r="P819" i="8"/>
  <c r="O819" i="8"/>
  <c r="T819" i="8" s="1"/>
  <c r="N819" i="8"/>
  <c r="S819" i="8" s="1"/>
  <c r="R818" i="8"/>
  <c r="Q818" i="8"/>
  <c r="P818" i="8"/>
  <c r="O818" i="8"/>
  <c r="T818" i="8" s="1"/>
  <c r="N818" i="8"/>
  <c r="S818" i="8" s="1"/>
  <c r="R817" i="8"/>
  <c r="Q817" i="8"/>
  <c r="P817" i="8"/>
  <c r="O817" i="8"/>
  <c r="T817" i="8" s="1"/>
  <c r="N817" i="8"/>
  <c r="S817" i="8" s="1"/>
  <c r="T816" i="8"/>
  <c r="R816" i="8"/>
  <c r="Q816" i="8"/>
  <c r="P816" i="8"/>
  <c r="O816" i="8"/>
  <c r="N816" i="8"/>
  <c r="S816" i="8" s="1"/>
  <c r="T815" i="8"/>
  <c r="R815" i="8"/>
  <c r="Q815" i="8"/>
  <c r="P815" i="8"/>
  <c r="O815" i="8"/>
  <c r="N815" i="8"/>
  <c r="S815" i="8" s="1"/>
  <c r="R814" i="8"/>
  <c r="Q814" i="8"/>
  <c r="P814" i="8"/>
  <c r="O814" i="8"/>
  <c r="T814" i="8" s="1"/>
  <c r="N814" i="8"/>
  <c r="S814" i="8" s="1"/>
  <c r="R813" i="8"/>
  <c r="Q813" i="8"/>
  <c r="P813" i="8"/>
  <c r="O813" i="8"/>
  <c r="T813" i="8" s="1"/>
  <c r="N813" i="8"/>
  <c r="S813" i="8" s="1"/>
  <c r="T812" i="8"/>
  <c r="S812" i="8"/>
  <c r="R812" i="8"/>
  <c r="Q812" i="8"/>
  <c r="P812" i="8"/>
  <c r="O812" i="8"/>
  <c r="N812" i="8"/>
  <c r="T811" i="8"/>
  <c r="R811" i="8"/>
  <c r="Q811" i="8"/>
  <c r="P811" i="8"/>
  <c r="O811" i="8"/>
  <c r="N811" i="8"/>
  <c r="S811" i="8" s="1"/>
  <c r="R810" i="8"/>
  <c r="Q810" i="8"/>
  <c r="P810" i="8"/>
  <c r="O810" i="8"/>
  <c r="T810" i="8" s="1"/>
  <c r="N810" i="8"/>
  <c r="S810" i="8" s="1"/>
  <c r="R809" i="8"/>
  <c r="Q809" i="8"/>
  <c r="P809" i="8"/>
  <c r="O809" i="8"/>
  <c r="T809" i="8" s="1"/>
  <c r="N809" i="8"/>
  <c r="S809" i="8" s="1"/>
  <c r="T808" i="8"/>
  <c r="S808" i="8"/>
  <c r="R808" i="8"/>
  <c r="Q808" i="8"/>
  <c r="P808" i="8"/>
  <c r="O808" i="8"/>
  <c r="N808" i="8"/>
  <c r="R807" i="8"/>
  <c r="Q807" i="8"/>
  <c r="P807" i="8"/>
  <c r="O807" i="8"/>
  <c r="T807" i="8" s="1"/>
  <c r="N807" i="8"/>
  <c r="S807" i="8" s="1"/>
  <c r="R806" i="8"/>
  <c r="Q806" i="8"/>
  <c r="P806" i="8"/>
  <c r="O806" i="8"/>
  <c r="T806" i="8" s="1"/>
  <c r="N806" i="8"/>
  <c r="S806" i="8" s="1"/>
  <c r="R805" i="8"/>
  <c r="Q805" i="8"/>
  <c r="P805" i="8"/>
  <c r="O805" i="8"/>
  <c r="T805" i="8" s="1"/>
  <c r="N805" i="8"/>
  <c r="S805" i="8" s="1"/>
  <c r="S804" i="8"/>
  <c r="R804" i="8"/>
  <c r="Q804" i="8"/>
  <c r="P804" i="8"/>
  <c r="O804" i="8"/>
  <c r="T804" i="8" s="1"/>
  <c r="N804" i="8"/>
  <c r="R803" i="8"/>
  <c r="Q803" i="8"/>
  <c r="P803" i="8"/>
  <c r="O803" i="8"/>
  <c r="T803" i="8" s="1"/>
  <c r="N803" i="8"/>
  <c r="S803" i="8" s="1"/>
  <c r="S802" i="8"/>
  <c r="R802" i="8"/>
  <c r="Q802" i="8"/>
  <c r="P802" i="8"/>
  <c r="O802" i="8"/>
  <c r="T802" i="8" s="1"/>
  <c r="N802" i="8"/>
  <c r="S801" i="8"/>
  <c r="R801" i="8"/>
  <c r="Q801" i="8"/>
  <c r="P801" i="8"/>
  <c r="O801" i="8"/>
  <c r="T801" i="8" s="1"/>
  <c r="N801" i="8"/>
  <c r="S800" i="8"/>
  <c r="R800" i="8"/>
  <c r="Q800" i="8"/>
  <c r="P800" i="8"/>
  <c r="O800" i="8"/>
  <c r="T800" i="8" s="1"/>
  <c r="N800" i="8"/>
  <c r="R799" i="8"/>
  <c r="Q799" i="8"/>
  <c r="P799" i="8"/>
  <c r="O799" i="8"/>
  <c r="T799" i="8" s="1"/>
  <c r="N799" i="8"/>
  <c r="S799" i="8" s="1"/>
  <c r="S798" i="8"/>
  <c r="R798" i="8"/>
  <c r="Q798" i="8"/>
  <c r="P798" i="8"/>
  <c r="O798" i="8"/>
  <c r="T798" i="8" s="1"/>
  <c r="N798" i="8"/>
  <c r="S797" i="8"/>
  <c r="R797" i="8"/>
  <c r="Q797" i="8"/>
  <c r="P797" i="8"/>
  <c r="O797" i="8"/>
  <c r="T797" i="8" s="1"/>
  <c r="N797" i="8"/>
  <c r="S796" i="8"/>
  <c r="R796" i="8"/>
  <c r="Q796" i="8"/>
  <c r="P796" i="8"/>
  <c r="O796" i="8"/>
  <c r="T796" i="8" s="1"/>
  <c r="N796" i="8"/>
  <c r="R795" i="8"/>
  <c r="Q795" i="8"/>
  <c r="P795" i="8"/>
  <c r="O795" i="8"/>
  <c r="T795" i="8" s="1"/>
  <c r="N795" i="8"/>
  <c r="S795" i="8" s="1"/>
  <c r="S794" i="8"/>
  <c r="R794" i="8"/>
  <c r="Q794" i="8"/>
  <c r="P794" i="8"/>
  <c r="O794" i="8"/>
  <c r="T794" i="8" s="1"/>
  <c r="N794" i="8"/>
  <c r="S793" i="8"/>
  <c r="R793" i="8"/>
  <c r="Q793" i="8"/>
  <c r="P793" i="8"/>
  <c r="O793" i="8"/>
  <c r="T793" i="8" s="1"/>
  <c r="N793" i="8"/>
  <c r="S792" i="8"/>
  <c r="R792" i="8"/>
  <c r="Q792" i="8"/>
  <c r="P792" i="8"/>
  <c r="O792" i="8"/>
  <c r="T792" i="8" s="1"/>
  <c r="N792" i="8"/>
  <c r="R791" i="8"/>
  <c r="Q791" i="8"/>
  <c r="P791" i="8"/>
  <c r="O791" i="8"/>
  <c r="T791" i="8" s="1"/>
  <c r="N791" i="8"/>
  <c r="S791" i="8" s="1"/>
  <c r="S790" i="8"/>
  <c r="R790" i="8"/>
  <c r="Q790" i="8"/>
  <c r="P790" i="8"/>
  <c r="O790" i="8"/>
  <c r="T790" i="8" s="1"/>
  <c r="N790" i="8"/>
  <c r="S789" i="8"/>
  <c r="R789" i="8"/>
  <c r="Q789" i="8"/>
  <c r="P789" i="8"/>
  <c r="O789" i="8"/>
  <c r="T789" i="8" s="1"/>
  <c r="N789" i="8"/>
  <c r="S788" i="8"/>
  <c r="R788" i="8"/>
  <c r="Q788" i="8"/>
  <c r="P788" i="8"/>
  <c r="O788" i="8"/>
  <c r="T788" i="8" s="1"/>
  <c r="N788" i="8"/>
  <c r="R787" i="8"/>
  <c r="Q787" i="8"/>
  <c r="P787" i="8"/>
  <c r="O787" i="8"/>
  <c r="T787" i="8" s="1"/>
  <c r="N787" i="8"/>
  <c r="S787" i="8" s="1"/>
  <c r="R786" i="8"/>
  <c r="Q786" i="8"/>
  <c r="P786" i="8"/>
  <c r="O786" i="8"/>
  <c r="T786" i="8" s="1"/>
  <c r="N786" i="8"/>
  <c r="S786" i="8" s="1"/>
  <c r="R785" i="8"/>
  <c r="Q785" i="8"/>
  <c r="P785" i="8"/>
  <c r="O785" i="8"/>
  <c r="T785" i="8" s="1"/>
  <c r="N785" i="8"/>
  <c r="S785" i="8" s="1"/>
  <c r="R784" i="8"/>
  <c r="Q784" i="8"/>
  <c r="P784" i="8"/>
  <c r="O784" i="8"/>
  <c r="T784" i="8" s="1"/>
  <c r="N784" i="8"/>
  <c r="S784" i="8" s="1"/>
  <c r="R783" i="8"/>
  <c r="Q783" i="8"/>
  <c r="P783" i="8"/>
  <c r="O783" i="8"/>
  <c r="T783" i="8" s="1"/>
  <c r="N783" i="8"/>
  <c r="S783" i="8" s="1"/>
  <c r="R782" i="8"/>
  <c r="Q782" i="8"/>
  <c r="P782" i="8"/>
  <c r="O782" i="8"/>
  <c r="T782" i="8" s="1"/>
  <c r="N782" i="8"/>
  <c r="S782" i="8" s="1"/>
  <c r="R781" i="8"/>
  <c r="Q781" i="8"/>
  <c r="P781" i="8"/>
  <c r="O781" i="8"/>
  <c r="T781" i="8" s="1"/>
  <c r="N781" i="8"/>
  <c r="S781" i="8" s="1"/>
  <c r="R780" i="8"/>
  <c r="Q780" i="8"/>
  <c r="P780" i="8"/>
  <c r="O780" i="8"/>
  <c r="T780" i="8" s="1"/>
  <c r="N780" i="8"/>
  <c r="S780" i="8" s="1"/>
  <c r="T779" i="8"/>
  <c r="R779" i="8"/>
  <c r="Q779" i="8"/>
  <c r="P779" i="8"/>
  <c r="O779" i="8"/>
  <c r="N779" i="8"/>
  <c r="S779" i="8" s="1"/>
  <c r="R778" i="8"/>
  <c r="Q778" i="8"/>
  <c r="P778" i="8"/>
  <c r="O778" i="8"/>
  <c r="T778" i="8" s="1"/>
  <c r="N778" i="8"/>
  <c r="S778" i="8" s="1"/>
  <c r="S777" i="8"/>
  <c r="R777" i="8"/>
  <c r="Q777" i="8"/>
  <c r="P777" i="8"/>
  <c r="O777" i="8"/>
  <c r="T777" i="8" s="1"/>
  <c r="N777" i="8"/>
  <c r="S776" i="8"/>
  <c r="R776" i="8"/>
  <c r="Q776" i="8"/>
  <c r="P776" i="8"/>
  <c r="O776" i="8"/>
  <c r="T776" i="8" s="1"/>
  <c r="N776" i="8"/>
  <c r="R775" i="8"/>
  <c r="Q775" i="8"/>
  <c r="P775" i="8"/>
  <c r="O775" i="8"/>
  <c r="T775" i="8" s="1"/>
  <c r="N775" i="8"/>
  <c r="S775" i="8" s="1"/>
  <c r="R774" i="8"/>
  <c r="Q774" i="8"/>
  <c r="P774" i="8"/>
  <c r="O774" i="8"/>
  <c r="T774" i="8" s="1"/>
  <c r="N774" i="8"/>
  <c r="S774" i="8" s="1"/>
  <c r="R773" i="8"/>
  <c r="Q773" i="8"/>
  <c r="P773" i="8"/>
  <c r="O773" i="8"/>
  <c r="T773" i="8" s="1"/>
  <c r="N773" i="8"/>
  <c r="S773" i="8" s="1"/>
  <c r="S772" i="8"/>
  <c r="R772" i="8"/>
  <c r="Q772" i="8"/>
  <c r="P772" i="8"/>
  <c r="O772" i="8"/>
  <c r="T772" i="8" s="1"/>
  <c r="N772" i="8"/>
  <c r="R771" i="8"/>
  <c r="Q771" i="8"/>
  <c r="P771" i="8"/>
  <c r="O771" i="8"/>
  <c r="T771" i="8" s="1"/>
  <c r="N771" i="8"/>
  <c r="S771" i="8" s="1"/>
  <c r="R770" i="8"/>
  <c r="Q770" i="8"/>
  <c r="P770" i="8"/>
  <c r="O770" i="8"/>
  <c r="T770" i="8" s="1"/>
  <c r="N770" i="8"/>
  <c r="S770" i="8" s="1"/>
  <c r="S769" i="8"/>
  <c r="R769" i="8"/>
  <c r="Q769" i="8"/>
  <c r="P769" i="8"/>
  <c r="O769" i="8"/>
  <c r="T769" i="8" s="1"/>
  <c r="N769" i="8"/>
  <c r="R768" i="8"/>
  <c r="Q768" i="8"/>
  <c r="P768" i="8"/>
  <c r="O768" i="8"/>
  <c r="T768" i="8" s="1"/>
  <c r="N768" i="8"/>
  <c r="S768" i="8" s="1"/>
  <c r="R767" i="8"/>
  <c r="Q767" i="8"/>
  <c r="P767" i="8"/>
  <c r="O767" i="8"/>
  <c r="T767" i="8" s="1"/>
  <c r="N767" i="8"/>
  <c r="S767" i="8" s="1"/>
  <c r="R766" i="8"/>
  <c r="Q766" i="8"/>
  <c r="P766" i="8"/>
  <c r="O766" i="8"/>
  <c r="T766" i="8" s="1"/>
  <c r="N766" i="8"/>
  <c r="S766" i="8" s="1"/>
  <c r="R765" i="8"/>
  <c r="Q765" i="8"/>
  <c r="P765" i="8"/>
  <c r="O765" i="8"/>
  <c r="T765" i="8" s="1"/>
  <c r="N765" i="8"/>
  <c r="S765" i="8" s="1"/>
  <c r="R764" i="8"/>
  <c r="Q764" i="8"/>
  <c r="P764" i="8"/>
  <c r="O764" i="8"/>
  <c r="T764" i="8" s="1"/>
  <c r="N764" i="8"/>
  <c r="S764" i="8" s="1"/>
  <c r="R763" i="8"/>
  <c r="Q763" i="8"/>
  <c r="P763" i="8"/>
  <c r="O763" i="8"/>
  <c r="T763" i="8" s="1"/>
  <c r="N763" i="8"/>
  <c r="S763" i="8" s="1"/>
  <c r="R762" i="8"/>
  <c r="Q762" i="8"/>
  <c r="P762" i="8"/>
  <c r="O762" i="8"/>
  <c r="T762" i="8" s="1"/>
  <c r="N762" i="8"/>
  <c r="S762" i="8" s="1"/>
  <c r="S761" i="8"/>
  <c r="R761" i="8"/>
  <c r="Q761" i="8"/>
  <c r="P761" i="8"/>
  <c r="O761" i="8"/>
  <c r="T761" i="8" s="1"/>
  <c r="N761" i="8"/>
  <c r="S760" i="8"/>
  <c r="R760" i="8"/>
  <c r="Q760" i="8"/>
  <c r="P760" i="8"/>
  <c r="O760" i="8"/>
  <c r="T760" i="8" s="1"/>
  <c r="N760" i="8"/>
  <c r="R759" i="8"/>
  <c r="Q759" i="8"/>
  <c r="P759" i="8"/>
  <c r="O759" i="8"/>
  <c r="T759" i="8" s="1"/>
  <c r="N759" i="8"/>
  <c r="S759" i="8" s="1"/>
  <c r="R758" i="8"/>
  <c r="Q758" i="8"/>
  <c r="P758" i="8"/>
  <c r="O758" i="8"/>
  <c r="T758" i="8" s="1"/>
  <c r="N758" i="8"/>
  <c r="S758" i="8" s="1"/>
  <c r="R757" i="8"/>
  <c r="Q757" i="8"/>
  <c r="P757" i="8"/>
  <c r="O757" i="8"/>
  <c r="T757" i="8" s="1"/>
  <c r="N757" i="8"/>
  <c r="S757" i="8" s="1"/>
  <c r="R756" i="8"/>
  <c r="Q756" i="8"/>
  <c r="P756" i="8"/>
  <c r="O756" i="8"/>
  <c r="T756" i="8" s="1"/>
  <c r="N756" i="8"/>
  <c r="S756" i="8" s="1"/>
  <c r="T754" i="8"/>
  <c r="R754" i="8"/>
  <c r="Q754" i="8"/>
  <c r="P754" i="8"/>
  <c r="O754" i="8"/>
  <c r="N754" i="8"/>
  <c r="S754" i="8" s="1"/>
  <c r="R753" i="8"/>
  <c r="Q753" i="8"/>
  <c r="P753" i="8"/>
  <c r="O753" i="8"/>
  <c r="T753" i="8" s="1"/>
  <c r="N753" i="8"/>
  <c r="S753" i="8" s="1"/>
  <c r="R752" i="8"/>
  <c r="Q752" i="8"/>
  <c r="P752" i="8"/>
  <c r="O752" i="8"/>
  <c r="T752" i="8" s="1"/>
  <c r="N752" i="8"/>
  <c r="S752" i="8" s="1"/>
  <c r="R751" i="8"/>
  <c r="Q751" i="8"/>
  <c r="P751" i="8"/>
  <c r="O751" i="8"/>
  <c r="T751" i="8" s="1"/>
  <c r="N751" i="8"/>
  <c r="S751" i="8" s="1"/>
  <c r="B751" i="8"/>
  <c r="T750" i="8"/>
  <c r="R750" i="8"/>
  <c r="Q750" i="8"/>
  <c r="P750" i="8"/>
  <c r="O750" i="8"/>
  <c r="N750" i="8"/>
  <c r="S750" i="8" s="1"/>
  <c r="R749" i="8"/>
  <c r="Q749" i="8"/>
  <c r="P749" i="8"/>
  <c r="O749" i="8"/>
  <c r="T749" i="8" s="1"/>
  <c r="N749" i="8"/>
  <c r="S749" i="8" s="1"/>
  <c r="R748" i="8"/>
  <c r="Q748" i="8"/>
  <c r="P748" i="8"/>
  <c r="O748" i="8"/>
  <c r="T748" i="8" s="1"/>
  <c r="N748" i="8"/>
  <c r="S748" i="8" s="1"/>
  <c r="R747" i="8"/>
  <c r="Q747" i="8"/>
  <c r="P747" i="8"/>
  <c r="O747" i="8"/>
  <c r="T747" i="8" s="1"/>
  <c r="N747" i="8"/>
  <c r="S747" i="8" s="1"/>
  <c r="T746" i="8"/>
  <c r="R746" i="8"/>
  <c r="Q746" i="8"/>
  <c r="P746" i="8"/>
  <c r="O746" i="8"/>
  <c r="N746" i="8"/>
  <c r="S746" i="8" s="1"/>
  <c r="R745" i="8"/>
  <c r="Q745" i="8"/>
  <c r="P745" i="8"/>
  <c r="O745" i="8"/>
  <c r="T745" i="8" s="1"/>
  <c r="N745" i="8"/>
  <c r="S745" i="8" s="1"/>
  <c r="R744" i="8"/>
  <c r="Q744" i="8"/>
  <c r="P744" i="8"/>
  <c r="O744" i="8"/>
  <c r="T744" i="8" s="1"/>
  <c r="N744" i="8"/>
  <c r="S744" i="8" s="1"/>
  <c r="S743" i="8"/>
  <c r="R743" i="8"/>
  <c r="Q743" i="8"/>
  <c r="P743" i="8"/>
  <c r="O743" i="8"/>
  <c r="T743" i="8" s="1"/>
  <c r="N743" i="8"/>
  <c r="T742" i="8"/>
  <c r="R742" i="8"/>
  <c r="Q742" i="8"/>
  <c r="P742" i="8"/>
  <c r="O742" i="8"/>
  <c r="N742" i="8"/>
  <c r="S742" i="8" s="1"/>
  <c r="R741" i="8"/>
  <c r="Q741" i="8"/>
  <c r="P741" i="8"/>
  <c r="O741" i="8"/>
  <c r="T741" i="8" s="1"/>
  <c r="N741" i="8"/>
  <c r="S741" i="8" s="1"/>
  <c r="R740" i="8"/>
  <c r="Q740" i="8"/>
  <c r="P740" i="8"/>
  <c r="O740" i="8"/>
  <c r="T740" i="8" s="1"/>
  <c r="N740" i="8"/>
  <c r="S740" i="8" s="1"/>
  <c r="S739" i="8"/>
  <c r="R739" i="8"/>
  <c r="Q739" i="8"/>
  <c r="P739" i="8"/>
  <c r="O739" i="8"/>
  <c r="T739" i="8" s="1"/>
  <c r="N739" i="8"/>
  <c r="R738" i="8"/>
  <c r="Q738" i="8"/>
  <c r="P738" i="8"/>
  <c r="O738" i="8"/>
  <c r="T738" i="8" s="1"/>
  <c r="N738" i="8"/>
  <c r="S738" i="8" s="1"/>
  <c r="R737" i="8"/>
  <c r="Q737" i="8"/>
  <c r="P737" i="8"/>
  <c r="O737" i="8"/>
  <c r="T737" i="8" s="1"/>
  <c r="N737" i="8"/>
  <c r="S737" i="8" s="1"/>
  <c r="S736" i="8"/>
  <c r="R736" i="8"/>
  <c r="Q736" i="8"/>
  <c r="P736" i="8"/>
  <c r="O736" i="8"/>
  <c r="T736" i="8" s="1"/>
  <c r="N736" i="8"/>
  <c r="R735" i="8"/>
  <c r="Q735" i="8"/>
  <c r="P735" i="8"/>
  <c r="O735" i="8"/>
  <c r="T735" i="8" s="1"/>
  <c r="N735" i="8"/>
  <c r="S735" i="8" s="1"/>
  <c r="R734" i="8"/>
  <c r="Q734" i="8"/>
  <c r="P734" i="8"/>
  <c r="O734" i="8"/>
  <c r="T734" i="8" s="1"/>
  <c r="N734" i="8"/>
  <c r="S734" i="8" s="1"/>
  <c r="R733" i="8"/>
  <c r="Q733" i="8"/>
  <c r="P733" i="8"/>
  <c r="O733" i="8"/>
  <c r="T733" i="8" s="1"/>
  <c r="N733" i="8"/>
  <c r="S733" i="8" s="1"/>
  <c r="R732" i="8"/>
  <c r="Q732" i="8"/>
  <c r="P732" i="8"/>
  <c r="O732" i="8"/>
  <c r="T732" i="8" s="1"/>
  <c r="N732" i="8"/>
  <c r="S732" i="8" s="1"/>
  <c r="R731" i="8"/>
  <c r="Q731" i="8"/>
  <c r="P731" i="8"/>
  <c r="O731" i="8"/>
  <c r="T731" i="8" s="1"/>
  <c r="N731" i="8"/>
  <c r="S731" i="8" s="1"/>
  <c r="T730" i="8"/>
  <c r="R730" i="8"/>
  <c r="Q730" i="8"/>
  <c r="P730" i="8"/>
  <c r="O730" i="8"/>
  <c r="N730" i="8"/>
  <c r="S730" i="8" s="1"/>
  <c r="R729" i="8"/>
  <c r="Q729" i="8"/>
  <c r="P729" i="8"/>
  <c r="O729" i="8"/>
  <c r="T729" i="8" s="1"/>
  <c r="N729" i="8"/>
  <c r="S729" i="8" s="1"/>
  <c r="R728" i="8"/>
  <c r="Q728" i="8"/>
  <c r="P728" i="8"/>
  <c r="O728" i="8"/>
  <c r="T728" i="8" s="1"/>
  <c r="N728" i="8"/>
  <c r="S728" i="8" s="1"/>
  <c r="S727" i="8"/>
  <c r="R727" i="8"/>
  <c r="Q727" i="8"/>
  <c r="P727" i="8"/>
  <c r="O727" i="8"/>
  <c r="T727" i="8" s="1"/>
  <c r="N727" i="8"/>
  <c r="T726" i="8"/>
  <c r="R726" i="8"/>
  <c r="Q726" i="8"/>
  <c r="P726" i="8"/>
  <c r="O726" i="8"/>
  <c r="N726" i="8"/>
  <c r="S726" i="8" s="1"/>
  <c r="R725" i="8"/>
  <c r="Q725" i="8"/>
  <c r="P725" i="8"/>
  <c r="O725" i="8"/>
  <c r="T725" i="8" s="1"/>
  <c r="N725" i="8"/>
  <c r="S725" i="8" s="1"/>
  <c r="R724" i="8"/>
  <c r="Q724" i="8"/>
  <c r="P724" i="8"/>
  <c r="O724" i="8"/>
  <c r="T724" i="8" s="1"/>
  <c r="N724" i="8"/>
  <c r="S724" i="8" s="1"/>
  <c r="S723" i="8"/>
  <c r="R723" i="8"/>
  <c r="Q723" i="8"/>
  <c r="P723" i="8"/>
  <c r="O723" i="8"/>
  <c r="T723" i="8" s="1"/>
  <c r="N723" i="8"/>
  <c r="R722" i="8"/>
  <c r="Q722" i="8"/>
  <c r="P722" i="8"/>
  <c r="O722" i="8"/>
  <c r="T722" i="8" s="1"/>
  <c r="N722" i="8"/>
  <c r="S722" i="8" s="1"/>
  <c r="R721" i="8"/>
  <c r="Q721" i="8"/>
  <c r="P721" i="8"/>
  <c r="O721" i="8"/>
  <c r="T721" i="8" s="1"/>
  <c r="N721" i="8"/>
  <c r="S721" i="8" s="1"/>
  <c r="S720" i="8"/>
  <c r="R720" i="8"/>
  <c r="Q720" i="8"/>
  <c r="P720" i="8"/>
  <c r="O720" i="8"/>
  <c r="T720" i="8" s="1"/>
  <c r="N720" i="8"/>
  <c r="S719" i="8"/>
  <c r="R719" i="8"/>
  <c r="Q719" i="8"/>
  <c r="P719" i="8"/>
  <c r="O719" i="8"/>
  <c r="T719" i="8" s="1"/>
  <c r="N719" i="8"/>
  <c r="R718" i="8"/>
  <c r="Q718" i="8"/>
  <c r="P718" i="8"/>
  <c r="O718" i="8"/>
  <c r="T718" i="8" s="1"/>
  <c r="N718" i="8"/>
  <c r="S718" i="8" s="1"/>
  <c r="R717" i="8"/>
  <c r="Q717" i="8"/>
  <c r="P717" i="8"/>
  <c r="O717" i="8"/>
  <c r="T717" i="8" s="1"/>
  <c r="N717" i="8"/>
  <c r="S717" i="8" s="1"/>
  <c r="R716" i="8"/>
  <c r="Q716" i="8"/>
  <c r="P716" i="8"/>
  <c r="O716" i="8"/>
  <c r="T716" i="8" s="1"/>
  <c r="N716" i="8"/>
  <c r="S716" i="8" s="1"/>
  <c r="R715" i="8"/>
  <c r="Q715" i="8"/>
  <c r="P715" i="8"/>
  <c r="O715" i="8"/>
  <c r="T715" i="8" s="1"/>
  <c r="N715" i="8"/>
  <c r="S715" i="8" s="1"/>
  <c r="R714" i="8"/>
  <c r="Q714" i="8"/>
  <c r="P714" i="8"/>
  <c r="O714" i="8"/>
  <c r="T714" i="8" s="1"/>
  <c r="N714" i="8"/>
  <c r="S714" i="8" s="1"/>
  <c r="R713" i="8"/>
  <c r="Q713" i="8"/>
  <c r="P713" i="8"/>
  <c r="O713" i="8"/>
  <c r="T713" i="8" s="1"/>
  <c r="N713" i="8"/>
  <c r="S713" i="8" s="1"/>
  <c r="S712" i="8"/>
  <c r="R712" i="8"/>
  <c r="Q712" i="8"/>
  <c r="P712" i="8"/>
  <c r="O712" i="8"/>
  <c r="T712" i="8" s="1"/>
  <c r="N712" i="8"/>
  <c r="S711" i="8"/>
  <c r="R711" i="8"/>
  <c r="Q711" i="8"/>
  <c r="P711" i="8"/>
  <c r="O711" i="8"/>
  <c r="T711" i="8" s="1"/>
  <c r="N711" i="8"/>
  <c r="R710" i="8"/>
  <c r="Q710" i="8"/>
  <c r="P710" i="8"/>
  <c r="O710" i="8"/>
  <c r="T710" i="8" s="1"/>
  <c r="N710" i="8"/>
  <c r="S710" i="8" s="1"/>
  <c r="R709" i="8"/>
  <c r="Q709" i="8"/>
  <c r="P709" i="8"/>
  <c r="O709" i="8"/>
  <c r="T709" i="8" s="1"/>
  <c r="N709" i="8"/>
  <c r="S709" i="8" s="1"/>
  <c r="R708" i="8"/>
  <c r="Q708" i="8"/>
  <c r="P708" i="8"/>
  <c r="O708" i="8"/>
  <c r="T708" i="8" s="1"/>
  <c r="N708" i="8"/>
  <c r="S708" i="8" s="1"/>
  <c r="S707" i="8"/>
  <c r="R707" i="8"/>
  <c r="Q707" i="8"/>
  <c r="P707" i="8"/>
  <c r="O707" i="8"/>
  <c r="T707" i="8" s="1"/>
  <c r="N707" i="8"/>
  <c r="R706" i="8"/>
  <c r="Q706" i="8"/>
  <c r="P706" i="8"/>
  <c r="O706" i="8"/>
  <c r="T706" i="8" s="1"/>
  <c r="N706" i="8"/>
  <c r="S706" i="8" s="1"/>
  <c r="R705" i="8"/>
  <c r="Q705" i="8"/>
  <c r="P705" i="8"/>
  <c r="O705" i="8"/>
  <c r="T705" i="8" s="1"/>
  <c r="N705" i="8"/>
  <c r="S705" i="8" s="1"/>
  <c r="R704" i="8"/>
  <c r="Q704" i="8"/>
  <c r="P704" i="8"/>
  <c r="O704" i="8"/>
  <c r="T704" i="8" s="1"/>
  <c r="N704" i="8"/>
  <c r="S704" i="8" s="1"/>
  <c r="R703" i="8"/>
  <c r="Q703" i="8"/>
  <c r="P703" i="8"/>
  <c r="O703" i="8"/>
  <c r="T703" i="8" s="1"/>
  <c r="N703" i="8"/>
  <c r="S703" i="8" s="1"/>
  <c r="T702" i="8"/>
  <c r="R702" i="8"/>
  <c r="Q702" i="8"/>
  <c r="P702" i="8"/>
  <c r="O702" i="8"/>
  <c r="N702" i="8"/>
  <c r="S702" i="8" s="1"/>
  <c r="R701" i="8"/>
  <c r="Q701" i="8"/>
  <c r="P701" i="8"/>
  <c r="O701" i="8"/>
  <c r="T701" i="8" s="1"/>
  <c r="N701" i="8"/>
  <c r="S701" i="8" s="1"/>
  <c r="R700" i="8"/>
  <c r="Q700" i="8"/>
  <c r="P700" i="8"/>
  <c r="O700" i="8"/>
  <c r="T700" i="8" s="1"/>
  <c r="N700" i="8"/>
  <c r="S700" i="8" s="1"/>
  <c r="S699" i="8"/>
  <c r="R699" i="8"/>
  <c r="Q699" i="8"/>
  <c r="P699" i="8"/>
  <c r="O699" i="8"/>
  <c r="T699" i="8" s="1"/>
  <c r="N699" i="8"/>
  <c r="R698" i="8"/>
  <c r="Q698" i="8"/>
  <c r="P698" i="8"/>
  <c r="O698" i="8"/>
  <c r="T698" i="8" s="1"/>
  <c r="N698" i="8"/>
  <c r="S698" i="8" s="1"/>
  <c r="R697" i="8"/>
  <c r="Q697" i="8"/>
  <c r="P697" i="8"/>
  <c r="O697" i="8"/>
  <c r="T697" i="8" s="1"/>
  <c r="N697" i="8"/>
  <c r="S697" i="8" s="1"/>
  <c r="S696" i="8"/>
  <c r="R696" i="8"/>
  <c r="Q696" i="8"/>
  <c r="P696" i="8"/>
  <c r="O696" i="8"/>
  <c r="T696" i="8" s="1"/>
  <c r="N696" i="8"/>
  <c r="S695" i="8"/>
  <c r="R695" i="8"/>
  <c r="Q695" i="8"/>
  <c r="P695" i="8"/>
  <c r="O695" i="8"/>
  <c r="T695" i="8" s="1"/>
  <c r="N695" i="8"/>
  <c r="R694" i="8"/>
  <c r="Q694" i="8"/>
  <c r="P694" i="8"/>
  <c r="O694" i="8"/>
  <c r="T694" i="8" s="1"/>
  <c r="N694" i="8"/>
  <c r="S694" i="8" s="1"/>
  <c r="R693" i="8"/>
  <c r="Q693" i="8"/>
  <c r="P693" i="8"/>
  <c r="O693" i="8"/>
  <c r="T693" i="8" s="1"/>
  <c r="N693" i="8"/>
  <c r="S693" i="8" s="1"/>
  <c r="R692" i="8"/>
  <c r="Q692" i="8"/>
  <c r="P692" i="8"/>
  <c r="O692" i="8"/>
  <c r="T692" i="8" s="1"/>
  <c r="N692" i="8"/>
  <c r="S692" i="8" s="1"/>
  <c r="R691" i="8"/>
  <c r="Q691" i="8"/>
  <c r="P691" i="8"/>
  <c r="O691" i="8"/>
  <c r="T691" i="8" s="1"/>
  <c r="N691" i="8"/>
  <c r="S691" i="8" s="1"/>
  <c r="R690" i="8"/>
  <c r="Q690" i="8"/>
  <c r="P690" i="8"/>
  <c r="O690" i="8"/>
  <c r="T690" i="8" s="1"/>
  <c r="N690" i="8"/>
  <c r="S690" i="8" s="1"/>
  <c r="R689" i="8"/>
  <c r="Q689" i="8"/>
  <c r="P689" i="8"/>
  <c r="O689" i="8"/>
  <c r="T689" i="8" s="1"/>
  <c r="N689" i="8"/>
  <c r="S689" i="8" s="1"/>
  <c r="S688" i="8"/>
  <c r="R688" i="8"/>
  <c r="Q688" i="8"/>
  <c r="P688" i="8"/>
  <c r="O688" i="8"/>
  <c r="T688" i="8" s="1"/>
  <c r="N688" i="8"/>
  <c r="R687" i="8"/>
  <c r="Q687" i="8"/>
  <c r="P687" i="8"/>
  <c r="O687" i="8"/>
  <c r="T687" i="8" s="1"/>
  <c r="N687" i="8"/>
  <c r="S687" i="8" s="1"/>
  <c r="B687" i="8"/>
  <c r="R686" i="8"/>
  <c r="Q686" i="8"/>
  <c r="P686" i="8"/>
  <c r="O686" i="8"/>
  <c r="T686" i="8" s="1"/>
  <c r="N686" i="8"/>
  <c r="S686" i="8" s="1"/>
  <c r="R685" i="8"/>
  <c r="Q685" i="8"/>
  <c r="P685" i="8"/>
  <c r="O685" i="8"/>
  <c r="T685" i="8" s="1"/>
  <c r="N685" i="8"/>
  <c r="S685" i="8" s="1"/>
  <c r="R684" i="8"/>
  <c r="Q684" i="8"/>
  <c r="P684" i="8"/>
  <c r="O684" i="8"/>
  <c r="T684" i="8" s="1"/>
  <c r="N684" i="8"/>
  <c r="S684" i="8" s="1"/>
  <c r="R683" i="8"/>
  <c r="Q683" i="8"/>
  <c r="P683" i="8"/>
  <c r="O683" i="8"/>
  <c r="T683" i="8" s="1"/>
  <c r="N683" i="8"/>
  <c r="S683" i="8" s="1"/>
  <c r="T682" i="8"/>
  <c r="R682" i="8"/>
  <c r="Q682" i="8"/>
  <c r="P682" i="8"/>
  <c r="O682" i="8"/>
  <c r="N682" i="8"/>
  <c r="S682" i="8" s="1"/>
  <c r="R681" i="8"/>
  <c r="Q681" i="8"/>
  <c r="P681" i="8"/>
  <c r="O681" i="8"/>
  <c r="T681" i="8" s="1"/>
  <c r="N681" i="8"/>
  <c r="S681" i="8" s="1"/>
  <c r="S680" i="8"/>
  <c r="R680" i="8"/>
  <c r="Q680" i="8"/>
  <c r="P680" i="8"/>
  <c r="O680" i="8"/>
  <c r="T680" i="8" s="1"/>
  <c r="N680" i="8"/>
  <c r="S679" i="8"/>
  <c r="R679" i="8"/>
  <c r="Q679" i="8"/>
  <c r="P679" i="8"/>
  <c r="O679" i="8"/>
  <c r="T679" i="8" s="1"/>
  <c r="N679" i="8"/>
  <c r="R678" i="8"/>
  <c r="Q678" i="8"/>
  <c r="P678" i="8"/>
  <c r="O678" i="8"/>
  <c r="T678" i="8" s="1"/>
  <c r="N678" i="8"/>
  <c r="S678" i="8" s="1"/>
  <c r="R677" i="8"/>
  <c r="Q677" i="8"/>
  <c r="P677" i="8"/>
  <c r="O677" i="8"/>
  <c r="T677" i="8" s="1"/>
  <c r="N677" i="8"/>
  <c r="S677" i="8" s="1"/>
  <c r="R676" i="8"/>
  <c r="Q676" i="8"/>
  <c r="P676" i="8"/>
  <c r="O676" i="8"/>
  <c r="T676" i="8" s="1"/>
  <c r="N676" i="8"/>
  <c r="S676" i="8" s="1"/>
  <c r="S675" i="8"/>
  <c r="R675" i="8"/>
  <c r="Q675" i="8"/>
  <c r="P675" i="8"/>
  <c r="O675" i="8"/>
  <c r="T675" i="8" s="1"/>
  <c r="N675" i="8"/>
  <c r="R674" i="8"/>
  <c r="Q674" i="8"/>
  <c r="P674" i="8"/>
  <c r="O674" i="8"/>
  <c r="T674" i="8" s="1"/>
  <c r="N674" i="8"/>
  <c r="S674" i="8" s="1"/>
  <c r="R673" i="8"/>
  <c r="Q673" i="8"/>
  <c r="P673" i="8"/>
  <c r="O673" i="8"/>
  <c r="T673" i="8" s="1"/>
  <c r="N673" i="8"/>
  <c r="S673" i="8" s="1"/>
  <c r="S672" i="8"/>
  <c r="R672" i="8"/>
  <c r="Q672" i="8"/>
  <c r="P672" i="8"/>
  <c r="O672" i="8"/>
  <c r="T672" i="8" s="1"/>
  <c r="N672" i="8"/>
  <c r="R671" i="8"/>
  <c r="Q671" i="8"/>
  <c r="P671" i="8"/>
  <c r="O671" i="8"/>
  <c r="T671" i="8" s="1"/>
  <c r="N671" i="8"/>
  <c r="S671" i="8" s="1"/>
  <c r="R670" i="8"/>
  <c r="Q670" i="8"/>
  <c r="P670" i="8"/>
  <c r="O670" i="8"/>
  <c r="T670" i="8" s="1"/>
  <c r="N670" i="8"/>
  <c r="S670" i="8" s="1"/>
  <c r="R669" i="8"/>
  <c r="Q669" i="8"/>
  <c r="P669" i="8"/>
  <c r="O669" i="8"/>
  <c r="T669" i="8" s="1"/>
  <c r="N669" i="8"/>
  <c r="S669" i="8" s="1"/>
  <c r="R668" i="8"/>
  <c r="Q668" i="8"/>
  <c r="P668" i="8"/>
  <c r="O668" i="8"/>
  <c r="T668" i="8" s="1"/>
  <c r="N668" i="8"/>
  <c r="S668" i="8" s="1"/>
  <c r="R667" i="8"/>
  <c r="Q667" i="8"/>
  <c r="P667" i="8"/>
  <c r="O667" i="8"/>
  <c r="T667" i="8" s="1"/>
  <c r="N667" i="8"/>
  <c r="S667" i="8" s="1"/>
  <c r="R666" i="8"/>
  <c r="Q666" i="8"/>
  <c r="P666" i="8"/>
  <c r="O666" i="8"/>
  <c r="T666" i="8" s="1"/>
  <c r="N666" i="8"/>
  <c r="S666" i="8" s="1"/>
  <c r="R665" i="8"/>
  <c r="Q665" i="8"/>
  <c r="P665" i="8"/>
  <c r="O665" i="8"/>
  <c r="T665" i="8" s="1"/>
  <c r="N665" i="8"/>
  <c r="S665" i="8" s="1"/>
  <c r="R664" i="8"/>
  <c r="Q664" i="8"/>
  <c r="P664" i="8"/>
  <c r="O664" i="8"/>
  <c r="T664" i="8" s="1"/>
  <c r="N664" i="8"/>
  <c r="S664" i="8" s="1"/>
  <c r="R663" i="8"/>
  <c r="Q663" i="8"/>
  <c r="P663" i="8"/>
  <c r="O663" i="8"/>
  <c r="T663" i="8" s="1"/>
  <c r="N663" i="8"/>
  <c r="S663" i="8" s="1"/>
  <c r="R662" i="8"/>
  <c r="Q662" i="8"/>
  <c r="P662" i="8"/>
  <c r="O662" i="8"/>
  <c r="T662" i="8" s="1"/>
  <c r="N662" i="8"/>
  <c r="S662" i="8" s="1"/>
  <c r="R661" i="8"/>
  <c r="Q661" i="8"/>
  <c r="P661" i="8"/>
  <c r="O661" i="8"/>
  <c r="T661" i="8" s="1"/>
  <c r="N661" i="8"/>
  <c r="S661" i="8" s="1"/>
  <c r="R660" i="8"/>
  <c r="Q660" i="8"/>
  <c r="P660" i="8"/>
  <c r="O660" i="8"/>
  <c r="T660" i="8" s="1"/>
  <c r="N660" i="8"/>
  <c r="S660" i="8" s="1"/>
  <c r="R659" i="8"/>
  <c r="Q659" i="8"/>
  <c r="P659" i="8"/>
  <c r="O659" i="8"/>
  <c r="T659" i="8" s="1"/>
  <c r="N659" i="8"/>
  <c r="S659" i="8" s="1"/>
  <c r="R658" i="8"/>
  <c r="Q658" i="8"/>
  <c r="P658" i="8"/>
  <c r="O658" i="8"/>
  <c r="T658" i="8" s="1"/>
  <c r="N658" i="8"/>
  <c r="S658" i="8" s="1"/>
  <c r="R657" i="8"/>
  <c r="Q657" i="8"/>
  <c r="P657" i="8"/>
  <c r="O657" i="8"/>
  <c r="T657" i="8" s="1"/>
  <c r="N657" i="8"/>
  <c r="S657" i="8" s="1"/>
  <c r="T656" i="8"/>
  <c r="R656" i="8"/>
  <c r="Q656" i="8"/>
  <c r="P656" i="8"/>
  <c r="O656" i="8"/>
  <c r="N656" i="8"/>
  <c r="S656" i="8" s="1"/>
  <c r="R655" i="8"/>
  <c r="Q655" i="8"/>
  <c r="P655" i="8"/>
  <c r="O655" i="8"/>
  <c r="T655" i="8" s="1"/>
  <c r="N655" i="8"/>
  <c r="S655" i="8" s="1"/>
  <c r="R654" i="8"/>
  <c r="Q654" i="8"/>
  <c r="P654" i="8"/>
  <c r="O654" i="8"/>
  <c r="T654" i="8" s="1"/>
  <c r="N654" i="8"/>
  <c r="S654" i="8" s="1"/>
  <c r="S653" i="8"/>
  <c r="R653" i="8"/>
  <c r="Q653" i="8"/>
  <c r="P653" i="8"/>
  <c r="O653" i="8"/>
  <c r="T653" i="8" s="1"/>
  <c r="N653" i="8"/>
  <c r="T652" i="8"/>
  <c r="R652" i="8"/>
  <c r="Q652" i="8"/>
  <c r="P652" i="8"/>
  <c r="O652" i="8"/>
  <c r="N652" i="8"/>
  <c r="S652" i="8" s="1"/>
  <c r="R651" i="8"/>
  <c r="Q651" i="8"/>
  <c r="P651" i="8"/>
  <c r="O651" i="8"/>
  <c r="T651" i="8" s="1"/>
  <c r="N651" i="8"/>
  <c r="S651" i="8" s="1"/>
  <c r="R650" i="8"/>
  <c r="Q650" i="8"/>
  <c r="P650" i="8"/>
  <c r="O650" i="8"/>
  <c r="T650" i="8" s="1"/>
  <c r="N650" i="8"/>
  <c r="S650" i="8" s="1"/>
  <c r="S649" i="8"/>
  <c r="R649" i="8"/>
  <c r="Q649" i="8"/>
  <c r="P649" i="8"/>
  <c r="O649" i="8"/>
  <c r="T649" i="8" s="1"/>
  <c r="N649" i="8"/>
  <c r="R648" i="8"/>
  <c r="Q648" i="8"/>
  <c r="P648" i="8"/>
  <c r="O648" i="8"/>
  <c r="T648" i="8" s="1"/>
  <c r="N648" i="8"/>
  <c r="S648" i="8" s="1"/>
  <c r="R647" i="8"/>
  <c r="Q647" i="8"/>
  <c r="P647" i="8"/>
  <c r="O647" i="8"/>
  <c r="T647" i="8" s="1"/>
  <c r="N647" i="8"/>
  <c r="S647" i="8" s="1"/>
  <c r="R646" i="8"/>
  <c r="Q646" i="8"/>
  <c r="P646" i="8"/>
  <c r="O646" i="8"/>
  <c r="T646" i="8" s="1"/>
  <c r="N646" i="8"/>
  <c r="S646" i="8" s="1"/>
  <c r="R645" i="8"/>
  <c r="Q645" i="8"/>
  <c r="P645" i="8"/>
  <c r="O645" i="8"/>
  <c r="T645" i="8" s="1"/>
  <c r="N645" i="8"/>
  <c r="S645" i="8" s="1"/>
  <c r="R644" i="8"/>
  <c r="Q644" i="8"/>
  <c r="P644" i="8"/>
  <c r="O644" i="8"/>
  <c r="T644" i="8" s="1"/>
  <c r="N644" i="8"/>
  <c r="S644" i="8" s="1"/>
  <c r="R643" i="8"/>
  <c r="Q643" i="8"/>
  <c r="P643" i="8"/>
  <c r="O643" i="8"/>
  <c r="T643" i="8" s="1"/>
  <c r="N643" i="8"/>
  <c r="S643" i="8" s="1"/>
  <c r="R642" i="8"/>
  <c r="Q642" i="8"/>
  <c r="P642" i="8"/>
  <c r="O642" i="8"/>
  <c r="T642" i="8" s="1"/>
  <c r="N642" i="8"/>
  <c r="S642" i="8" s="1"/>
  <c r="R641" i="8"/>
  <c r="Q641" i="8"/>
  <c r="P641" i="8"/>
  <c r="O641" i="8"/>
  <c r="T641" i="8" s="1"/>
  <c r="N641" i="8"/>
  <c r="S641" i="8" s="1"/>
  <c r="T640" i="8"/>
  <c r="R640" i="8"/>
  <c r="Q640" i="8"/>
  <c r="P640" i="8"/>
  <c r="O640" i="8"/>
  <c r="N640" i="8"/>
  <c r="S640" i="8" s="1"/>
  <c r="R639" i="8"/>
  <c r="Q639" i="8"/>
  <c r="P639" i="8"/>
  <c r="O639" i="8"/>
  <c r="T639" i="8" s="1"/>
  <c r="N639" i="8"/>
  <c r="S639" i="8" s="1"/>
  <c r="R638" i="8"/>
  <c r="Q638" i="8"/>
  <c r="P638" i="8"/>
  <c r="O638" i="8"/>
  <c r="T638" i="8" s="1"/>
  <c r="N638" i="8"/>
  <c r="S638" i="8" s="1"/>
  <c r="S637" i="8"/>
  <c r="R637" i="8"/>
  <c r="Q637" i="8"/>
  <c r="P637" i="8"/>
  <c r="O637" i="8"/>
  <c r="T637" i="8" s="1"/>
  <c r="N637" i="8"/>
  <c r="R636" i="8"/>
  <c r="Q636" i="8"/>
  <c r="P636" i="8"/>
  <c r="O636" i="8"/>
  <c r="T636" i="8" s="1"/>
  <c r="N636" i="8"/>
  <c r="S636" i="8" s="1"/>
  <c r="R635" i="8"/>
  <c r="Q635" i="8"/>
  <c r="P635" i="8"/>
  <c r="O635" i="8"/>
  <c r="T635" i="8" s="1"/>
  <c r="N635" i="8"/>
  <c r="S635" i="8" s="1"/>
  <c r="R634" i="8"/>
  <c r="Q634" i="8"/>
  <c r="P634" i="8"/>
  <c r="O634" i="8"/>
  <c r="T634" i="8" s="1"/>
  <c r="N634" i="8"/>
  <c r="S634" i="8" s="1"/>
  <c r="R633" i="8"/>
  <c r="Q633" i="8"/>
  <c r="P633" i="8"/>
  <c r="O633" i="8"/>
  <c r="T633" i="8" s="1"/>
  <c r="N633" i="8"/>
  <c r="S633" i="8" s="1"/>
  <c r="R632" i="8"/>
  <c r="Q632" i="8"/>
  <c r="P632" i="8"/>
  <c r="O632" i="8"/>
  <c r="T632" i="8" s="1"/>
  <c r="N632" i="8"/>
  <c r="S632" i="8" s="1"/>
  <c r="R631" i="8"/>
  <c r="Q631" i="8"/>
  <c r="P631" i="8"/>
  <c r="O631" i="8"/>
  <c r="T631" i="8" s="1"/>
  <c r="N631" i="8"/>
  <c r="S631" i="8" s="1"/>
  <c r="R630" i="8"/>
  <c r="Q630" i="8"/>
  <c r="P630" i="8"/>
  <c r="O630" i="8"/>
  <c r="T630" i="8" s="1"/>
  <c r="N630" i="8"/>
  <c r="S630" i="8" s="1"/>
  <c r="S629" i="8"/>
  <c r="R629" i="8"/>
  <c r="Q629" i="8"/>
  <c r="P629" i="8"/>
  <c r="O629" i="8"/>
  <c r="T629" i="8" s="1"/>
  <c r="N629" i="8"/>
  <c r="T628" i="8"/>
  <c r="R628" i="8"/>
  <c r="Q628" i="8"/>
  <c r="P628" i="8"/>
  <c r="O628" i="8"/>
  <c r="N628" i="8"/>
  <c r="S628" i="8" s="1"/>
  <c r="R627" i="8"/>
  <c r="Q627" i="8"/>
  <c r="P627" i="8"/>
  <c r="O627" i="8"/>
  <c r="T627" i="8" s="1"/>
  <c r="N627" i="8"/>
  <c r="S627" i="8" s="1"/>
  <c r="R626" i="8"/>
  <c r="Q626" i="8"/>
  <c r="P626" i="8"/>
  <c r="O626" i="8"/>
  <c r="T626" i="8" s="1"/>
  <c r="N626" i="8"/>
  <c r="S626" i="8" s="1"/>
  <c r="S625" i="8"/>
  <c r="R625" i="8"/>
  <c r="Q625" i="8"/>
  <c r="P625" i="8"/>
  <c r="O625" i="8"/>
  <c r="T625" i="8" s="1"/>
  <c r="N625" i="8"/>
  <c r="R624" i="8"/>
  <c r="Q624" i="8"/>
  <c r="P624" i="8"/>
  <c r="O624" i="8"/>
  <c r="T624" i="8" s="1"/>
  <c r="N624" i="8"/>
  <c r="S624" i="8" s="1"/>
  <c r="R623" i="8"/>
  <c r="Q623" i="8"/>
  <c r="P623" i="8"/>
  <c r="O623" i="8"/>
  <c r="T623" i="8" s="1"/>
  <c r="N623" i="8"/>
  <c r="S623" i="8" s="1"/>
  <c r="S622" i="8"/>
  <c r="R622" i="8"/>
  <c r="Q622" i="8"/>
  <c r="P622" i="8"/>
  <c r="O622" i="8"/>
  <c r="T622" i="8" s="1"/>
  <c r="N622" i="8"/>
  <c r="S621" i="8"/>
  <c r="R621" i="8"/>
  <c r="Q621" i="8"/>
  <c r="P621" i="8"/>
  <c r="O621" i="8"/>
  <c r="T621" i="8" s="1"/>
  <c r="N621" i="8"/>
  <c r="R620" i="8"/>
  <c r="Q620" i="8"/>
  <c r="P620" i="8"/>
  <c r="O620" i="8"/>
  <c r="T620" i="8" s="1"/>
  <c r="N620" i="8"/>
  <c r="S620" i="8" s="1"/>
  <c r="R619" i="8"/>
  <c r="Q619" i="8"/>
  <c r="P619" i="8"/>
  <c r="O619" i="8"/>
  <c r="T619" i="8" s="1"/>
  <c r="N619" i="8"/>
  <c r="S619" i="8" s="1"/>
  <c r="S618" i="8"/>
  <c r="R618" i="8"/>
  <c r="Q618" i="8"/>
  <c r="P618" i="8"/>
  <c r="O618" i="8"/>
  <c r="T618" i="8" s="1"/>
  <c r="N618" i="8"/>
  <c r="S617" i="8"/>
  <c r="R617" i="8"/>
  <c r="Q617" i="8"/>
  <c r="P617" i="8"/>
  <c r="O617" i="8"/>
  <c r="T617" i="8" s="1"/>
  <c r="N617" i="8"/>
  <c r="R616" i="8"/>
  <c r="Q616" i="8"/>
  <c r="P616" i="8"/>
  <c r="O616" i="8"/>
  <c r="T616" i="8" s="1"/>
  <c r="N616" i="8"/>
  <c r="S616" i="8" s="1"/>
  <c r="R615" i="8"/>
  <c r="Q615" i="8"/>
  <c r="P615" i="8"/>
  <c r="O615" i="8"/>
  <c r="T615" i="8" s="1"/>
  <c r="N615" i="8"/>
  <c r="S615" i="8" s="1"/>
  <c r="S614" i="8"/>
  <c r="R614" i="8"/>
  <c r="Q614" i="8"/>
  <c r="P614" i="8"/>
  <c r="O614" i="8"/>
  <c r="T614" i="8" s="1"/>
  <c r="N614" i="8"/>
  <c r="R613" i="8"/>
  <c r="Q613" i="8"/>
  <c r="P613" i="8"/>
  <c r="O613" i="8"/>
  <c r="T613" i="8" s="1"/>
  <c r="N613" i="8"/>
  <c r="S613" i="8" s="1"/>
  <c r="R612" i="8"/>
  <c r="Q612" i="8"/>
  <c r="P612" i="8"/>
  <c r="O612" i="8"/>
  <c r="T612" i="8" s="1"/>
  <c r="N612" i="8"/>
  <c r="S612" i="8" s="1"/>
  <c r="R611" i="8"/>
  <c r="Q611" i="8"/>
  <c r="P611" i="8"/>
  <c r="O611" i="8"/>
  <c r="T611" i="8" s="1"/>
  <c r="N611" i="8"/>
  <c r="S611" i="8" s="1"/>
  <c r="S610" i="8"/>
  <c r="R610" i="8"/>
  <c r="Q610" i="8"/>
  <c r="P610" i="8"/>
  <c r="O610" i="8"/>
  <c r="T610" i="8" s="1"/>
  <c r="N610" i="8"/>
  <c r="R609" i="8"/>
  <c r="Q609" i="8"/>
  <c r="P609" i="8"/>
  <c r="O609" i="8"/>
  <c r="T609" i="8" s="1"/>
  <c r="N609" i="8"/>
  <c r="S609" i="8" s="1"/>
  <c r="T608" i="8"/>
  <c r="R608" i="8"/>
  <c r="Q608" i="8"/>
  <c r="P608" i="8"/>
  <c r="O608" i="8"/>
  <c r="N608" i="8"/>
  <c r="S608" i="8" s="1"/>
  <c r="R607" i="8"/>
  <c r="Q607" i="8"/>
  <c r="P607" i="8"/>
  <c r="O607" i="8"/>
  <c r="T607" i="8" s="1"/>
  <c r="N607" i="8"/>
  <c r="S607" i="8" s="1"/>
  <c r="R606" i="8"/>
  <c r="Q606" i="8"/>
  <c r="P606" i="8"/>
  <c r="O606" i="8"/>
  <c r="T606" i="8" s="1"/>
  <c r="N606" i="8"/>
  <c r="S606" i="8" s="1"/>
  <c r="R605" i="8"/>
  <c r="Q605" i="8"/>
  <c r="P605" i="8"/>
  <c r="O605" i="8"/>
  <c r="T605" i="8" s="1"/>
  <c r="N605" i="8"/>
  <c r="S605" i="8" s="1"/>
  <c r="T604" i="8"/>
  <c r="R604" i="8"/>
  <c r="Q604" i="8"/>
  <c r="P604" i="8"/>
  <c r="O604" i="8"/>
  <c r="N604" i="8"/>
  <c r="S604" i="8" s="1"/>
  <c r="R603" i="8"/>
  <c r="Q603" i="8"/>
  <c r="P603" i="8"/>
  <c r="O603" i="8"/>
  <c r="T603" i="8" s="1"/>
  <c r="N603" i="8"/>
  <c r="S603" i="8" s="1"/>
  <c r="R602" i="8"/>
  <c r="Q602" i="8"/>
  <c r="P602" i="8"/>
  <c r="O602" i="8"/>
  <c r="T602" i="8" s="1"/>
  <c r="N602" i="8"/>
  <c r="S602" i="8" s="1"/>
  <c r="S601" i="8"/>
  <c r="R601" i="8"/>
  <c r="Q601" i="8"/>
  <c r="P601" i="8"/>
  <c r="O601" i="8"/>
  <c r="T601" i="8" s="1"/>
  <c r="N601" i="8"/>
  <c r="T600" i="8"/>
  <c r="R600" i="8"/>
  <c r="Q600" i="8"/>
  <c r="P600" i="8"/>
  <c r="O600" i="8"/>
  <c r="N600" i="8"/>
  <c r="S600" i="8" s="1"/>
  <c r="R599" i="8"/>
  <c r="Q599" i="8"/>
  <c r="P599" i="8"/>
  <c r="O599" i="8"/>
  <c r="T599" i="8" s="1"/>
  <c r="N599" i="8"/>
  <c r="S599" i="8" s="1"/>
  <c r="R598" i="8"/>
  <c r="Q598" i="8"/>
  <c r="P598" i="8"/>
  <c r="O598" i="8"/>
  <c r="T598" i="8" s="1"/>
  <c r="N598" i="8"/>
  <c r="S598" i="8" s="1"/>
  <c r="S597" i="8"/>
  <c r="R597" i="8"/>
  <c r="Q597" i="8"/>
  <c r="P597" i="8"/>
  <c r="O597" i="8"/>
  <c r="T597" i="8" s="1"/>
  <c r="N597" i="8"/>
  <c r="T596" i="8"/>
  <c r="R596" i="8"/>
  <c r="Q596" i="8"/>
  <c r="P596" i="8"/>
  <c r="O596" i="8"/>
  <c r="N596" i="8"/>
  <c r="S596" i="8" s="1"/>
  <c r="R595" i="8"/>
  <c r="Q595" i="8"/>
  <c r="P595" i="8"/>
  <c r="O595" i="8"/>
  <c r="T595" i="8" s="1"/>
  <c r="N595" i="8"/>
  <c r="S595" i="8" s="1"/>
  <c r="S594" i="8"/>
  <c r="R594" i="8"/>
  <c r="Q594" i="8"/>
  <c r="P594" i="8"/>
  <c r="O594" i="8"/>
  <c r="T594" i="8" s="1"/>
  <c r="N594" i="8"/>
  <c r="S593" i="8"/>
  <c r="R593" i="8"/>
  <c r="Q593" i="8"/>
  <c r="P593" i="8"/>
  <c r="O593" i="8"/>
  <c r="T593" i="8" s="1"/>
  <c r="N593" i="8"/>
  <c r="R592" i="8"/>
  <c r="Q592" i="8"/>
  <c r="P592" i="8"/>
  <c r="O592" i="8"/>
  <c r="T592" i="8" s="1"/>
  <c r="N592" i="8"/>
  <c r="S592" i="8" s="1"/>
  <c r="R591" i="8"/>
  <c r="Q591" i="8"/>
  <c r="P591" i="8"/>
  <c r="O591" i="8"/>
  <c r="T591" i="8" s="1"/>
  <c r="N591" i="8"/>
  <c r="S591" i="8" s="1"/>
  <c r="S590" i="8"/>
  <c r="R590" i="8"/>
  <c r="Q590" i="8"/>
  <c r="P590" i="8"/>
  <c r="O590" i="8"/>
  <c r="T590" i="8" s="1"/>
  <c r="N590" i="8"/>
  <c r="S589" i="8"/>
  <c r="R589" i="8"/>
  <c r="Q589" i="8"/>
  <c r="P589" i="8"/>
  <c r="O589" i="8"/>
  <c r="T589" i="8" s="1"/>
  <c r="N589" i="8"/>
  <c r="R588" i="8"/>
  <c r="Q588" i="8"/>
  <c r="P588" i="8"/>
  <c r="O588" i="8"/>
  <c r="T588" i="8" s="1"/>
  <c r="N588" i="8"/>
  <c r="S588" i="8" s="1"/>
  <c r="R587" i="8"/>
  <c r="Q587" i="8"/>
  <c r="P587" i="8"/>
  <c r="O587" i="8"/>
  <c r="T587" i="8" s="1"/>
  <c r="N587" i="8"/>
  <c r="S587" i="8" s="1"/>
  <c r="S586" i="8"/>
  <c r="R586" i="8"/>
  <c r="Q586" i="8"/>
  <c r="P586" i="8"/>
  <c r="O586" i="8"/>
  <c r="T586" i="8" s="1"/>
  <c r="N586" i="8"/>
  <c r="S585" i="8"/>
  <c r="R585" i="8"/>
  <c r="Q585" i="8"/>
  <c r="P585" i="8"/>
  <c r="O585" i="8"/>
  <c r="T585" i="8" s="1"/>
  <c r="N585" i="8"/>
  <c r="R584" i="8"/>
  <c r="Q584" i="8"/>
  <c r="P584" i="8"/>
  <c r="O584" i="8"/>
  <c r="T584" i="8" s="1"/>
  <c r="N584" i="8"/>
  <c r="S584" i="8" s="1"/>
  <c r="R583" i="8"/>
  <c r="Q583" i="8"/>
  <c r="P583" i="8"/>
  <c r="O583" i="8"/>
  <c r="T583" i="8" s="1"/>
  <c r="N583" i="8"/>
  <c r="S583" i="8" s="1"/>
  <c r="S582" i="8"/>
  <c r="R582" i="8"/>
  <c r="Q582" i="8"/>
  <c r="P582" i="8"/>
  <c r="O582" i="8"/>
  <c r="T582" i="8" s="1"/>
  <c r="N582" i="8"/>
  <c r="R581" i="8"/>
  <c r="Q581" i="8"/>
  <c r="P581" i="8"/>
  <c r="O581" i="8"/>
  <c r="T581" i="8" s="1"/>
  <c r="N581" i="8"/>
  <c r="S581" i="8" s="1"/>
  <c r="R580" i="8"/>
  <c r="Q580" i="8"/>
  <c r="P580" i="8"/>
  <c r="O580" i="8"/>
  <c r="T580" i="8" s="1"/>
  <c r="N580" i="8"/>
  <c r="S580" i="8" s="1"/>
  <c r="R579" i="8"/>
  <c r="Q579" i="8"/>
  <c r="P579" i="8"/>
  <c r="O579" i="8"/>
  <c r="T579" i="8" s="1"/>
  <c r="N579" i="8"/>
  <c r="S579" i="8" s="1"/>
  <c r="S578" i="8"/>
  <c r="R578" i="8"/>
  <c r="Q578" i="8"/>
  <c r="P578" i="8"/>
  <c r="O578" i="8"/>
  <c r="T578" i="8" s="1"/>
  <c r="N578" i="8"/>
  <c r="R577" i="8"/>
  <c r="Q577" i="8"/>
  <c r="P577" i="8"/>
  <c r="O577" i="8"/>
  <c r="T577" i="8" s="1"/>
  <c r="N577" i="8"/>
  <c r="S577" i="8" s="1"/>
  <c r="T576" i="8"/>
  <c r="R576" i="8"/>
  <c r="Q576" i="8"/>
  <c r="P576" i="8"/>
  <c r="O576" i="8"/>
  <c r="N576" i="8"/>
  <c r="S576" i="8" s="1"/>
  <c r="R575" i="8"/>
  <c r="Q575" i="8"/>
  <c r="P575" i="8"/>
  <c r="O575" i="8"/>
  <c r="T575" i="8" s="1"/>
  <c r="N575" i="8"/>
  <c r="S575" i="8" s="1"/>
  <c r="R573" i="8"/>
  <c r="Q573" i="8"/>
  <c r="P573" i="8"/>
  <c r="O573" i="8"/>
  <c r="T573" i="8" s="1"/>
  <c r="N573" i="8"/>
  <c r="S573" i="8" s="1"/>
  <c r="R572" i="8"/>
  <c r="Q572" i="8"/>
  <c r="P572" i="8"/>
  <c r="O572" i="8"/>
  <c r="T572" i="8" s="1"/>
  <c r="N572" i="8"/>
  <c r="S572" i="8" s="1"/>
  <c r="T571" i="8"/>
  <c r="R571" i="8"/>
  <c r="Q571" i="8"/>
  <c r="P571" i="8"/>
  <c r="O571" i="8"/>
  <c r="N571" i="8"/>
  <c r="S571" i="8" s="1"/>
  <c r="R570" i="8"/>
  <c r="Q570" i="8"/>
  <c r="P570" i="8"/>
  <c r="O570" i="8"/>
  <c r="T570" i="8" s="1"/>
  <c r="N570" i="8"/>
  <c r="S570" i="8" s="1"/>
  <c r="R569" i="8"/>
  <c r="Q569" i="8"/>
  <c r="P569" i="8"/>
  <c r="O569" i="8"/>
  <c r="T569" i="8" s="1"/>
  <c r="N569" i="8"/>
  <c r="S569" i="8" s="1"/>
  <c r="S568" i="8"/>
  <c r="R568" i="8"/>
  <c r="Q568" i="8"/>
  <c r="P568" i="8"/>
  <c r="O568" i="8"/>
  <c r="T568" i="8" s="1"/>
  <c r="N568" i="8"/>
  <c r="T567" i="8"/>
  <c r="R567" i="8"/>
  <c r="Q567" i="8"/>
  <c r="P567" i="8"/>
  <c r="O567" i="8"/>
  <c r="N567" i="8"/>
  <c r="S567" i="8" s="1"/>
  <c r="R566" i="8"/>
  <c r="Q566" i="8"/>
  <c r="P566" i="8"/>
  <c r="O566" i="8"/>
  <c r="T566" i="8" s="1"/>
  <c r="N566" i="8"/>
  <c r="S566" i="8" s="1"/>
  <c r="R565" i="8"/>
  <c r="Q565" i="8"/>
  <c r="P565" i="8"/>
  <c r="O565" i="8"/>
  <c r="T565" i="8" s="1"/>
  <c r="N565" i="8"/>
  <c r="S565" i="8" s="1"/>
  <c r="S564" i="8"/>
  <c r="R564" i="8"/>
  <c r="Q564" i="8"/>
  <c r="P564" i="8"/>
  <c r="O564" i="8"/>
  <c r="T564" i="8" s="1"/>
  <c r="N564" i="8"/>
  <c r="T563" i="8"/>
  <c r="R563" i="8"/>
  <c r="Q563" i="8"/>
  <c r="P563" i="8"/>
  <c r="O563" i="8"/>
  <c r="N563" i="8"/>
  <c r="S563" i="8" s="1"/>
  <c r="R562" i="8"/>
  <c r="Q562" i="8"/>
  <c r="P562" i="8"/>
  <c r="O562" i="8"/>
  <c r="T562" i="8" s="1"/>
  <c r="N562" i="8"/>
  <c r="S562" i="8" s="1"/>
  <c r="S561" i="8"/>
  <c r="R561" i="8"/>
  <c r="Q561" i="8"/>
  <c r="P561" i="8"/>
  <c r="O561" i="8"/>
  <c r="T561" i="8" s="1"/>
  <c r="N561" i="8"/>
  <c r="S560" i="8"/>
  <c r="R560" i="8"/>
  <c r="Q560" i="8"/>
  <c r="P560" i="8"/>
  <c r="O560" i="8"/>
  <c r="T560" i="8" s="1"/>
  <c r="N560" i="8"/>
  <c r="R559" i="8"/>
  <c r="Q559" i="8"/>
  <c r="P559" i="8"/>
  <c r="O559" i="8"/>
  <c r="T559" i="8" s="1"/>
  <c r="N559" i="8"/>
  <c r="S559" i="8" s="1"/>
  <c r="R558" i="8"/>
  <c r="Q558" i="8"/>
  <c r="P558" i="8"/>
  <c r="O558" i="8"/>
  <c r="T558" i="8" s="1"/>
  <c r="N558" i="8"/>
  <c r="S558" i="8" s="1"/>
  <c r="S557" i="8"/>
  <c r="R557" i="8"/>
  <c r="Q557" i="8"/>
  <c r="P557" i="8"/>
  <c r="O557" i="8"/>
  <c r="T557" i="8" s="1"/>
  <c r="N557" i="8"/>
  <c r="S556" i="8"/>
  <c r="R556" i="8"/>
  <c r="Q556" i="8"/>
  <c r="P556" i="8"/>
  <c r="O556" i="8"/>
  <c r="T556" i="8" s="1"/>
  <c r="N556" i="8"/>
  <c r="R555" i="8"/>
  <c r="Q555" i="8"/>
  <c r="P555" i="8"/>
  <c r="O555" i="8"/>
  <c r="T555" i="8" s="1"/>
  <c r="N555" i="8"/>
  <c r="S555" i="8" s="1"/>
  <c r="R554" i="8"/>
  <c r="Q554" i="8"/>
  <c r="P554" i="8"/>
  <c r="O554" i="8"/>
  <c r="T554" i="8" s="1"/>
  <c r="N554" i="8"/>
  <c r="S554" i="8" s="1"/>
  <c r="S553" i="8"/>
  <c r="R553" i="8"/>
  <c r="Q553" i="8"/>
  <c r="P553" i="8"/>
  <c r="O553" i="8"/>
  <c r="T553" i="8" s="1"/>
  <c r="N553" i="8"/>
  <c r="S552" i="8"/>
  <c r="R552" i="8"/>
  <c r="Q552" i="8"/>
  <c r="P552" i="8"/>
  <c r="O552" i="8"/>
  <c r="T552" i="8" s="1"/>
  <c r="N552" i="8"/>
  <c r="R551" i="8"/>
  <c r="Q551" i="8"/>
  <c r="P551" i="8"/>
  <c r="O551" i="8"/>
  <c r="T551" i="8" s="1"/>
  <c r="N551" i="8"/>
  <c r="S551" i="8" s="1"/>
  <c r="R550" i="8"/>
  <c r="Q550" i="8"/>
  <c r="P550" i="8"/>
  <c r="O550" i="8"/>
  <c r="T550" i="8" s="1"/>
  <c r="N550" i="8"/>
  <c r="S550" i="8" s="1"/>
  <c r="S549" i="8"/>
  <c r="R549" i="8"/>
  <c r="Q549" i="8"/>
  <c r="P549" i="8"/>
  <c r="O549" i="8"/>
  <c r="T549" i="8" s="1"/>
  <c r="N549" i="8"/>
  <c r="R548" i="8"/>
  <c r="Q548" i="8"/>
  <c r="P548" i="8"/>
  <c r="O548" i="8"/>
  <c r="T548" i="8" s="1"/>
  <c r="N548" i="8"/>
  <c r="S548" i="8" s="1"/>
  <c r="R547" i="8"/>
  <c r="Q547" i="8"/>
  <c r="P547" i="8"/>
  <c r="O547" i="8"/>
  <c r="T547" i="8" s="1"/>
  <c r="N547" i="8"/>
  <c r="S547" i="8" s="1"/>
  <c r="R546" i="8"/>
  <c r="Q546" i="8"/>
  <c r="P546" i="8"/>
  <c r="O546" i="8"/>
  <c r="T546" i="8" s="1"/>
  <c r="N546" i="8"/>
  <c r="S546" i="8" s="1"/>
  <c r="S545" i="8"/>
  <c r="R545" i="8"/>
  <c r="Q545" i="8"/>
  <c r="P545" i="8"/>
  <c r="O545" i="8"/>
  <c r="T545" i="8" s="1"/>
  <c r="N545" i="8"/>
  <c r="R544" i="8"/>
  <c r="Q544" i="8"/>
  <c r="P544" i="8"/>
  <c r="O544" i="8"/>
  <c r="T544" i="8" s="1"/>
  <c r="N544" i="8"/>
  <c r="S544" i="8" s="1"/>
  <c r="T543" i="8"/>
  <c r="R543" i="8"/>
  <c r="Q543" i="8"/>
  <c r="P543" i="8"/>
  <c r="O543" i="8"/>
  <c r="N543" i="8"/>
  <c r="S543" i="8" s="1"/>
  <c r="R542" i="8"/>
  <c r="Q542" i="8"/>
  <c r="P542" i="8"/>
  <c r="O542" i="8"/>
  <c r="T542" i="8" s="1"/>
  <c r="N542" i="8"/>
  <c r="S542" i="8" s="1"/>
  <c r="S541" i="8"/>
  <c r="R541" i="8"/>
  <c r="Q541" i="8"/>
  <c r="P541" i="8"/>
  <c r="O541" i="8"/>
  <c r="T541" i="8" s="1"/>
  <c r="N541" i="8"/>
  <c r="R540" i="8"/>
  <c r="Q540" i="8"/>
  <c r="P540" i="8"/>
  <c r="O540" i="8"/>
  <c r="T540" i="8" s="1"/>
  <c r="N540" i="8"/>
  <c r="S540" i="8" s="1"/>
  <c r="R539" i="8"/>
  <c r="Q539" i="8"/>
  <c r="P539" i="8"/>
  <c r="O539" i="8"/>
  <c r="T539" i="8" s="1"/>
  <c r="N539" i="8"/>
  <c r="S539" i="8" s="1"/>
  <c r="R538" i="8"/>
  <c r="Q538" i="8"/>
  <c r="P538" i="8"/>
  <c r="O538" i="8"/>
  <c r="T538" i="8" s="1"/>
  <c r="N538" i="8"/>
  <c r="S538" i="8" s="1"/>
  <c r="R537" i="8"/>
  <c r="Q537" i="8"/>
  <c r="P537" i="8"/>
  <c r="O537" i="8"/>
  <c r="T537" i="8" s="1"/>
  <c r="N537" i="8"/>
  <c r="S537" i="8" s="1"/>
  <c r="R536" i="8"/>
  <c r="Q536" i="8"/>
  <c r="P536" i="8"/>
  <c r="O536" i="8"/>
  <c r="T536" i="8" s="1"/>
  <c r="N536" i="8"/>
  <c r="S536" i="8" s="1"/>
  <c r="R535" i="8"/>
  <c r="Q535" i="8"/>
  <c r="P535" i="8"/>
  <c r="O535" i="8"/>
  <c r="T535" i="8" s="1"/>
  <c r="N535" i="8"/>
  <c r="S535" i="8" s="1"/>
  <c r="R534" i="8"/>
  <c r="Q534" i="8"/>
  <c r="P534" i="8"/>
  <c r="O534" i="8"/>
  <c r="T534" i="8" s="1"/>
  <c r="N534" i="8"/>
  <c r="S534" i="8" s="1"/>
  <c r="R533" i="8"/>
  <c r="Q533" i="8"/>
  <c r="P533" i="8"/>
  <c r="O533" i="8"/>
  <c r="T533" i="8" s="1"/>
  <c r="N533" i="8"/>
  <c r="S533" i="8" s="1"/>
  <c r="T532" i="8"/>
  <c r="R532" i="8"/>
  <c r="Q532" i="8"/>
  <c r="P532" i="8"/>
  <c r="O532" i="8"/>
  <c r="N532" i="8"/>
  <c r="S532" i="8" s="1"/>
  <c r="R531" i="8"/>
  <c r="Q531" i="8"/>
  <c r="P531" i="8"/>
  <c r="O531" i="8"/>
  <c r="T531" i="8" s="1"/>
  <c r="N531" i="8"/>
  <c r="S531" i="8" s="1"/>
  <c r="R530" i="8"/>
  <c r="Q530" i="8"/>
  <c r="P530" i="8"/>
  <c r="O530" i="8"/>
  <c r="T530" i="8" s="1"/>
  <c r="N530" i="8"/>
  <c r="S530" i="8" s="1"/>
  <c r="T529" i="8"/>
  <c r="R529" i="8"/>
  <c r="Q529" i="8"/>
  <c r="P529" i="8"/>
  <c r="O529" i="8"/>
  <c r="N529" i="8"/>
  <c r="S529" i="8" s="1"/>
  <c r="T528" i="8"/>
  <c r="R528" i="8"/>
  <c r="Q528" i="8"/>
  <c r="P528" i="8"/>
  <c r="O528" i="8"/>
  <c r="N528" i="8"/>
  <c r="S528" i="8" s="1"/>
  <c r="R527" i="8"/>
  <c r="Q527" i="8"/>
  <c r="P527" i="8"/>
  <c r="O527" i="8"/>
  <c r="T527" i="8" s="1"/>
  <c r="N527" i="8"/>
  <c r="S527" i="8" s="1"/>
  <c r="R526" i="8"/>
  <c r="Q526" i="8"/>
  <c r="P526" i="8"/>
  <c r="O526" i="8"/>
  <c r="T526" i="8" s="1"/>
  <c r="N526" i="8"/>
  <c r="S526" i="8" s="1"/>
  <c r="T525" i="8"/>
  <c r="S525" i="8"/>
  <c r="R525" i="8"/>
  <c r="Q525" i="8"/>
  <c r="P525" i="8"/>
  <c r="O525" i="8"/>
  <c r="N525" i="8"/>
  <c r="T524" i="8"/>
  <c r="R524" i="8"/>
  <c r="Q524" i="8"/>
  <c r="P524" i="8"/>
  <c r="O524" i="8"/>
  <c r="N524" i="8"/>
  <c r="S524" i="8" s="1"/>
  <c r="R523" i="8"/>
  <c r="Q523" i="8"/>
  <c r="P523" i="8"/>
  <c r="O523" i="8"/>
  <c r="T523" i="8" s="1"/>
  <c r="N523" i="8"/>
  <c r="S523" i="8" s="1"/>
  <c r="R522" i="8"/>
  <c r="Q522" i="8"/>
  <c r="P522" i="8"/>
  <c r="O522" i="8"/>
  <c r="T522" i="8" s="1"/>
  <c r="N522" i="8"/>
  <c r="S522" i="8" s="1"/>
  <c r="T521" i="8"/>
  <c r="S521" i="8"/>
  <c r="R521" i="8"/>
  <c r="Q521" i="8"/>
  <c r="P521" i="8"/>
  <c r="O521" i="8"/>
  <c r="N521" i="8"/>
  <c r="T520" i="8"/>
  <c r="R520" i="8"/>
  <c r="Q520" i="8"/>
  <c r="P520" i="8"/>
  <c r="O520" i="8"/>
  <c r="N520" i="8"/>
  <c r="S520" i="8" s="1"/>
  <c r="R519" i="8"/>
  <c r="Q519" i="8"/>
  <c r="P519" i="8"/>
  <c r="O519" i="8"/>
  <c r="T519" i="8" s="1"/>
  <c r="N519" i="8"/>
  <c r="S519" i="8" s="1"/>
  <c r="R518" i="8"/>
  <c r="Q518" i="8"/>
  <c r="P518" i="8"/>
  <c r="O518" i="8"/>
  <c r="T518" i="8" s="1"/>
  <c r="N518" i="8"/>
  <c r="S518" i="8" s="1"/>
  <c r="T517" i="8"/>
  <c r="S517" i="8"/>
  <c r="R517" i="8"/>
  <c r="Q517" i="8"/>
  <c r="P517" i="8"/>
  <c r="O517" i="8"/>
  <c r="N517" i="8"/>
  <c r="T516" i="8"/>
  <c r="R516" i="8"/>
  <c r="Q516" i="8"/>
  <c r="P516" i="8"/>
  <c r="O516" i="8"/>
  <c r="N516" i="8"/>
  <c r="S516" i="8" s="1"/>
  <c r="R515" i="8"/>
  <c r="Q515" i="8"/>
  <c r="P515" i="8"/>
  <c r="O515" i="8"/>
  <c r="T515" i="8" s="1"/>
  <c r="N515" i="8"/>
  <c r="S515" i="8" s="1"/>
  <c r="R514" i="8"/>
  <c r="Q514" i="8"/>
  <c r="P514" i="8"/>
  <c r="O514" i="8"/>
  <c r="T514" i="8" s="1"/>
  <c r="N514" i="8"/>
  <c r="S514" i="8" s="1"/>
  <c r="T513" i="8"/>
  <c r="S513" i="8"/>
  <c r="R513" i="8"/>
  <c r="Q513" i="8"/>
  <c r="P513" i="8"/>
  <c r="O513" i="8"/>
  <c r="N513" i="8"/>
  <c r="T512" i="8"/>
  <c r="R512" i="8"/>
  <c r="Q512" i="8"/>
  <c r="P512" i="8"/>
  <c r="O512" i="8"/>
  <c r="N512" i="8"/>
  <c r="S512" i="8" s="1"/>
  <c r="R511" i="8"/>
  <c r="Q511" i="8"/>
  <c r="P511" i="8"/>
  <c r="O511" i="8"/>
  <c r="T511" i="8" s="1"/>
  <c r="N511" i="8"/>
  <c r="S511" i="8" s="1"/>
  <c r="R510" i="8"/>
  <c r="Q510" i="8"/>
  <c r="P510" i="8"/>
  <c r="O510" i="8"/>
  <c r="T510" i="8" s="1"/>
  <c r="N510" i="8"/>
  <c r="S510" i="8" s="1"/>
  <c r="T509" i="8"/>
  <c r="S509" i="8"/>
  <c r="R509" i="8"/>
  <c r="Q509" i="8"/>
  <c r="P509" i="8"/>
  <c r="O509" i="8"/>
  <c r="N509" i="8"/>
  <c r="R508" i="8"/>
  <c r="Q508" i="8"/>
  <c r="P508" i="8"/>
  <c r="O508" i="8"/>
  <c r="T508" i="8" s="1"/>
  <c r="N508" i="8"/>
  <c r="S508" i="8" s="1"/>
  <c r="R507" i="8"/>
  <c r="Q507" i="8"/>
  <c r="P507" i="8"/>
  <c r="O507" i="8"/>
  <c r="T507" i="8" s="1"/>
  <c r="N507" i="8"/>
  <c r="S507" i="8" s="1"/>
  <c r="R506" i="8"/>
  <c r="Q506" i="8"/>
  <c r="P506" i="8"/>
  <c r="O506" i="8"/>
  <c r="T506" i="8" s="1"/>
  <c r="N506" i="8"/>
  <c r="S506" i="8" s="1"/>
  <c r="S505" i="8"/>
  <c r="R505" i="8"/>
  <c r="Q505" i="8"/>
  <c r="P505" i="8"/>
  <c r="O505" i="8"/>
  <c r="T505" i="8" s="1"/>
  <c r="N505" i="8"/>
  <c r="R504" i="8"/>
  <c r="Q504" i="8"/>
  <c r="P504" i="8"/>
  <c r="O504" i="8"/>
  <c r="T504" i="8" s="1"/>
  <c r="N504" i="8"/>
  <c r="S504" i="8" s="1"/>
  <c r="R503" i="8"/>
  <c r="Q503" i="8"/>
  <c r="P503" i="8"/>
  <c r="O503" i="8"/>
  <c r="T503" i="8" s="1"/>
  <c r="N503" i="8"/>
  <c r="S503" i="8" s="1"/>
  <c r="R502" i="8"/>
  <c r="Q502" i="8"/>
  <c r="P502" i="8"/>
  <c r="O502" i="8"/>
  <c r="T502" i="8" s="1"/>
  <c r="N502" i="8"/>
  <c r="S502" i="8" s="1"/>
  <c r="R501" i="8"/>
  <c r="Q501" i="8"/>
  <c r="P501" i="8"/>
  <c r="O501" i="8"/>
  <c r="T501" i="8" s="1"/>
  <c r="N501" i="8"/>
  <c r="S501" i="8" s="1"/>
  <c r="R500" i="8"/>
  <c r="Q500" i="8"/>
  <c r="P500" i="8"/>
  <c r="O500" i="8"/>
  <c r="T500" i="8" s="1"/>
  <c r="N500" i="8"/>
  <c r="S500" i="8" s="1"/>
  <c r="R499" i="8"/>
  <c r="Q499" i="8"/>
  <c r="P499" i="8"/>
  <c r="O499" i="8"/>
  <c r="T499" i="8" s="1"/>
  <c r="N499" i="8"/>
  <c r="S499" i="8" s="1"/>
  <c r="R498" i="8"/>
  <c r="Q498" i="8"/>
  <c r="P498" i="8"/>
  <c r="O498" i="8"/>
  <c r="T498" i="8" s="1"/>
  <c r="N498" i="8"/>
  <c r="S498" i="8" s="1"/>
  <c r="R497" i="8"/>
  <c r="Q497" i="8"/>
  <c r="P497" i="8"/>
  <c r="O497" i="8"/>
  <c r="T497" i="8" s="1"/>
  <c r="N497" i="8"/>
  <c r="S497" i="8" s="1"/>
  <c r="R496" i="8"/>
  <c r="Q496" i="8"/>
  <c r="P496" i="8"/>
  <c r="O496" i="8"/>
  <c r="T496" i="8" s="1"/>
  <c r="N496" i="8"/>
  <c r="S496" i="8" s="1"/>
  <c r="R495" i="8"/>
  <c r="Q495" i="8"/>
  <c r="P495" i="8"/>
  <c r="O495" i="8"/>
  <c r="T495" i="8" s="1"/>
  <c r="N495" i="8"/>
  <c r="S495" i="8" s="1"/>
  <c r="R494" i="8"/>
  <c r="Q494" i="8"/>
  <c r="P494" i="8"/>
  <c r="O494" i="8"/>
  <c r="T494" i="8" s="1"/>
  <c r="N494" i="8"/>
  <c r="S494" i="8" s="1"/>
  <c r="R493" i="8"/>
  <c r="Q493" i="8"/>
  <c r="P493" i="8"/>
  <c r="O493" i="8"/>
  <c r="T493" i="8" s="1"/>
  <c r="N493" i="8"/>
  <c r="S493" i="8" s="1"/>
  <c r="T492" i="8"/>
  <c r="R492" i="8"/>
  <c r="Q492" i="8"/>
  <c r="P492" i="8"/>
  <c r="O492" i="8"/>
  <c r="N492" i="8"/>
  <c r="S492" i="8" s="1"/>
  <c r="R491" i="8"/>
  <c r="Q491" i="8"/>
  <c r="P491" i="8"/>
  <c r="O491" i="8"/>
  <c r="T491" i="8" s="1"/>
  <c r="N491" i="8"/>
  <c r="S491" i="8" s="1"/>
  <c r="R490" i="8"/>
  <c r="Q490" i="8"/>
  <c r="P490" i="8"/>
  <c r="O490" i="8"/>
  <c r="T490" i="8" s="1"/>
  <c r="N490" i="8"/>
  <c r="S490" i="8" s="1"/>
  <c r="R489" i="8"/>
  <c r="Q489" i="8"/>
  <c r="P489" i="8"/>
  <c r="O489" i="8"/>
  <c r="T489" i="8" s="1"/>
  <c r="N489" i="8"/>
  <c r="S489" i="8" s="1"/>
  <c r="T488" i="8"/>
  <c r="R488" i="8"/>
  <c r="Q488" i="8"/>
  <c r="P488" i="8"/>
  <c r="O488" i="8"/>
  <c r="N488" i="8"/>
  <c r="S488" i="8" s="1"/>
  <c r="R487" i="8"/>
  <c r="Q487" i="8"/>
  <c r="P487" i="8"/>
  <c r="O487" i="8"/>
  <c r="T487" i="8" s="1"/>
  <c r="N487" i="8"/>
  <c r="S487" i="8" s="1"/>
  <c r="R486" i="8"/>
  <c r="Q486" i="8"/>
  <c r="P486" i="8"/>
  <c r="O486" i="8"/>
  <c r="T486" i="8" s="1"/>
  <c r="N486" i="8"/>
  <c r="S486" i="8" s="1"/>
  <c r="T485" i="8"/>
  <c r="R485" i="8"/>
  <c r="Q485" i="8"/>
  <c r="P485" i="8"/>
  <c r="O485" i="8"/>
  <c r="N485" i="8"/>
  <c r="S485" i="8" s="1"/>
  <c r="T484" i="8"/>
  <c r="R484" i="8"/>
  <c r="Q484" i="8"/>
  <c r="P484" i="8"/>
  <c r="O484" i="8"/>
  <c r="N484" i="8"/>
  <c r="S484" i="8" s="1"/>
  <c r="R483" i="8"/>
  <c r="Q483" i="8"/>
  <c r="P483" i="8"/>
  <c r="O483" i="8"/>
  <c r="T483" i="8" s="1"/>
  <c r="N483" i="8"/>
  <c r="S483" i="8" s="1"/>
  <c r="R482" i="8"/>
  <c r="Q482" i="8"/>
  <c r="P482" i="8"/>
  <c r="O482" i="8"/>
  <c r="T482" i="8" s="1"/>
  <c r="N482" i="8"/>
  <c r="S482" i="8" s="1"/>
  <c r="T481" i="8"/>
  <c r="S481" i="8"/>
  <c r="R481" i="8"/>
  <c r="Q481" i="8"/>
  <c r="P481" i="8"/>
  <c r="O481" i="8"/>
  <c r="N481" i="8"/>
  <c r="T480" i="8"/>
  <c r="R480" i="8"/>
  <c r="Q480" i="8"/>
  <c r="P480" i="8"/>
  <c r="O480" i="8"/>
  <c r="N480" i="8"/>
  <c r="S480" i="8" s="1"/>
  <c r="R479" i="8"/>
  <c r="Q479" i="8"/>
  <c r="P479" i="8"/>
  <c r="O479" i="8"/>
  <c r="T479" i="8" s="1"/>
  <c r="N479" i="8"/>
  <c r="S479" i="8" s="1"/>
  <c r="R478" i="8"/>
  <c r="Q478" i="8"/>
  <c r="P478" i="8"/>
  <c r="O478" i="8"/>
  <c r="T478" i="8" s="1"/>
  <c r="N478" i="8"/>
  <c r="S478" i="8" s="1"/>
  <c r="T477" i="8"/>
  <c r="S477" i="8"/>
  <c r="R477" i="8"/>
  <c r="Q477" i="8"/>
  <c r="P477" i="8"/>
  <c r="O477" i="8"/>
  <c r="N477" i="8"/>
  <c r="T476" i="8"/>
  <c r="R476" i="8"/>
  <c r="Q476" i="8"/>
  <c r="P476" i="8"/>
  <c r="O476" i="8"/>
  <c r="N476" i="8"/>
  <c r="S476" i="8" s="1"/>
  <c r="R475" i="8"/>
  <c r="Q475" i="8"/>
  <c r="P475" i="8"/>
  <c r="O475" i="8"/>
  <c r="T475" i="8" s="1"/>
  <c r="N475" i="8"/>
  <c r="S475" i="8" s="1"/>
  <c r="R474" i="8"/>
  <c r="Q474" i="8"/>
  <c r="P474" i="8"/>
  <c r="O474" i="8"/>
  <c r="T474" i="8" s="1"/>
  <c r="N474" i="8"/>
  <c r="S474" i="8" s="1"/>
  <c r="T473" i="8"/>
  <c r="S473" i="8"/>
  <c r="R473" i="8"/>
  <c r="Q473" i="8"/>
  <c r="P473" i="8"/>
  <c r="O473" i="8"/>
  <c r="N473" i="8"/>
  <c r="T472" i="8"/>
  <c r="R472" i="8"/>
  <c r="Q472" i="8"/>
  <c r="P472" i="8"/>
  <c r="O472" i="8"/>
  <c r="N472" i="8"/>
  <c r="S472" i="8" s="1"/>
  <c r="R471" i="8"/>
  <c r="Q471" i="8"/>
  <c r="P471" i="8"/>
  <c r="O471" i="8"/>
  <c r="T471" i="8" s="1"/>
  <c r="N471" i="8"/>
  <c r="S471" i="8" s="1"/>
  <c r="R470" i="8"/>
  <c r="Q470" i="8"/>
  <c r="P470" i="8"/>
  <c r="O470" i="8"/>
  <c r="T470" i="8" s="1"/>
  <c r="N470" i="8"/>
  <c r="S470" i="8" s="1"/>
  <c r="T469" i="8"/>
  <c r="S469" i="8"/>
  <c r="R469" i="8"/>
  <c r="Q469" i="8"/>
  <c r="P469" i="8"/>
  <c r="O469" i="8"/>
  <c r="N469" i="8"/>
  <c r="R468" i="8"/>
  <c r="Q468" i="8"/>
  <c r="P468" i="8"/>
  <c r="O468" i="8"/>
  <c r="T468" i="8" s="1"/>
  <c r="N468" i="8"/>
  <c r="S468" i="8" s="1"/>
  <c r="R467" i="8"/>
  <c r="Q467" i="8"/>
  <c r="P467" i="8"/>
  <c r="O467" i="8"/>
  <c r="T467" i="8" s="1"/>
  <c r="N467" i="8"/>
  <c r="S467" i="8" s="1"/>
  <c r="R466" i="8"/>
  <c r="Q466" i="8"/>
  <c r="P466" i="8"/>
  <c r="O466" i="8"/>
  <c r="T466" i="8" s="1"/>
  <c r="N466" i="8"/>
  <c r="S466" i="8" s="1"/>
  <c r="S465" i="8"/>
  <c r="R465" i="8"/>
  <c r="Q465" i="8"/>
  <c r="P465" i="8"/>
  <c r="O465" i="8"/>
  <c r="T465" i="8" s="1"/>
  <c r="N465" i="8"/>
  <c r="R464" i="8"/>
  <c r="Q464" i="8"/>
  <c r="P464" i="8"/>
  <c r="O464" i="8"/>
  <c r="T464" i="8" s="1"/>
  <c r="N464" i="8"/>
  <c r="S464" i="8" s="1"/>
  <c r="R463" i="8"/>
  <c r="Q463" i="8"/>
  <c r="P463" i="8"/>
  <c r="O463" i="8"/>
  <c r="T463" i="8" s="1"/>
  <c r="N463" i="8"/>
  <c r="S463" i="8" s="1"/>
  <c r="R462" i="8"/>
  <c r="Q462" i="8"/>
  <c r="P462" i="8"/>
  <c r="O462" i="8"/>
  <c r="T462" i="8" s="1"/>
  <c r="N462" i="8"/>
  <c r="S462" i="8" s="1"/>
  <c r="R461" i="8"/>
  <c r="Q461" i="8"/>
  <c r="P461" i="8"/>
  <c r="O461" i="8"/>
  <c r="T461" i="8" s="1"/>
  <c r="N461" i="8"/>
  <c r="S461" i="8" s="1"/>
  <c r="R460" i="8"/>
  <c r="Q460" i="8"/>
  <c r="P460" i="8"/>
  <c r="O460" i="8"/>
  <c r="T460" i="8" s="1"/>
  <c r="N460" i="8"/>
  <c r="S460" i="8" s="1"/>
  <c r="B460" i="8"/>
  <c r="R459" i="8"/>
  <c r="Q459" i="8"/>
  <c r="P459" i="8"/>
  <c r="O459" i="8"/>
  <c r="T459" i="8" s="1"/>
  <c r="N459" i="8"/>
  <c r="S459" i="8" s="1"/>
  <c r="R458" i="8"/>
  <c r="Q458" i="8"/>
  <c r="P458" i="8"/>
  <c r="O458" i="8"/>
  <c r="T458" i="8" s="1"/>
  <c r="N458" i="8"/>
  <c r="S458" i="8" s="1"/>
  <c r="R457" i="8"/>
  <c r="Q457" i="8"/>
  <c r="P457" i="8"/>
  <c r="O457" i="8"/>
  <c r="T457" i="8" s="1"/>
  <c r="N457" i="8"/>
  <c r="S457" i="8" s="1"/>
  <c r="R456" i="8"/>
  <c r="Q456" i="8"/>
  <c r="P456" i="8"/>
  <c r="O456" i="8"/>
  <c r="T456" i="8" s="1"/>
  <c r="N456" i="8"/>
  <c r="S456" i="8" s="1"/>
  <c r="R455" i="8"/>
  <c r="Q455" i="8"/>
  <c r="P455" i="8"/>
  <c r="O455" i="8"/>
  <c r="T455" i="8" s="1"/>
  <c r="N455" i="8"/>
  <c r="S455" i="8" s="1"/>
  <c r="R454" i="8"/>
  <c r="Q454" i="8"/>
  <c r="P454" i="8"/>
  <c r="O454" i="8"/>
  <c r="T454" i="8" s="1"/>
  <c r="N454" i="8"/>
  <c r="S454" i="8" s="1"/>
  <c r="R453" i="8"/>
  <c r="Q453" i="8"/>
  <c r="P453" i="8"/>
  <c r="O453" i="8"/>
  <c r="T453" i="8" s="1"/>
  <c r="N453" i="8"/>
  <c r="S453" i="8" s="1"/>
  <c r="R452" i="8"/>
  <c r="Q452" i="8"/>
  <c r="P452" i="8"/>
  <c r="O452" i="8"/>
  <c r="T452" i="8" s="1"/>
  <c r="N452" i="8"/>
  <c r="S452" i="8" s="1"/>
  <c r="R451" i="8"/>
  <c r="Q451" i="8"/>
  <c r="P451" i="8"/>
  <c r="O451" i="8"/>
  <c r="T451" i="8" s="1"/>
  <c r="N451" i="8"/>
  <c r="S451" i="8" s="1"/>
  <c r="R450" i="8"/>
  <c r="Q450" i="8"/>
  <c r="P450" i="8"/>
  <c r="O450" i="8"/>
  <c r="T450" i="8" s="1"/>
  <c r="N450" i="8"/>
  <c r="S450" i="8" s="1"/>
  <c r="R449" i="8"/>
  <c r="Q449" i="8"/>
  <c r="P449" i="8"/>
  <c r="O449" i="8"/>
  <c r="T449" i="8" s="1"/>
  <c r="N449" i="8"/>
  <c r="S449" i="8" s="1"/>
  <c r="B449" i="8"/>
  <c r="R448" i="8"/>
  <c r="Q448" i="8"/>
  <c r="P448" i="8"/>
  <c r="O448" i="8"/>
  <c r="T448" i="8" s="1"/>
  <c r="N448" i="8"/>
  <c r="S448" i="8" s="1"/>
  <c r="R447" i="8"/>
  <c r="Q447" i="8"/>
  <c r="P447" i="8"/>
  <c r="O447" i="8"/>
  <c r="T447" i="8" s="1"/>
  <c r="N447" i="8"/>
  <c r="S447" i="8" s="1"/>
  <c r="R446" i="8"/>
  <c r="Q446" i="8"/>
  <c r="P446" i="8"/>
  <c r="O446" i="8"/>
  <c r="T446" i="8" s="1"/>
  <c r="N446" i="8"/>
  <c r="S446" i="8" s="1"/>
  <c r="R445" i="8"/>
  <c r="Q445" i="8"/>
  <c r="P445" i="8"/>
  <c r="O445" i="8"/>
  <c r="T445" i="8" s="1"/>
  <c r="N445" i="8"/>
  <c r="S445" i="8" s="1"/>
  <c r="T444" i="8"/>
  <c r="R444" i="8"/>
  <c r="Q444" i="8"/>
  <c r="P444" i="8"/>
  <c r="O444" i="8"/>
  <c r="N444" i="8"/>
  <c r="S444" i="8" s="1"/>
  <c r="R443" i="8"/>
  <c r="Q443" i="8"/>
  <c r="P443" i="8"/>
  <c r="O443" i="8"/>
  <c r="T443" i="8" s="1"/>
  <c r="N443" i="8"/>
  <c r="S443" i="8" s="1"/>
  <c r="R442" i="8"/>
  <c r="Q442" i="8"/>
  <c r="P442" i="8"/>
  <c r="O442" i="8"/>
  <c r="T442" i="8" s="1"/>
  <c r="N442" i="8"/>
  <c r="S442" i="8" s="1"/>
  <c r="T441" i="8"/>
  <c r="R441" i="8"/>
  <c r="Q441" i="8"/>
  <c r="P441" i="8"/>
  <c r="O441" i="8"/>
  <c r="N441" i="8"/>
  <c r="S441" i="8" s="1"/>
  <c r="T440" i="8"/>
  <c r="R440" i="8"/>
  <c r="Q440" i="8"/>
  <c r="P440" i="8"/>
  <c r="O440" i="8"/>
  <c r="N440" i="8"/>
  <c r="S440" i="8" s="1"/>
  <c r="R439" i="8"/>
  <c r="Q439" i="8"/>
  <c r="P439" i="8"/>
  <c r="O439" i="8"/>
  <c r="T439" i="8" s="1"/>
  <c r="N439" i="8"/>
  <c r="S439" i="8" s="1"/>
  <c r="R438" i="8"/>
  <c r="Q438" i="8"/>
  <c r="P438" i="8"/>
  <c r="O438" i="8"/>
  <c r="T438" i="8" s="1"/>
  <c r="N438" i="8"/>
  <c r="S438" i="8" s="1"/>
  <c r="T437" i="8"/>
  <c r="S437" i="8"/>
  <c r="R437" i="8"/>
  <c r="Q437" i="8"/>
  <c r="P437" i="8"/>
  <c r="O437" i="8"/>
  <c r="N437" i="8"/>
  <c r="T436" i="8"/>
  <c r="R436" i="8"/>
  <c r="Q436" i="8"/>
  <c r="P436" i="8"/>
  <c r="O436" i="8"/>
  <c r="N436" i="8"/>
  <c r="S436" i="8" s="1"/>
  <c r="R435" i="8"/>
  <c r="Q435" i="8"/>
  <c r="P435" i="8"/>
  <c r="O435" i="8"/>
  <c r="T435" i="8" s="1"/>
  <c r="N435" i="8"/>
  <c r="S435" i="8" s="1"/>
  <c r="R434" i="8"/>
  <c r="Q434" i="8"/>
  <c r="P434" i="8"/>
  <c r="O434" i="8"/>
  <c r="T434" i="8" s="1"/>
  <c r="N434" i="8"/>
  <c r="S434" i="8" s="1"/>
  <c r="T433" i="8"/>
  <c r="S433" i="8"/>
  <c r="R433" i="8"/>
  <c r="Q433" i="8"/>
  <c r="P433" i="8"/>
  <c r="O433" i="8"/>
  <c r="N433" i="8"/>
  <c r="T432" i="8"/>
  <c r="R432" i="8"/>
  <c r="Q432" i="8"/>
  <c r="P432" i="8"/>
  <c r="O432" i="8"/>
  <c r="N432" i="8"/>
  <c r="S432" i="8" s="1"/>
  <c r="R431" i="8"/>
  <c r="Q431" i="8"/>
  <c r="P431" i="8"/>
  <c r="O431" i="8"/>
  <c r="T431" i="8" s="1"/>
  <c r="N431" i="8"/>
  <c r="S431" i="8" s="1"/>
  <c r="R430" i="8"/>
  <c r="Q430" i="8"/>
  <c r="P430" i="8"/>
  <c r="O430" i="8"/>
  <c r="T430" i="8" s="1"/>
  <c r="N430" i="8"/>
  <c r="S430" i="8" s="1"/>
  <c r="T429" i="8"/>
  <c r="S429" i="8"/>
  <c r="R429" i="8"/>
  <c r="Q429" i="8"/>
  <c r="P429" i="8"/>
  <c r="O429" i="8"/>
  <c r="N429" i="8"/>
  <c r="R428" i="8"/>
  <c r="Q428" i="8"/>
  <c r="P428" i="8"/>
  <c r="O428" i="8"/>
  <c r="T428" i="8" s="1"/>
  <c r="N428" i="8"/>
  <c r="S428" i="8" s="1"/>
  <c r="R427" i="8"/>
  <c r="Q427" i="8"/>
  <c r="P427" i="8"/>
  <c r="O427" i="8"/>
  <c r="T427" i="8" s="1"/>
  <c r="N427" i="8"/>
  <c r="S427" i="8" s="1"/>
  <c r="R426" i="8"/>
  <c r="Q426" i="8"/>
  <c r="P426" i="8"/>
  <c r="O426" i="8"/>
  <c r="T426" i="8" s="1"/>
  <c r="N426" i="8"/>
  <c r="S426" i="8" s="1"/>
  <c r="T425" i="8"/>
  <c r="S425" i="8"/>
  <c r="R425" i="8"/>
  <c r="Q425" i="8"/>
  <c r="P425" i="8"/>
  <c r="O425" i="8"/>
  <c r="N425" i="8"/>
  <c r="R424" i="8"/>
  <c r="Q424" i="8"/>
  <c r="P424" i="8"/>
  <c r="O424" i="8"/>
  <c r="T424" i="8" s="1"/>
  <c r="N424" i="8"/>
  <c r="S424" i="8" s="1"/>
  <c r="R423" i="8"/>
  <c r="Q423" i="8"/>
  <c r="P423" i="8"/>
  <c r="O423" i="8"/>
  <c r="T423" i="8" s="1"/>
  <c r="N423" i="8"/>
  <c r="S423" i="8" s="1"/>
  <c r="R422" i="8"/>
  <c r="Q422" i="8"/>
  <c r="P422" i="8"/>
  <c r="O422" i="8"/>
  <c r="T422" i="8" s="1"/>
  <c r="N422" i="8"/>
  <c r="S422" i="8" s="1"/>
  <c r="S421" i="8"/>
  <c r="R421" i="8"/>
  <c r="Q421" i="8"/>
  <c r="P421" i="8"/>
  <c r="O421" i="8"/>
  <c r="T421" i="8" s="1"/>
  <c r="N421" i="8"/>
  <c r="R420" i="8"/>
  <c r="Q420" i="8"/>
  <c r="P420" i="8"/>
  <c r="O420" i="8"/>
  <c r="T420" i="8" s="1"/>
  <c r="N420" i="8"/>
  <c r="S420" i="8" s="1"/>
  <c r="R419" i="8"/>
  <c r="Q419" i="8"/>
  <c r="P419" i="8"/>
  <c r="O419" i="8"/>
  <c r="T419" i="8" s="1"/>
  <c r="N419" i="8"/>
  <c r="S419" i="8" s="1"/>
  <c r="R418" i="8"/>
  <c r="Q418" i="8"/>
  <c r="P418" i="8"/>
  <c r="O418" i="8"/>
  <c r="T418" i="8" s="1"/>
  <c r="N418" i="8"/>
  <c r="S418" i="8" s="1"/>
  <c r="R417" i="8"/>
  <c r="Q417" i="8"/>
  <c r="P417" i="8"/>
  <c r="O417" i="8"/>
  <c r="T417" i="8" s="1"/>
  <c r="N417" i="8"/>
  <c r="S417" i="8" s="1"/>
  <c r="R416" i="8"/>
  <c r="Q416" i="8"/>
  <c r="P416" i="8"/>
  <c r="O416" i="8"/>
  <c r="T416" i="8" s="1"/>
  <c r="N416" i="8"/>
  <c r="S416" i="8" s="1"/>
  <c r="R415" i="8"/>
  <c r="Q415" i="8"/>
  <c r="P415" i="8"/>
  <c r="O415" i="8"/>
  <c r="T415" i="8" s="1"/>
  <c r="N415" i="8"/>
  <c r="S415" i="8" s="1"/>
  <c r="R414" i="8"/>
  <c r="Q414" i="8"/>
  <c r="P414" i="8"/>
  <c r="O414" i="8"/>
  <c r="T414" i="8" s="1"/>
  <c r="N414" i="8"/>
  <c r="S414" i="8" s="1"/>
  <c r="R413" i="8"/>
  <c r="Q413" i="8"/>
  <c r="P413" i="8"/>
  <c r="O413" i="8"/>
  <c r="T413" i="8" s="1"/>
  <c r="N413" i="8"/>
  <c r="S413" i="8" s="1"/>
  <c r="R412" i="8"/>
  <c r="Q412" i="8"/>
  <c r="P412" i="8"/>
  <c r="O412" i="8"/>
  <c r="T412" i="8" s="1"/>
  <c r="N412" i="8"/>
  <c r="S412" i="8" s="1"/>
  <c r="R411" i="8"/>
  <c r="Q411" i="8"/>
  <c r="P411" i="8"/>
  <c r="O411" i="8"/>
  <c r="T411" i="8" s="1"/>
  <c r="N411" i="8"/>
  <c r="S411" i="8" s="1"/>
  <c r="R410" i="8"/>
  <c r="Q410" i="8"/>
  <c r="P410" i="8"/>
  <c r="O410" i="8"/>
  <c r="T410" i="8" s="1"/>
  <c r="N410" i="8"/>
  <c r="S410" i="8" s="1"/>
  <c r="R409" i="8"/>
  <c r="Q409" i="8"/>
  <c r="P409" i="8"/>
  <c r="O409" i="8"/>
  <c r="T409" i="8" s="1"/>
  <c r="N409" i="8"/>
  <c r="S409" i="8" s="1"/>
  <c r="R408" i="8"/>
  <c r="Q408" i="8"/>
  <c r="P408" i="8"/>
  <c r="O408" i="8"/>
  <c r="T408" i="8" s="1"/>
  <c r="N408" i="8"/>
  <c r="S408" i="8" s="1"/>
  <c r="R407" i="8"/>
  <c r="Q407" i="8"/>
  <c r="P407" i="8"/>
  <c r="O407" i="8"/>
  <c r="T407" i="8" s="1"/>
  <c r="N407" i="8"/>
  <c r="S407" i="8" s="1"/>
  <c r="R406" i="8"/>
  <c r="Q406" i="8"/>
  <c r="P406" i="8"/>
  <c r="O406" i="8"/>
  <c r="T406" i="8" s="1"/>
  <c r="N406" i="8"/>
  <c r="S406" i="8" s="1"/>
  <c r="R405" i="8"/>
  <c r="Q405" i="8"/>
  <c r="P405" i="8"/>
  <c r="O405" i="8"/>
  <c r="T405" i="8" s="1"/>
  <c r="N405" i="8"/>
  <c r="S405" i="8" s="1"/>
  <c r="T404" i="8"/>
  <c r="R404" i="8"/>
  <c r="Q404" i="8"/>
  <c r="P404" i="8"/>
  <c r="O404" i="8"/>
  <c r="N404" i="8"/>
  <c r="S404" i="8" s="1"/>
  <c r="R403" i="8"/>
  <c r="Q403" i="8"/>
  <c r="P403" i="8"/>
  <c r="O403" i="8"/>
  <c r="T403" i="8" s="1"/>
  <c r="N403" i="8"/>
  <c r="S403" i="8" s="1"/>
  <c r="R402" i="8"/>
  <c r="Q402" i="8"/>
  <c r="P402" i="8"/>
  <c r="O402" i="8"/>
  <c r="T402" i="8" s="1"/>
  <c r="N402" i="8"/>
  <c r="S402" i="8" s="1"/>
  <c r="T401" i="8"/>
  <c r="R401" i="8"/>
  <c r="Q401" i="8"/>
  <c r="P401" i="8"/>
  <c r="O401" i="8"/>
  <c r="N401" i="8"/>
  <c r="S401" i="8" s="1"/>
  <c r="T400" i="8"/>
  <c r="R400" i="8"/>
  <c r="Q400" i="8"/>
  <c r="P400" i="8"/>
  <c r="O400" i="8"/>
  <c r="N400" i="8"/>
  <c r="S400" i="8" s="1"/>
  <c r="R399" i="8"/>
  <c r="Q399" i="8"/>
  <c r="P399" i="8"/>
  <c r="O399" i="8"/>
  <c r="T399" i="8" s="1"/>
  <c r="N399" i="8"/>
  <c r="S399" i="8" s="1"/>
  <c r="R398" i="8"/>
  <c r="Q398" i="8"/>
  <c r="P398" i="8"/>
  <c r="O398" i="8"/>
  <c r="T398" i="8" s="1"/>
  <c r="N398" i="8"/>
  <c r="S398" i="8" s="1"/>
  <c r="T397" i="8"/>
  <c r="S397" i="8"/>
  <c r="R397" i="8"/>
  <c r="Q397" i="8"/>
  <c r="P397" i="8"/>
  <c r="O397" i="8"/>
  <c r="N397" i="8"/>
  <c r="T396" i="8"/>
  <c r="R396" i="8"/>
  <c r="Q396" i="8"/>
  <c r="P396" i="8"/>
  <c r="O396" i="8"/>
  <c r="N396" i="8"/>
  <c r="S396" i="8" s="1"/>
  <c r="R395" i="8"/>
  <c r="Q395" i="8"/>
  <c r="P395" i="8"/>
  <c r="O395" i="8"/>
  <c r="T395" i="8" s="1"/>
  <c r="N395" i="8"/>
  <c r="S395" i="8" s="1"/>
  <c r="R394" i="8"/>
  <c r="Q394" i="8"/>
  <c r="P394" i="8"/>
  <c r="O394" i="8"/>
  <c r="T394" i="8" s="1"/>
  <c r="N394" i="8"/>
  <c r="S394" i="8" s="1"/>
  <c r="T392" i="8"/>
  <c r="S392" i="8"/>
  <c r="R392" i="8"/>
  <c r="Q392" i="8"/>
  <c r="P392" i="8"/>
  <c r="O392" i="8"/>
  <c r="N392" i="8"/>
  <c r="T391" i="8"/>
  <c r="R391" i="8"/>
  <c r="Q391" i="8"/>
  <c r="P391" i="8"/>
  <c r="O391" i="8"/>
  <c r="N391" i="8"/>
  <c r="S391" i="8" s="1"/>
  <c r="R390" i="8"/>
  <c r="Q390" i="8"/>
  <c r="P390" i="8"/>
  <c r="O390" i="8"/>
  <c r="T390" i="8" s="1"/>
  <c r="N390" i="8"/>
  <c r="S390" i="8" s="1"/>
  <c r="R389" i="8"/>
  <c r="Q389" i="8"/>
  <c r="P389" i="8"/>
  <c r="O389" i="8"/>
  <c r="T389" i="8" s="1"/>
  <c r="N389" i="8"/>
  <c r="S389" i="8" s="1"/>
  <c r="T388" i="8"/>
  <c r="S388" i="8"/>
  <c r="R388" i="8"/>
  <c r="Q388" i="8"/>
  <c r="P388" i="8"/>
  <c r="O388" i="8"/>
  <c r="N388" i="8"/>
  <c r="T387" i="8"/>
  <c r="R387" i="8"/>
  <c r="Q387" i="8"/>
  <c r="P387" i="8"/>
  <c r="O387" i="8"/>
  <c r="N387" i="8"/>
  <c r="S387" i="8" s="1"/>
  <c r="R386" i="8"/>
  <c r="Q386" i="8"/>
  <c r="P386" i="8"/>
  <c r="O386" i="8"/>
  <c r="T386" i="8" s="1"/>
  <c r="N386" i="8"/>
  <c r="S386" i="8" s="1"/>
  <c r="R385" i="8"/>
  <c r="Q385" i="8"/>
  <c r="P385" i="8"/>
  <c r="O385" i="8"/>
  <c r="T385" i="8" s="1"/>
  <c r="N385" i="8"/>
  <c r="S385" i="8" s="1"/>
  <c r="T384" i="8"/>
  <c r="S384" i="8"/>
  <c r="R384" i="8"/>
  <c r="Q384" i="8"/>
  <c r="P384" i="8"/>
  <c r="O384" i="8"/>
  <c r="N384" i="8"/>
  <c r="T383" i="8"/>
  <c r="R383" i="8"/>
  <c r="Q383" i="8"/>
  <c r="P383" i="8"/>
  <c r="O383" i="8"/>
  <c r="N383" i="8"/>
  <c r="S383" i="8" s="1"/>
  <c r="R382" i="8"/>
  <c r="Q382" i="8"/>
  <c r="P382" i="8"/>
  <c r="O382" i="8"/>
  <c r="T382" i="8" s="1"/>
  <c r="N382" i="8"/>
  <c r="S382" i="8" s="1"/>
  <c r="R381" i="8"/>
  <c r="Q381" i="8"/>
  <c r="P381" i="8"/>
  <c r="O381" i="8"/>
  <c r="T381" i="8" s="1"/>
  <c r="N381" i="8"/>
  <c r="S381" i="8" s="1"/>
  <c r="T380" i="8"/>
  <c r="S380" i="8"/>
  <c r="R380" i="8"/>
  <c r="Q380" i="8"/>
  <c r="P380" i="8"/>
  <c r="O380" i="8"/>
  <c r="N380" i="8"/>
  <c r="R379" i="8"/>
  <c r="Q379" i="8"/>
  <c r="P379" i="8"/>
  <c r="O379" i="8"/>
  <c r="T379" i="8" s="1"/>
  <c r="N379" i="8"/>
  <c r="S379" i="8" s="1"/>
  <c r="R378" i="8"/>
  <c r="Q378" i="8"/>
  <c r="P378" i="8"/>
  <c r="O378" i="8"/>
  <c r="T378" i="8" s="1"/>
  <c r="N378" i="8"/>
  <c r="S378" i="8" s="1"/>
  <c r="R377" i="8"/>
  <c r="Q377" i="8"/>
  <c r="P377" i="8"/>
  <c r="O377" i="8"/>
  <c r="T377" i="8" s="1"/>
  <c r="N377" i="8"/>
  <c r="S377" i="8" s="1"/>
  <c r="S376" i="8"/>
  <c r="R376" i="8"/>
  <c r="Q376" i="8"/>
  <c r="P376" i="8"/>
  <c r="O376" i="8"/>
  <c r="T376" i="8" s="1"/>
  <c r="N376" i="8"/>
  <c r="R375" i="8"/>
  <c r="Q375" i="8"/>
  <c r="P375" i="8"/>
  <c r="O375" i="8"/>
  <c r="T375" i="8" s="1"/>
  <c r="N375" i="8"/>
  <c r="S375" i="8" s="1"/>
  <c r="R374" i="8"/>
  <c r="Q374" i="8"/>
  <c r="P374" i="8"/>
  <c r="O374" i="8"/>
  <c r="T374" i="8" s="1"/>
  <c r="N374" i="8"/>
  <c r="S374" i="8" s="1"/>
  <c r="R373" i="8"/>
  <c r="Q373" i="8"/>
  <c r="P373" i="8"/>
  <c r="O373" i="8"/>
  <c r="T373" i="8" s="1"/>
  <c r="N373" i="8"/>
  <c r="S373" i="8" s="1"/>
  <c r="R372" i="8"/>
  <c r="Q372" i="8"/>
  <c r="P372" i="8"/>
  <c r="O372" i="8"/>
  <c r="T372" i="8" s="1"/>
  <c r="N372" i="8"/>
  <c r="S372" i="8" s="1"/>
  <c r="R371" i="8"/>
  <c r="Q371" i="8"/>
  <c r="P371" i="8"/>
  <c r="O371" i="8"/>
  <c r="T371" i="8" s="1"/>
  <c r="N371" i="8"/>
  <c r="S371" i="8" s="1"/>
  <c r="R370" i="8"/>
  <c r="Q370" i="8"/>
  <c r="P370" i="8"/>
  <c r="O370" i="8"/>
  <c r="T370" i="8" s="1"/>
  <c r="N370" i="8"/>
  <c r="S370" i="8" s="1"/>
  <c r="R369" i="8"/>
  <c r="Q369" i="8"/>
  <c r="P369" i="8"/>
  <c r="O369" i="8"/>
  <c r="T369" i="8" s="1"/>
  <c r="N369" i="8"/>
  <c r="S369" i="8" s="1"/>
  <c r="R368" i="8"/>
  <c r="Q368" i="8"/>
  <c r="P368" i="8"/>
  <c r="O368" i="8"/>
  <c r="T368" i="8" s="1"/>
  <c r="N368" i="8"/>
  <c r="S368" i="8" s="1"/>
  <c r="R367" i="8"/>
  <c r="Q367" i="8"/>
  <c r="P367" i="8"/>
  <c r="O367" i="8"/>
  <c r="T367" i="8" s="1"/>
  <c r="N367" i="8"/>
  <c r="S367" i="8" s="1"/>
  <c r="R366" i="8"/>
  <c r="Q366" i="8"/>
  <c r="P366" i="8"/>
  <c r="O366" i="8"/>
  <c r="T366" i="8" s="1"/>
  <c r="N366" i="8"/>
  <c r="S366" i="8" s="1"/>
  <c r="R365" i="8"/>
  <c r="Q365" i="8"/>
  <c r="P365" i="8"/>
  <c r="O365" i="8"/>
  <c r="T365" i="8" s="1"/>
  <c r="N365" i="8"/>
  <c r="S365" i="8" s="1"/>
  <c r="R364" i="8"/>
  <c r="Q364" i="8"/>
  <c r="P364" i="8"/>
  <c r="O364" i="8"/>
  <c r="T364" i="8" s="1"/>
  <c r="N364" i="8"/>
  <c r="S364" i="8" s="1"/>
  <c r="T363" i="8"/>
  <c r="R363" i="8"/>
  <c r="Q363" i="8"/>
  <c r="P363" i="8"/>
  <c r="O363" i="8"/>
  <c r="N363" i="8"/>
  <c r="S363" i="8" s="1"/>
  <c r="R362" i="8"/>
  <c r="Q362" i="8"/>
  <c r="P362" i="8"/>
  <c r="O362" i="8"/>
  <c r="T362" i="8" s="1"/>
  <c r="N362" i="8"/>
  <c r="S362" i="8" s="1"/>
  <c r="R361" i="8"/>
  <c r="Q361" i="8"/>
  <c r="P361" i="8"/>
  <c r="O361" i="8"/>
  <c r="T361" i="8" s="1"/>
  <c r="N361" i="8"/>
  <c r="S361" i="8" s="1"/>
  <c r="R360" i="8"/>
  <c r="Q360" i="8"/>
  <c r="P360" i="8"/>
  <c r="O360" i="8"/>
  <c r="T360" i="8" s="1"/>
  <c r="N360" i="8"/>
  <c r="S360" i="8" s="1"/>
  <c r="R359" i="8"/>
  <c r="Q359" i="8"/>
  <c r="P359" i="8"/>
  <c r="O359" i="8"/>
  <c r="T359" i="8" s="1"/>
  <c r="N359" i="8"/>
  <c r="S359" i="8" s="1"/>
  <c r="T358" i="8"/>
  <c r="S358" i="8"/>
  <c r="R358" i="8"/>
  <c r="Q358" i="8"/>
  <c r="P358" i="8"/>
  <c r="O358" i="8"/>
  <c r="N358" i="8"/>
  <c r="R357" i="8"/>
  <c r="Q357" i="8"/>
  <c r="P357" i="8"/>
  <c r="O357" i="8"/>
  <c r="T357" i="8" s="1"/>
  <c r="N357" i="8"/>
  <c r="S357" i="8" s="1"/>
  <c r="R356" i="8"/>
  <c r="Q356" i="8"/>
  <c r="P356" i="8"/>
  <c r="O356" i="8"/>
  <c r="T356" i="8" s="1"/>
  <c r="N356" i="8"/>
  <c r="S356" i="8" s="1"/>
  <c r="R355" i="8"/>
  <c r="Q355" i="8"/>
  <c r="P355" i="8"/>
  <c r="O355" i="8"/>
  <c r="T355" i="8" s="1"/>
  <c r="N355" i="8"/>
  <c r="S355" i="8" s="1"/>
  <c r="R354" i="8"/>
  <c r="Q354" i="8"/>
  <c r="P354" i="8"/>
  <c r="O354" i="8"/>
  <c r="T354" i="8" s="1"/>
  <c r="N354" i="8"/>
  <c r="S354" i="8" s="1"/>
  <c r="R353" i="8"/>
  <c r="Q353" i="8"/>
  <c r="P353" i="8"/>
  <c r="O353" i="8"/>
  <c r="T353" i="8" s="1"/>
  <c r="N353" i="8"/>
  <c r="S353" i="8" s="1"/>
  <c r="R352" i="8"/>
  <c r="Q352" i="8"/>
  <c r="P352" i="8"/>
  <c r="O352" i="8"/>
  <c r="T352" i="8" s="1"/>
  <c r="N352" i="8"/>
  <c r="S352" i="8" s="1"/>
  <c r="R351" i="8"/>
  <c r="Q351" i="8"/>
  <c r="P351" i="8"/>
  <c r="O351" i="8"/>
  <c r="T351" i="8" s="1"/>
  <c r="N351" i="8"/>
  <c r="S351" i="8" s="1"/>
  <c r="R350" i="8"/>
  <c r="Q350" i="8"/>
  <c r="P350" i="8"/>
  <c r="O350" i="8"/>
  <c r="T350" i="8" s="1"/>
  <c r="N350" i="8"/>
  <c r="S350" i="8" s="1"/>
  <c r="R349" i="8"/>
  <c r="Q349" i="8"/>
  <c r="P349" i="8"/>
  <c r="O349" i="8"/>
  <c r="T349" i="8" s="1"/>
  <c r="N349" i="8"/>
  <c r="S349" i="8" s="1"/>
  <c r="R348" i="8"/>
  <c r="Q348" i="8"/>
  <c r="P348" i="8"/>
  <c r="O348" i="8"/>
  <c r="T348" i="8" s="1"/>
  <c r="N348" i="8"/>
  <c r="S348" i="8" s="1"/>
  <c r="R347" i="8"/>
  <c r="Q347" i="8"/>
  <c r="P347" i="8"/>
  <c r="O347" i="8"/>
  <c r="T347" i="8" s="1"/>
  <c r="N347" i="8"/>
  <c r="S347" i="8" s="1"/>
  <c r="R346" i="8"/>
  <c r="Q346" i="8"/>
  <c r="P346" i="8"/>
  <c r="O346" i="8"/>
  <c r="T346" i="8" s="1"/>
  <c r="N346" i="8"/>
  <c r="S346" i="8" s="1"/>
  <c r="T345" i="8"/>
  <c r="R345" i="8"/>
  <c r="Q345" i="8"/>
  <c r="P345" i="8"/>
  <c r="O345" i="8"/>
  <c r="N345" i="8"/>
  <c r="S345" i="8" s="1"/>
  <c r="R344" i="8"/>
  <c r="Q344" i="8"/>
  <c r="P344" i="8"/>
  <c r="O344" i="8"/>
  <c r="T344" i="8" s="1"/>
  <c r="N344" i="8"/>
  <c r="S344" i="8" s="1"/>
  <c r="R343" i="8"/>
  <c r="Q343" i="8"/>
  <c r="P343" i="8"/>
  <c r="O343" i="8"/>
  <c r="T343" i="8" s="1"/>
  <c r="N343" i="8"/>
  <c r="S343" i="8" s="1"/>
  <c r="T342" i="8"/>
  <c r="R342" i="8"/>
  <c r="Q342" i="8"/>
  <c r="P342" i="8"/>
  <c r="O342" i="8"/>
  <c r="N342" i="8"/>
  <c r="S342" i="8" s="1"/>
  <c r="T341" i="8"/>
  <c r="R341" i="8"/>
  <c r="Q341" i="8"/>
  <c r="P341" i="8"/>
  <c r="O341" i="8"/>
  <c r="N341" i="8"/>
  <c r="S341" i="8" s="1"/>
  <c r="R340" i="8"/>
  <c r="Q340" i="8"/>
  <c r="P340" i="8"/>
  <c r="O340" i="8"/>
  <c r="T340" i="8" s="1"/>
  <c r="N340" i="8"/>
  <c r="S340" i="8" s="1"/>
  <c r="R339" i="8"/>
  <c r="Q339" i="8"/>
  <c r="P339" i="8"/>
  <c r="O339" i="8"/>
  <c r="T339" i="8" s="1"/>
  <c r="N339" i="8"/>
  <c r="S339" i="8" s="1"/>
  <c r="T338" i="8"/>
  <c r="S338" i="8"/>
  <c r="R338" i="8"/>
  <c r="Q338" i="8"/>
  <c r="P338" i="8"/>
  <c r="O338" i="8"/>
  <c r="N338" i="8"/>
  <c r="T337" i="8"/>
  <c r="R337" i="8"/>
  <c r="Q337" i="8"/>
  <c r="P337" i="8"/>
  <c r="O337" i="8"/>
  <c r="N337" i="8"/>
  <c r="S337" i="8" s="1"/>
  <c r="R336" i="8"/>
  <c r="Q336" i="8"/>
  <c r="P336" i="8"/>
  <c r="O336" i="8"/>
  <c r="T336" i="8" s="1"/>
  <c r="N336" i="8"/>
  <c r="S336" i="8" s="1"/>
  <c r="R335" i="8"/>
  <c r="Q335" i="8"/>
  <c r="P335" i="8"/>
  <c r="O335" i="8"/>
  <c r="T335" i="8" s="1"/>
  <c r="N335" i="8"/>
  <c r="S335" i="8" s="1"/>
  <c r="T334" i="8"/>
  <c r="S334" i="8"/>
  <c r="R334" i="8"/>
  <c r="Q334" i="8"/>
  <c r="P334" i="8"/>
  <c r="O334" i="8"/>
  <c r="N334" i="8"/>
  <c r="T333" i="8"/>
  <c r="R333" i="8"/>
  <c r="Q333" i="8"/>
  <c r="P333" i="8"/>
  <c r="O333" i="8"/>
  <c r="N333" i="8"/>
  <c r="S333" i="8" s="1"/>
  <c r="R332" i="8"/>
  <c r="Q332" i="8"/>
  <c r="P332" i="8"/>
  <c r="O332" i="8"/>
  <c r="T332" i="8" s="1"/>
  <c r="N332" i="8"/>
  <c r="S332" i="8" s="1"/>
  <c r="R331" i="8"/>
  <c r="Q331" i="8"/>
  <c r="P331" i="8"/>
  <c r="O331" i="8"/>
  <c r="T331" i="8" s="1"/>
  <c r="N331" i="8"/>
  <c r="S331" i="8" s="1"/>
  <c r="T330" i="8"/>
  <c r="S330" i="8"/>
  <c r="R330" i="8"/>
  <c r="Q330" i="8"/>
  <c r="P330" i="8"/>
  <c r="O330" i="8"/>
  <c r="N330" i="8"/>
  <c r="R329" i="8"/>
  <c r="Q329" i="8"/>
  <c r="P329" i="8"/>
  <c r="O329" i="8"/>
  <c r="T329" i="8" s="1"/>
  <c r="N329" i="8"/>
  <c r="S329" i="8" s="1"/>
  <c r="R328" i="8"/>
  <c r="Q328" i="8"/>
  <c r="P328" i="8"/>
  <c r="O328" i="8"/>
  <c r="T328" i="8" s="1"/>
  <c r="N328" i="8"/>
  <c r="S328" i="8" s="1"/>
  <c r="R327" i="8"/>
  <c r="Q327" i="8"/>
  <c r="P327" i="8"/>
  <c r="O327" i="8"/>
  <c r="T327" i="8" s="1"/>
  <c r="N327" i="8"/>
  <c r="S327" i="8" s="1"/>
  <c r="S326" i="8"/>
  <c r="R326" i="8"/>
  <c r="Q326" i="8"/>
  <c r="P326" i="8"/>
  <c r="O326" i="8"/>
  <c r="T326" i="8" s="1"/>
  <c r="N326" i="8"/>
  <c r="R325" i="8"/>
  <c r="Q325" i="8"/>
  <c r="P325" i="8"/>
  <c r="O325" i="8"/>
  <c r="T325" i="8" s="1"/>
  <c r="N325" i="8"/>
  <c r="S325" i="8" s="1"/>
  <c r="R324" i="8"/>
  <c r="Q324" i="8"/>
  <c r="P324" i="8"/>
  <c r="O324" i="8"/>
  <c r="T324" i="8" s="1"/>
  <c r="N324" i="8"/>
  <c r="S324" i="8" s="1"/>
  <c r="R323" i="8"/>
  <c r="Q323" i="8"/>
  <c r="P323" i="8"/>
  <c r="O323" i="8"/>
  <c r="T323" i="8" s="1"/>
  <c r="N323" i="8"/>
  <c r="S323" i="8" s="1"/>
  <c r="R322" i="8"/>
  <c r="Q322" i="8"/>
  <c r="P322" i="8"/>
  <c r="O322" i="8"/>
  <c r="T322" i="8" s="1"/>
  <c r="N322" i="8"/>
  <c r="S322" i="8" s="1"/>
  <c r="R321" i="8"/>
  <c r="Q321" i="8"/>
  <c r="P321" i="8"/>
  <c r="O321" i="8"/>
  <c r="T321" i="8" s="1"/>
  <c r="N321" i="8"/>
  <c r="S321" i="8" s="1"/>
  <c r="R320" i="8"/>
  <c r="Q320" i="8"/>
  <c r="P320" i="8"/>
  <c r="O320" i="8"/>
  <c r="T320" i="8" s="1"/>
  <c r="N320" i="8"/>
  <c r="S320" i="8" s="1"/>
  <c r="R319" i="8"/>
  <c r="Q319" i="8"/>
  <c r="P319" i="8"/>
  <c r="O319" i="8"/>
  <c r="T319" i="8" s="1"/>
  <c r="N319" i="8"/>
  <c r="S319" i="8" s="1"/>
  <c r="R318" i="8"/>
  <c r="Q318" i="8"/>
  <c r="P318" i="8"/>
  <c r="O318" i="8"/>
  <c r="T318" i="8" s="1"/>
  <c r="N318" i="8"/>
  <c r="S318" i="8" s="1"/>
  <c r="R317" i="8"/>
  <c r="Q317" i="8"/>
  <c r="P317" i="8"/>
  <c r="O317" i="8"/>
  <c r="T317" i="8" s="1"/>
  <c r="N317" i="8"/>
  <c r="S317" i="8" s="1"/>
  <c r="R316" i="8"/>
  <c r="Q316" i="8"/>
  <c r="P316" i="8"/>
  <c r="O316" i="8"/>
  <c r="T316" i="8" s="1"/>
  <c r="N316" i="8"/>
  <c r="S316" i="8" s="1"/>
  <c r="R315" i="8"/>
  <c r="Q315" i="8"/>
  <c r="P315" i="8"/>
  <c r="O315" i="8"/>
  <c r="T315" i="8" s="1"/>
  <c r="N315" i="8"/>
  <c r="S315" i="8" s="1"/>
  <c r="R314" i="8"/>
  <c r="Q314" i="8"/>
  <c r="P314" i="8"/>
  <c r="O314" i="8"/>
  <c r="T314" i="8" s="1"/>
  <c r="N314" i="8"/>
  <c r="S314" i="8" s="1"/>
  <c r="T313" i="8"/>
  <c r="R313" i="8"/>
  <c r="Q313" i="8"/>
  <c r="P313" i="8"/>
  <c r="O313" i="8"/>
  <c r="N313" i="8"/>
  <c r="S313" i="8" s="1"/>
  <c r="R312" i="8"/>
  <c r="Q312" i="8"/>
  <c r="P312" i="8"/>
  <c r="O312" i="8"/>
  <c r="T312" i="8" s="1"/>
  <c r="N312" i="8"/>
  <c r="S312" i="8" s="1"/>
  <c r="R311" i="8"/>
  <c r="Q311" i="8"/>
  <c r="P311" i="8"/>
  <c r="O311" i="8"/>
  <c r="T311" i="8" s="1"/>
  <c r="N311" i="8"/>
  <c r="S311" i="8" s="1"/>
  <c r="T310" i="8"/>
  <c r="R310" i="8"/>
  <c r="Q310" i="8"/>
  <c r="P310" i="8"/>
  <c r="O310" i="8"/>
  <c r="N310" i="8"/>
  <c r="S310" i="8" s="1"/>
  <c r="T309" i="8"/>
  <c r="R309" i="8"/>
  <c r="Q309" i="8"/>
  <c r="P309" i="8"/>
  <c r="O309" i="8"/>
  <c r="N309" i="8"/>
  <c r="S309" i="8" s="1"/>
  <c r="R308" i="8"/>
  <c r="Q308" i="8"/>
  <c r="P308" i="8"/>
  <c r="O308" i="8"/>
  <c r="T308" i="8" s="1"/>
  <c r="N308" i="8"/>
  <c r="S308" i="8" s="1"/>
  <c r="R307" i="8"/>
  <c r="Q307" i="8"/>
  <c r="P307" i="8"/>
  <c r="O307" i="8"/>
  <c r="T307" i="8" s="1"/>
  <c r="N307" i="8"/>
  <c r="S307" i="8" s="1"/>
  <c r="T306" i="8"/>
  <c r="S306" i="8"/>
  <c r="R306" i="8"/>
  <c r="Q306" i="8"/>
  <c r="P306" i="8"/>
  <c r="O306" i="8"/>
  <c r="N306" i="8"/>
  <c r="T305" i="8"/>
  <c r="R305" i="8"/>
  <c r="Q305" i="8"/>
  <c r="P305" i="8"/>
  <c r="O305" i="8"/>
  <c r="N305" i="8"/>
  <c r="S305" i="8" s="1"/>
  <c r="R304" i="8"/>
  <c r="Q304" i="8"/>
  <c r="P304" i="8"/>
  <c r="O304" i="8"/>
  <c r="T304" i="8" s="1"/>
  <c r="N304" i="8"/>
  <c r="S304" i="8" s="1"/>
  <c r="R303" i="8"/>
  <c r="Q303" i="8"/>
  <c r="P303" i="8"/>
  <c r="O303" i="8"/>
  <c r="T303" i="8" s="1"/>
  <c r="N303" i="8"/>
  <c r="S303" i="8" s="1"/>
  <c r="T302" i="8"/>
  <c r="S302" i="8"/>
  <c r="R302" i="8"/>
  <c r="Q302" i="8"/>
  <c r="P302" i="8"/>
  <c r="O302" i="8"/>
  <c r="N302" i="8"/>
  <c r="T301" i="8"/>
  <c r="R301" i="8"/>
  <c r="Q301" i="8"/>
  <c r="P301" i="8"/>
  <c r="O301" i="8"/>
  <c r="N301" i="8"/>
  <c r="S301" i="8" s="1"/>
  <c r="R300" i="8"/>
  <c r="Q300" i="8"/>
  <c r="P300" i="8"/>
  <c r="O300" i="8"/>
  <c r="T300" i="8" s="1"/>
  <c r="N300" i="8"/>
  <c r="S300" i="8" s="1"/>
  <c r="R299" i="8"/>
  <c r="Q299" i="8"/>
  <c r="P299" i="8"/>
  <c r="O299" i="8"/>
  <c r="T299" i="8" s="1"/>
  <c r="N299" i="8"/>
  <c r="S299" i="8" s="1"/>
  <c r="T298" i="8"/>
  <c r="S298" i="8"/>
  <c r="R298" i="8"/>
  <c r="Q298" i="8"/>
  <c r="P298" i="8"/>
  <c r="O298" i="8"/>
  <c r="N298" i="8"/>
  <c r="R297" i="8"/>
  <c r="Q297" i="8"/>
  <c r="P297" i="8"/>
  <c r="O297" i="8"/>
  <c r="T297" i="8" s="1"/>
  <c r="N297" i="8"/>
  <c r="S297" i="8" s="1"/>
  <c r="R296" i="8"/>
  <c r="Q296" i="8"/>
  <c r="P296" i="8"/>
  <c r="O296" i="8"/>
  <c r="T296" i="8" s="1"/>
  <c r="N296" i="8"/>
  <c r="S296" i="8" s="1"/>
  <c r="R295" i="8"/>
  <c r="Q295" i="8"/>
  <c r="P295" i="8"/>
  <c r="O295" i="8"/>
  <c r="T295" i="8" s="1"/>
  <c r="N295" i="8"/>
  <c r="S295" i="8" s="1"/>
  <c r="S294" i="8"/>
  <c r="R294" i="8"/>
  <c r="Q294" i="8"/>
  <c r="P294" i="8"/>
  <c r="O294" i="8"/>
  <c r="T294" i="8" s="1"/>
  <c r="N294" i="8"/>
  <c r="R293" i="8"/>
  <c r="Q293" i="8"/>
  <c r="P293" i="8"/>
  <c r="O293" i="8"/>
  <c r="T293" i="8" s="1"/>
  <c r="N293" i="8"/>
  <c r="S293" i="8" s="1"/>
  <c r="R292" i="8"/>
  <c r="Q292" i="8"/>
  <c r="P292" i="8"/>
  <c r="O292" i="8"/>
  <c r="T292" i="8" s="1"/>
  <c r="N292" i="8"/>
  <c r="S292" i="8" s="1"/>
  <c r="R291" i="8"/>
  <c r="Q291" i="8"/>
  <c r="P291" i="8"/>
  <c r="O291" i="8"/>
  <c r="T291" i="8" s="1"/>
  <c r="N291" i="8"/>
  <c r="S291" i="8" s="1"/>
  <c r="R290" i="8"/>
  <c r="Q290" i="8"/>
  <c r="P290" i="8"/>
  <c r="O290" i="8"/>
  <c r="T290" i="8" s="1"/>
  <c r="N290" i="8"/>
  <c r="S290" i="8" s="1"/>
  <c r="R289" i="8"/>
  <c r="Q289" i="8"/>
  <c r="P289" i="8"/>
  <c r="O289" i="8"/>
  <c r="T289" i="8" s="1"/>
  <c r="N289" i="8"/>
  <c r="S289" i="8" s="1"/>
  <c r="R288" i="8"/>
  <c r="Q288" i="8"/>
  <c r="P288" i="8"/>
  <c r="O288" i="8"/>
  <c r="T288" i="8" s="1"/>
  <c r="N288" i="8"/>
  <c r="S288" i="8" s="1"/>
  <c r="R287" i="8"/>
  <c r="Q287" i="8"/>
  <c r="P287" i="8"/>
  <c r="O287" i="8"/>
  <c r="T287" i="8" s="1"/>
  <c r="N287" i="8"/>
  <c r="S287" i="8" s="1"/>
  <c r="R286" i="8"/>
  <c r="Q286" i="8"/>
  <c r="P286" i="8"/>
  <c r="O286" i="8"/>
  <c r="T286" i="8" s="1"/>
  <c r="N286" i="8"/>
  <c r="S286" i="8" s="1"/>
  <c r="R285" i="8"/>
  <c r="Q285" i="8"/>
  <c r="P285" i="8"/>
  <c r="O285" i="8"/>
  <c r="T285" i="8" s="1"/>
  <c r="N285" i="8"/>
  <c r="S285" i="8" s="1"/>
  <c r="R284" i="8"/>
  <c r="Q284" i="8"/>
  <c r="P284" i="8"/>
  <c r="O284" i="8"/>
  <c r="T284" i="8" s="1"/>
  <c r="N284" i="8"/>
  <c r="S284" i="8" s="1"/>
  <c r="R283" i="8"/>
  <c r="Q283" i="8"/>
  <c r="P283" i="8"/>
  <c r="O283" i="8"/>
  <c r="T283" i="8" s="1"/>
  <c r="N283" i="8"/>
  <c r="S283" i="8" s="1"/>
  <c r="R282" i="8"/>
  <c r="Q282" i="8"/>
  <c r="P282" i="8"/>
  <c r="O282" i="8"/>
  <c r="T282" i="8" s="1"/>
  <c r="N282" i="8"/>
  <c r="S282" i="8" s="1"/>
  <c r="T281" i="8"/>
  <c r="R281" i="8"/>
  <c r="Q281" i="8"/>
  <c r="P281" i="8"/>
  <c r="O281" i="8"/>
  <c r="N281" i="8"/>
  <c r="S281" i="8" s="1"/>
  <c r="R280" i="8"/>
  <c r="Q280" i="8"/>
  <c r="P280" i="8"/>
  <c r="O280" i="8"/>
  <c r="T280" i="8" s="1"/>
  <c r="N280" i="8"/>
  <c r="S280" i="8" s="1"/>
  <c r="R279" i="8"/>
  <c r="Q279" i="8"/>
  <c r="P279" i="8"/>
  <c r="O279" i="8"/>
  <c r="T279" i="8" s="1"/>
  <c r="N279" i="8"/>
  <c r="S279" i="8" s="1"/>
  <c r="T278" i="8"/>
  <c r="R278" i="8"/>
  <c r="Q278" i="8"/>
  <c r="P278" i="8"/>
  <c r="O278" i="8"/>
  <c r="N278" i="8"/>
  <c r="S278" i="8" s="1"/>
  <c r="T277" i="8"/>
  <c r="R277" i="8"/>
  <c r="Q277" i="8"/>
  <c r="P277" i="8"/>
  <c r="O277" i="8"/>
  <c r="N277" i="8"/>
  <c r="S277" i="8" s="1"/>
  <c r="R276" i="8"/>
  <c r="Q276" i="8"/>
  <c r="P276" i="8"/>
  <c r="O276" i="8"/>
  <c r="T276" i="8" s="1"/>
  <c r="N276" i="8"/>
  <c r="S276" i="8" s="1"/>
  <c r="R275" i="8"/>
  <c r="Q275" i="8"/>
  <c r="P275" i="8"/>
  <c r="O275" i="8"/>
  <c r="T275" i="8" s="1"/>
  <c r="N275" i="8"/>
  <c r="S275" i="8" s="1"/>
  <c r="T274" i="8"/>
  <c r="S274" i="8"/>
  <c r="R274" i="8"/>
  <c r="Q274" i="8"/>
  <c r="P274" i="8"/>
  <c r="O274" i="8"/>
  <c r="N274" i="8"/>
  <c r="T273" i="8"/>
  <c r="R273" i="8"/>
  <c r="Q273" i="8"/>
  <c r="P273" i="8"/>
  <c r="O273" i="8"/>
  <c r="N273" i="8"/>
  <c r="S273" i="8" s="1"/>
  <c r="R272" i="8"/>
  <c r="Q272" i="8"/>
  <c r="P272" i="8"/>
  <c r="O272" i="8"/>
  <c r="T272" i="8" s="1"/>
  <c r="N272" i="8"/>
  <c r="S272" i="8" s="1"/>
  <c r="R271" i="8"/>
  <c r="Q271" i="8"/>
  <c r="P271" i="8"/>
  <c r="O271" i="8"/>
  <c r="T271" i="8" s="1"/>
  <c r="N271" i="8"/>
  <c r="S271" i="8" s="1"/>
  <c r="T270" i="8"/>
  <c r="S270" i="8"/>
  <c r="R270" i="8"/>
  <c r="Q270" i="8"/>
  <c r="P270" i="8"/>
  <c r="O270" i="8"/>
  <c r="N270" i="8"/>
  <c r="T269" i="8"/>
  <c r="R269" i="8"/>
  <c r="Q269" i="8"/>
  <c r="P269" i="8"/>
  <c r="O269" i="8"/>
  <c r="N269" i="8"/>
  <c r="S269" i="8" s="1"/>
  <c r="R268" i="8"/>
  <c r="Q268" i="8"/>
  <c r="P268" i="8"/>
  <c r="O268" i="8"/>
  <c r="T268" i="8" s="1"/>
  <c r="N268" i="8"/>
  <c r="S268" i="8" s="1"/>
  <c r="R267" i="8"/>
  <c r="Q267" i="8"/>
  <c r="P267" i="8"/>
  <c r="O267" i="8"/>
  <c r="T267" i="8" s="1"/>
  <c r="N267" i="8"/>
  <c r="S267" i="8" s="1"/>
  <c r="T266" i="8"/>
  <c r="S266" i="8"/>
  <c r="R266" i="8"/>
  <c r="Q266" i="8"/>
  <c r="P266" i="8"/>
  <c r="O266" i="8"/>
  <c r="N266" i="8"/>
  <c r="R265" i="8"/>
  <c r="Q265" i="8"/>
  <c r="P265" i="8"/>
  <c r="O265" i="8"/>
  <c r="T265" i="8" s="1"/>
  <c r="N265" i="8"/>
  <c r="S265" i="8" s="1"/>
  <c r="R264" i="8"/>
  <c r="Q264" i="8"/>
  <c r="P264" i="8"/>
  <c r="O264" i="8"/>
  <c r="T264" i="8" s="1"/>
  <c r="N264" i="8"/>
  <c r="S264" i="8" s="1"/>
  <c r="R263" i="8"/>
  <c r="Q263" i="8"/>
  <c r="P263" i="8"/>
  <c r="O263" i="8"/>
  <c r="T263" i="8" s="1"/>
  <c r="N263" i="8"/>
  <c r="S263" i="8" s="1"/>
  <c r="S262" i="8"/>
  <c r="R262" i="8"/>
  <c r="Q262" i="8"/>
  <c r="P262" i="8"/>
  <c r="O262" i="8"/>
  <c r="T262" i="8" s="1"/>
  <c r="N262" i="8"/>
  <c r="R261" i="8"/>
  <c r="Q261" i="8"/>
  <c r="P261" i="8"/>
  <c r="O261" i="8"/>
  <c r="T261" i="8" s="1"/>
  <c r="N261" i="8"/>
  <c r="S261" i="8" s="1"/>
  <c r="R260" i="8"/>
  <c r="Q260" i="8"/>
  <c r="P260" i="8"/>
  <c r="O260" i="8"/>
  <c r="T260" i="8" s="1"/>
  <c r="N260" i="8"/>
  <c r="S260" i="8" s="1"/>
  <c r="R259" i="8"/>
  <c r="Q259" i="8"/>
  <c r="P259" i="8"/>
  <c r="O259" i="8"/>
  <c r="T259" i="8" s="1"/>
  <c r="N259" i="8"/>
  <c r="S259" i="8" s="1"/>
  <c r="R258" i="8"/>
  <c r="Q258" i="8"/>
  <c r="P258" i="8"/>
  <c r="O258" i="8"/>
  <c r="T258" i="8" s="1"/>
  <c r="N258" i="8"/>
  <c r="S258" i="8" s="1"/>
  <c r="R257" i="8"/>
  <c r="Q257" i="8"/>
  <c r="P257" i="8"/>
  <c r="O257" i="8"/>
  <c r="T257" i="8" s="1"/>
  <c r="N257" i="8"/>
  <c r="S257" i="8" s="1"/>
  <c r="R256" i="8"/>
  <c r="Q256" i="8"/>
  <c r="P256" i="8"/>
  <c r="O256" i="8"/>
  <c r="T256" i="8" s="1"/>
  <c r="N256" i="8"/>
  <c r="S256" i="8" s="1"/>
  <c r="R255" i="8"/>
  <c r="Q255" i="8"/>
  <c r="P255" i="8"/>
  <c r="O255" i="8"/>
  <c r="T255" i="8" s="1"/>
  <c r="N255" i="8"/>
  <c r="S255" i="8" s="1"/>
  <c r="R254" i="8"/>
  <c r="Q254" i="8"/>
  <c r="P254" i="8"/>
  <c r="O254" i="8"/>
  <c r="T254" i="8" s="1"/>
  <c r="N254" i="8"/>
  <c r="S254" i="8" s="1"/>
  <c r="R253" i="8"/>
  <c r="Q253" i="8"/>
  <c r="P253" i="8"/>
  <c r="O253" i="8"/>
  <c r="T253" i="8" s="1"/>
  <c r="N253" i="8"/>
  <c r="S253" i="8" s="1"/>
  <c r="R252" i="8"/>
  <c r="Q252" i="8"/>
  <c r="P252" i="8"/>
  <c r="O252" i="8"/>
  <c r="T252" i="8" s="1"/>
  <c r="N252" i="8"/>
  <c r="S252" i="8" s="1"/>
  <c r="R251" i="8"/>
  <c r="Q251" i="8"/>
  <c r="P251" i="8"/>
  <c r="O251" i="8"/>
  <c r="T251" i="8" s="1"/>
  <c r="N251" i="8"/>
  <c r="S251" i="8" s="1"/>
  <c r="R250" i="8"/>
  <c r="Q250" i="8"/>
  <c r="P250" i="8"/>
  <c r="O250" i="8"/>
  <c r="T250" i="8" s="1"/>
  <c r="N250" i="8"/>
  <c r="S250" i="8" s="1"/>
  <c r="T249" i="8"/>
  <c r="R249" i="8"/>
  <c r="Q249" i="8"/>
  <c r="P249" i="8"/>
  <c r="O249" i="8"/>
  <c r="N249" i="8"/>
  <c r="S249" i="8" s="1"/>
  <c r="R248" i="8"/>
  <c r="Q248" i="8"/>
  <c r="P248" i="8"/>
  <c r="O248" i="8"/>
  <c r="T248" i="8" s="1"/>
  <c r="N248" i="8"/>
  <c r="S248" i="8" s="1"/>
  <c r="R247" i="8"/>
  <c r="Q247" i="8"/>
  <c r="P247" i="8"/>
  <c r="O247" i="8"/>
  <c r="T247" i="8" s="1"/>
  <c r="N247" i="8"/>
  <c r="S247" i="8" s="1"/>
  <c r="T246" i="8"/>
  <c r="R246" i="8"/>
  <c r="Q246" i="8"/>
  <c r="P246" i="8"/>
  <c r="O246" i="8"/>
  <c r="N246" i="8"/>
  <c r="S246" i="8" s="1"/>
  <c r="T245" i="8"/>
  <c r="R245" i="8"/>
  <c r="Q245" i="8"/>
  <c r="P245" i="8"/>
  <c r="O245" i="8"/>
  <c r="N245" i="8"/>
  <c r="S245" i="8" s="1"/>
  <c r="R244" i="8"/>
  <c r="Q244" i="8"/>
  <c r="P244" i="8"/>
  <c r="O244" i="8"/>
  <c r="T244" i="8" s="1"/>
  <c r="N244" i="8"/>
  <c r="S244" i="8" s="1"/>
  <c r="R243" i="8"/>
  <c r="Q243" i="8"/>
  <c r="P243" i="8"/>
  <c r="O243" i="8"/>
  <c r="T243" i="8" s="1"/>
  <c r="N243" i="8"/>
  <c r="S243" i="8" s="1"/>
  <c r="T242" i="8"/>
  <c r="S242" i="8"/>
  <c r="R242" i="8"/>
  <c r="Q242" i="8"/>
  <c r="P242" i="8"/>
  <c r="O242" i="8"/>
  <c r="N242" i="8"/>
  <c r="T241" i="8"/>
  <c r="R241" i="8"/>
  <c r="Q241" i="8"/>
  <c r="P241" i="8"/>
  <c r="O241" i="8"/>
  <c r="N241" i="8"/>
  <c r="S241" i="8" s="1"/>
  <c r="R240" i="8"/>
  <c r="Q240" i="8"/>
  <c r="P240" i="8"/>
  <c r="O240" i="8"/>
  <c r="T240" i="8" s="1"/>
  <c r="N240" i="8"/>
  <c r="S240" i="8" s="1"/>
  <c r="R239" i="8"/>
  <c r="Q239" i="8"/>
  <c r="P239" i="8"/>
  <c r="O239" i="8"/>
  <c r="T239" i="8" s="1"/>
  <c r="N239" i="8"/>
  <c r="S239" i="8" s="1"/>
  <c r="T238" i="8"/>
  <c r="S238" i="8"/>
  <c r="R238" i="8"/>
  <c r="Q238" i="8"/>
  <c r="P238" i="8"/>
  <c r="O238" i="8"/>
  <c r="N238" i="8"/>
  <c r="T237" i="8"/>
  <c r="R237" i="8"/>
  <c r="Q237" i="8"/>
  <c r="P237" i="8"/>
  <c r="O237" i="8"/>
  <c r="N237" i="8"/>
  <c r="S237" i="8" s="1"/>
  <c r="R236" i="8"/>
  <c r="Q236" i="8"/>
  <c r="P236" i="8"/>
  <c r="O236" i="8"/>
  <c r="T236" i="8" s="1"/>
  <c r="N236" i="8"/>
  <c r="S236" i="8" s="1"/>
  <c r="R235" i="8"/>
  <c r="Q235" i="8"/>
  <c r="P235" i="8"/>
  <c r="O235" i="8"/>
  <c r="T235" i="8" s="1"/>
  <c r="N235" i="8"/>
  <c r="S235" i="8" s="1"/>
  <c r="T234" i="8"/>
  <c r="S234" i="8"/>
  <c r="R234" i="8"/>
  <c r="Q234" i="8"/>
  <c r="P234" i="8"/>
  <c r="O234" i="8"/>
  <c r="N234" i="8"/>
  <c r="R233" i="8"/>
  <c r="Q233" i="8"/>
  <c r="P233" i="8"/>
  <c r="O233" i="8"/>
  <c r="T233" i="8" s="1"/>
  <c r="N233" i="8"/>
  <c r="S233" i="8" s="1"/>
  <c r="R232" i="8"/>
  <c r="Q232" i="8"/>
  <c r="P232" i="8"/>
  <c r="O232" i="8"/>
  <c r="T232" i="8" s="1"/>
  <c r="N232" i="8"/>
  <c r="S232" i="8" s="1"/>
  <c r="R231" i="8"/>
  <c r="Q231" i="8"/>
  <c r="P231" i="8"/>
  <c r="O231" i="8"/>
  <c r="T231" i="8" s="1"/>
  <c r="N231" i="8"/>
  <c r="S231" i="8" s="1"/>
  <c r="S230" i="8"/>
  <c r="R230" i="8"/>
  <c r="Q230" i="8"/>
  <c r="P230" i="8"/>
  <c r="O230" i="8"/>
  <c r="T230" i="8" s="1"/>
  <c r="N230" i="8"/>
  <c r="R229" i="8"/>
  <c r="Q229" i="8"/>
  <c r="P229" i="8"/>
  <c r="O229" i="8"/>
  <c r="T229" i="8" s="1"/>
  <c r="N229" i="8"/>
  <c r="S229" i="8" s="1"/>
  <c r="R228" i="8"/>
  <c r="Q228" i="8"/>
  <c r="P228" i="8"/>
  <c r="O228" i="8"/>
  <c r="T228" i="8" s="1"/>
  <c r="N228" i="8"/>
  <c r="S228" i="8" s="1"/>
  <c r="R227" i="8"/>
  <c r="Q227" i="8"/>
  <c r="P227" i="8"/>
  <c r="O227" i="8"/>
  <c r="T227" i="8" s="1"/>
  <c r="N227" i="8"/>
  <c r="S227" i="8" s="1"/>
  <c r="R226" i="8"/>
  <c r="Q226" i="8"/>
  <c r="P226" i="8"/>
  <c r="O226" i="8"/>
  <c r="T226" i="8" s="1"/>
  <c r="N226" i="8"/>
  <c r="S226" i="8" s="1"/>
  <c r="R225" i="8"/>
  <c r="Q225" i="8"/>
  <c r="P225" i="8"/>
  <c r="O225" i="8"/>
  <c r="T225" i="8" s="1"/>
  <c r="N225" i="8"/>
  <c r="S225" i="8" s="1"/>
  <c r="R224" i="8"/>
  <c r="Q224" i="8"/>
  <c r="P224" i="8"/>
  <c r="O224" i="8"/>
  <c r="T224" i="8" s="1"/>
  <c r="N224" i="8"/>
  <c r="S224" i="8" s="1"/>
  <c r="R223" i="8"/>
  <c r="Q223" i="8"/>
  <c r="P223" i="8"/>
  <c r="O223" i="8"/>
  <c r="T223" i="8" s="1"/>
  <c r="N223" i="8"/>
  <c r="S223" i="8" s="1"/>
  <c r="R222" i="8"/>
  <c r="Q222" i="8"/>
  <c r="P222" i="8"/>
  <c r="O222" i="8"/>
  <c r="T222" i="8" s="1"/>
  <c r="N222" i="8"/>
  <c r="S222" i="8" s="1"/>
  <c r="R221" i="8"/>
  <c r="Q221" i="8"/>
  <c r="P221" i="8"/>
  <c r="O221" i="8"/>
  <c r="T221" i="8" s="1"/>
  <c r="N221" i="8"/>
  <c r="S221" i="8" s="1"/>
  <c r="R220" i="8"/>
  <c r="Q220" i="8"/>
  <c r="P220" i="8"/>
  <c r="O220" i="8"/>
  <c r="T220" i="8" s="1"/>
  <c r="N220" i="8"/>
  <c r="S220" i="8" s="1"/>
  <c r="R219" i="8"/>
  <c r="Q219" i="8"/>
  <c r="P219" i="8"/>
  <c r="O219" i="8"/>
  <c r="T219" i="8" s="1"/>
  <c r="N219" i="8"/>
  <c r="S219" i="8" s="1"/>
  <c r="R218" i="8"/>
  <c r="Q218" i="8"/>
  <c r="P218" i="8"/>
  <c r="O218" i="8"/>
  <c r="T218" i="8" s="1"/>
  <c r="N218" i="8"/>
  <c r="S218" i="8" s="1"/>
  <c r="T217" i="8"/>
  <c r="R217" i="8"/>
  <c r="Q217" i="8"/>
  <c r="P217" i="8"/>
  <c r="O217" i="8"/>
  <c r="N217" i="8"/>
  <c r="S217" i="8" s="1"/>
  <c r="R216" i="8"/>
  <c r="Q216" i="8"/>
  <c r="P216" i="8"/>
  <c r="O216" i="8"/>
  <c r="T216" i="8" s="1"/>
  <c r="N216" i="8"/>
  <c r="S216" i="8" s="1"/>
  <c r="R215" i="8"/>
  <c r="Q215" i="8"/>
  <c r="P215" i="8"/>
  <c r="O215" i="8"/>
  <c r="T215" i="8" s="1"/>
  <c r="N215" i="8"/>
  <c r="S215" i="8" s="1"/>
  <c r="T214" i="8"/>
  <c r="R214" i="8"/>
  <c r="Q214" i="8"/>
  <c r="P214" i="8"/>
  <c r="O214" i="8"/>
  <c r="N214" i="8"/>
  <c r="S214" i="8" s="1"/>
  <c r="T213" i="8"/>
  <c r="R213" i="8"/>
  <c r="Q213" i="8"/>
  <c r="P213" i="8"/>
  <c r="O213" i="8"/>
  <c r="N213" i="8"/>
  <c r="S213" i="8" s="1"/>
  <c r="R211" i="8"/>
  <c r="Q211" i="8"/>
  <c r="P211" i="8"/>
  <c r="O211" i="8"/>
  <c r="T211" i="8" s="1"/>
  <c r="N211" i="8"/>
  <c r="S211" i="8" s="1"/>
  <c r="R210" i="8"/>
  <c r="Q210" i="8"/>
  <c r="P210" i="8"/>
  <c r="O210" i="8"/>
  <c r="T210" i="8" s="1"/>
  <c r="N210" i="8"/>
  <c r="S210" i="8" s="1"/>
  <c r="T209" i="8"/>
  <c r="S209" i="8"/>
  <c r="R209" i="8"/>
  <c r="Q209" i="8"/>
  <c r="P209" i="8"/>
  <c r="O209" i="8"/>
  <c r="N209" i="8"/>
  <c r="T208" i="8"/>
  <c r="R208" i="8"/>
  <c r="Q208" i="8"/>
  <c r="P208" i="8"/>
  <c r="O208" i="8"/>
  <c r="N208" i="8"/>
  <c r="S208" i="8" s="1"/>
  <c r="R207" i="8"/>
  <c r="Q207" i="8"/>
  <c r="P207" i="8"/>
  <c r="O207" i="8"/>
  <c r="T207" i="8" s="1"/>
  <c r="N207" i="8"/>
  <c r="S207" i="8" s="1"/>
  <c r="R206" i="8"/>
  <c r="Q206" i="8"/>
  <c r="P206" i="8"/>
  <c r="O206" i="8"/>
  <c r="T206" i="8" s="1"/>
  <c r="N206" i="8"/>
  <c r="S206" i="8" s="1"/>
  <c r="T205" i="8"/>
  <c r="S205" i="8"/>
  <c r="R205" i="8"/>
  <c r="Q205" i="8"/>
  <c r="P205" i="8"/>
  <c r="O205" i="8"/>
  <c r="N205" i="8"/>
  <c r="T204" i="8"/>
  <c r="R204" i="8"/>
  <c r="Q204" i="8"/>
  <c r="P204" i="8"/>
  <c r="O204" i="8"/>
  <c r="N204" i="8"/>
  <c r="S204" i="8" s="1"/>
  <c r="R203" i="8"/>
  <c r="Q203" i="8"/>
  <c r="P203" i="8"/>
  <c r="O203" i="8"/>
  <c r="T203" i="8" s="1"/>
  <c r="N203" i="8"/>
  <c r="S203" i="8" s="1"/>
  <c r="R202" i="8"/>
  <c r="Q202" i="8"/>
  <c r="P202" i="8"/>
  <c r="O202" i="8"/>
  <c r="T202" i="8" s="1"/>
  <c r="N202" i="8"/>
  <c r="S202" i="8" s="1"/>
  <c r="T201" i="8"/>
  <c r="S201" i="8"/>
  <c r="R201" i="8"/>
  <c r="Q201" i="8"/>
  <c r="P201" i="8"/>
  <c r="O201" i="8"/>
  <c r="N201" i="8"/>
  <c r="R200" i="8"/>
  <c r="Q200" i="8"/>
  <c r="P200" i="8"/>
  <c r="O200" i="8"/>
  <c r="T200" i="8" s="1"/>
  <c r="N200" i="8"/>
  <c r="S200" i="8" s="1"/>
  <c r="R199" i="8"/>
  <c r="Q199" i="8"/>
  <c r="P199" i="8"/>
  <c r="O199" i="8"/>
  <c r="T199" i="8" s="1"/>
  <c r="N199" i="8"/>
  <c r="S199" i="8" s="1"/>
  <c r="R198" i="8"/>
  <c r="Q198" i="8"/>
  <c r="P198" i="8"/>
  <c r="O198" i="8"/>
  <c r="T198" i="8" s="1"/>
  <c r="N198" i="8"/>
  <c r="S198" i="8" s="1"/>
  <c r="S197" i="8"/>
  <c r="R197" i="8"/>
  <c r="Q197" i="8"/>
  <c r="P197" i="8"/>
  <c r="O197" i="8"/>
  <c r="T197" i="8" s="1"/>
  <c r="N197" i="8"/>
  <c r="R196" i="8"/>
  <c r="Q196" i="8"/>
  <c r="P196" i="8"/>
  <c r="O196" i="8"/>
  <c r="T196" i="8" s="1"/>
  <c r="N196" i="8"/>
  <c r="S196" i="8" s="1"/>
  <c r="R195" i="8"/>
  <c r="Q195" i="8"/>
  <c r="P195" i="8"/>
  <c r="O195" i="8"/>
  <c r="T195" i="8" s="1"/>
  <c r="N195" i="8"/>
  <c r="S195" i="8" s="1"/>
  <c r="R194" i="8"/>
  <c r="Q194" i="8"/>
  <c r="P194" i="8"/>
  <c r="O194" i="8"/>
  <c r="T194" i="8" s="1"/>
  <c r="N194" i="8"/>
  <c r="S194" i="8" s="1"/>
  <c r="R193" i="8"/>
  <c r="Q193" i="8"/>
  <c r="P193" i="8"/>
  <c r="O193" i="8"/>
  <c r="T193" i="8" s="1"/>
  <c r="N193" i="8"/>
  <c r="S193" i="8" s="1"/>
  <c r="R192" i="8"/>
  <c r="Q192" i="8"/>
  <c r="P192" i="8"/>
  <c r="O192" i="8"/>
  <c r="T192" i="8" s="1"/>
  <c r="N192" i="8"/>
  <c r="S192" i="8" s="1"/>
  <c r="R191" i="8"/>
  <c r="Q191" i="8"/>
  <c r="P191" i="8"/>
  <c r="O191" i="8"/>
  <c r="T191" i="8" s="1"/>
  <c r="N191" i="8"/>
  <c r="S191" i="8" s="1"/>
  <c r="R190" i="8"/>
  <c r="Q190" i="8"/>
  <c r="P190" i="8"/>
  <c r="O190" i="8"/>
  <c r="T190" i="8" s="1"/>
  <c r="N190" i="8"/>
  <c r="S190" i="8" s="1"/>
  <c r="R189" i="8"/>
  <c r="Q189" i="8"/>
  <c r="P189" i="8"/>
  <c r="O189" i="8"/>
  <c r="T189" i="8" s="1"/>
  <c r="N189" i="8"/>
  <c r="S189" i="8" s="1"/>
  <c r="R188" i="8"/>
  <c r="Q188" i="8"/>
  <c r="P188" i="8"/>
  <c r="O188" i="8"/>
  <c r="T188" i="8" s="1"/>
  <c r="N188" i="8"/>
  <c r="S188" i="8" s="1"/>
  <c r="R187" i="8"/>
  <c r="Q187" i="8"/>
  <c r="P187" i="8"/>
  <c r="O187" i="8"/>
  <c r="T187" i="8" s="1"/>
  <c r="N187" i="8"/>
  <c r="S187" i="8" s="1"/>
  <c r="R186" i="8"/>
  <c r="Q186" i="8"/>
  <c r="P186" i="8"/>
  <c r="O186" i="8"/>
  <c r="T186" i="8" s="1"/>
  <c r="N186" i="8"/>
  <c r="S186" i="8" s="1"/>
  <c r="R185" i="8"/>
  <c r="Q185" i="8"/>
  <c r="P185" i="8"/>
  <c r="O185" i="8"/>
  <c r="T185" i="8" s="1"/>
  <c r="N185" i="8"/>
  <c r="S185" i="8" s="1"/>
  <c r="T184" i="8"/>
  <c r="R184" i="8"/>
  <c r="Q184" i="8"/>
  <c r="P184" i="8"/>
  <c r="O184" i="8"/>
  <c r="N184" i="8"/>
  <c r="S184" i="8" s="1"/>
  <c r="R183" i="8"/>
  <c r="Q183" i="8"/>
  <c r="P183" i="8"/>
  <c r="O183" i="8"/>
  <c r="T183" i="8" s="1"/>
  <c r="N183" i="8"/>
  <c r="S183" i="8" s="1"/>
  <c r="R182" i="8"/>
  <c r="Q182" i="8"/>
  <c r="P182" i="8"/>
  <c r="O182" i="8"/>
  <c r="T182" i="8" s="1"/>
  <c r="N182" i="8"/>
  <c r="S182" i="8" s="1"/>
  <c r="T181" i="8"/>
  <c r="R181" i="8"/>
  <c r="Q181" i="8"/>
  <c r="P181" i="8"/>
  <c r="O181" i="8"/>
  <c r="N181" i="8"/>
  <c r="S181" i="8" s="1"/>
  <c r="T180" i="8"/>
  <c r="R180" i="8"/>
  <c r="Q180" i="8"/>
  <c r="P180" i="8"/>
  <c r="O180" i="8"/>
  <c r="N180" i="8"/>
  <c r="S180" i="8" s="1"/>
  <c r="R179" i="8"/>
  <c r="Q179" i="8"/>
  <c r="P179" i="8"/>
  <c r="O179" i="8"/>
  <c r="T179" i="8" s="1"/>
  <c r="N179" i="8"/>
  <c r="S179" i="8" s="1"/>
  <c r="R178" i="8"/>
  <c r="Q178" i="8"/>
  <c r="P178" i="8"/>
  <c r="O178" i="8"/>
  <c r="T178" i="8" s="1"/>
  <c r="N178" i="8"/>
  <c r="S178" i="8" s="1"/>
  <c r="T177" i="8"/>
  <c r="S177" i="8"/>
  <c r="R177" i="8"/>
  <c r="Q177" i="8"/>
  <c r="P177" i="8"/>
  <c r="O177" i="8"/>
  <c r="N177" i="8"/>
  <c r="T176" i="8"/>
  <c r="R176" i="8"/>
  <c r="Q176" i="8"/>
  <c r="P176" i="8"/>
  <c r="O176" i="8"/>
  <c r="N176" i="8"/>
  <c r="S176" i="8" s="1"/>
  <c r="R175" i="8"/>
  <c r="Q175" i="8"/>
  <c r="P175" i="8"/>
  <c r="O175" i="8"/>
  <c r="T175" i="8" s="1"/>
  <c r="N175" i="8"/>
  <c r="S175" i="8" s="1"/>
  <c r="R174" i="8"/>
  <c r="Q174" i="8"/>
  <c r="P174" i="8"/>
  <c r="O174" i="8"/>
  <c r="T174" i="8" s="1"/>
  <c r="N174" i="8"/>
  <c r="S174" i="8" s="1"/>
  <c r="T173" i="8"/>
  <c r="S173" i="8"/>
  <c r="R173" i="8"/>
  <c r="Q173" i="8"/>
  <c r="P173" i="8"/>
  <c r="O173" i="8"/>
  <c r="N173" i="8"/>
  <c r="T172" i="8"/>
  <c r="R172" i="8"/>
  <c r="Q172" i="8"/>
  <c r="P172" i="8"/>
  <c r="O172" i="8"/>
  <c r="N172" i="8"/>
  <c r="S172" i="8" s="1"/>
  <c r="R171" i="8"/>
  <c r="Q171" i="8"/>
  <c r="P171" i="8"/>
  <c r="O171" i="8"/>
  <c r="T171" i="8" s="1"/>
  <c r="N171" i="8"/>
  <c r="S171" i="8" s="1"/>
  <c r="R170" i="8"/>
  <c r="Q170" i="8"/>
  <c r="P170" i="8"/>
  <c r="O170" i="8"/>
  <c r="T170" i="8" s="1"/>
  <c r="N170" i="8"/>
  <c r="S170" i="8" s="1"/>
  <c r="T169" i="8"/>
  <c r="S169" i="8"/>
  <c r="R169" i="8"/>
  <c r="Q169" i="8"/>
  <c r="P169" i="8"/>
  <c r="O169" i="8"/>
  <c r="N169" i="8"/>
  <c r="R168" i="8"/>
  <c r="Q168" i="8"/>
  <c r="P168" i="8"/>
  <c r="O168" i="8"/>
  <c r="T168" i="8" s="1"/>
  <c r="N168" i="8"/>
  <c r="S168" i="8" s="1"/>
  <c r="R167" i="8"/>
  <c r="Q167" i="8"/>
  <c r="P167" i="8"/>
  <c r="O167" i="8"/>
  <c r="T167" i="8" s="1"/>
  <c r="N167" i="8"/>
  <c r="S167" i="8" s="1"/>
  <c r="R166" i="8"/>
  <c r="Q166" i="8"/>
  <c r="P166" i="8"/>
  <c r="O166" i="8"/>
  <c r="T166" i="8" s="1"/>
  <c r="N166" i="8"/>
  <c r="S166" i="8" s="1"/>
  <c r="S165" i="8"/>
  <c r="R165" i="8"/>
  <c r="Q165" i="8"/>
  <c r="P165" i="8"/>
  <c r="O165" i="8"/>
  <c r="T165" i="8" s="1"/>
  <c r="N165" i="8"/>
  <c r="R164" i="8"/>
  <c r="Q164" i="8"/>
  <c r="P164" i="8"/>
  <c r="O164" i="8"/>
  <c r="T164" i="8" s="1"/>
  <c r="N164" i="8"/>
  <c r="S164" i="8" s="1"/>
  <c r="R163" i="8"/>
  <c r="Q163" i="8"/>
  <c r="P163" i="8"/>
  <c r="O163" i="8"/>
  <c r="T163" i="8" s="1"/>
  <c r="N163" i="8"/>
  <c r="S163" i="8" s="1"/>
  <c r="R162" i="8"/>
  <c r="Q162" i="8"/>
  <c r="P162" i="8"/>
  <c r="O162" i="8"/>
  <c r="T162" i="8" s="1"/>
  <c r="N162" i="8"/>
  <c r="S162" i="8" s="1"/>
  <c r="R161" i="8"/>
  <c r="Q161" i="8"/>
  <c r="P161" i="8"/>
  <c r="O161" i="8"/>
  <c r="T161" i="8" s="1"/>
  <c r="N161" i="8"/>
  <c r="S161" i="8" s="1"/>
  <c r="R160" i="8"/>
  <c r="Q160" i="8"/>
  <c r="P160" i="8"/>
  <c r="O160" i="8"/>
  <c r="T160" i="8" s="1"/>
  <c r="N160" i="8"/>
  <c r="S160" i="8" s="1"/>
  <c r="R159" i="8"/>
  <c r="Q159" i="8"/>
  <c r="P159" i="8"/>
  <c r="O159" i="8"/>
  <c r="T159" i="8" s="1"/>
  <c r="N159" i="8"/>
  <c r="S159" i="8" s="1"/>
  <c r="R158" i="8"/>
  <c r="Q158" i="8"/>
  <c r="P158" i="8"/>
  <c r="O158" i="8"/>
  <c r="T158" i="8" s="1"/>
  <c r="N158" i="8"/>
  <c r="S158" i="8" s="1"/>
  <c r="R157" i="8"/>
  <c r="Q157" i="8"/>
  <c r="P157" i="8"/>
  <c r="O157" i="8"/>
  <c r="T157" i="8" s="1"/>
  <c r="N157" i="8"/>
  <c r="S157" i="8" s="1"/>
  <c r="R156" i="8"/>
  <c r="Q156" i="8"/>
  <c r="P156" i="8"/>
  <c r="O156" i="8"/>
  <c r="T156" i="8" s="1"/>
  <c r="N156" i="8"/>
  <c r="S156" i="8" s="1"/>
  <c r="R155" i="8"/>
  <c r="Q155" i="8"/>
  <c r="P155" i="8"/>
  <c r="O155" i="8"/>
  <c r="T155" i="8" s="1"/>
  <c r="N155" i="8"/>
  <c r="S155" i="8" s="1"/>
  <c r="R154" i="8"/>
  <c r="Q154" i="8"/>
  <c r="P154" i="8"/>
  <c r="O154" i="8"/>
  <c r="T154" i="8" s="1"/>
  <c r="N154" i="8"/>
  <c r="S154" i="8" s="1"/>
  <c r="R153" i="8"/>
  <c r="Q153" i="8"/>
  <c r="P153" i="8"/>
  <c r="O153" i="8"/>
  <c r="T153" i="8" s="1"/>
  <c r="N153" i="8"/>
  <c r="S153" i="8" s="1"/>
  <c r="T152" i="8"/>
  <c r="R152" i="8"/>
  <c r="Q152" i="8"/>
  <c r="P152" i="8"/>
  <c r="O152" i="8"/>
  <c r="N152" i="8"/>
  <c r="S152" i="8" s="1"/>
  <c r="R151" i="8"/>
  <c r="Q151" i="8"/>
  <c r="P151" i="8"/>
  <c r="O151" i="8"/>
  <c r="T151" i="8" s="1"/>
  <c r="N151" i="8"/>
  <c r="S151" i="8" s="1"/>
  <c r="R150" i="8"/>
  <c r="Q150" i="8"/>
  <c r="P150" i="8"/>
  <c r="O150" i="8"/>
  <c r="T150" i="8" s="1"/>
  <c r="N150" i="8"/>
  <c r="S150" i="8" s="1"/>
  <c r="R149" i="8"/>
  <c r="Q149" i="8"/>
  <c r="P149" i="8"/>
  <c r="O149" i="8"/>
  <c r="T149" i="8" s="1"/>
  <c r="N149" i="8"/>
  <c r="S149" i="8" s="1"/>
  <c r="R148" i="8"/>
  <c r="Q148" i="8"/>
  <c r="P148" i="8"/>
  <c r="O148" i="8"/>
  <c r="T148" i="8" s="1"/>
  <c r="N148" i="8"/>
  <c r="S148" i="8" s="1"/>
  <c r="R147" i="8"/>
  <c r="Q147" i="8"/>
  <c r="P147" i="8"/>
  <c r="O147" i="8"/>
  <c r="T147" i="8" s="1"/>
  <c r="N147" i="8"/>
  <c r="S147" i="8" s="1"/>
  <c r="T146" i="8"/>
  <c r="R146" i="8"/>
  <c r="Q146" i="8"/>
  <c r="P146" i="8"/>
  <c r="O146" i="8"/>
  <c r="N146" i="8"/>
  <c r="S146" i="8" s="1"/>
  <c r="R145" i="8"/>
  <c r="Q145" i="8"/>
  <c r="P145" i="8"/>
  <c r="O145" i="8"/>
  <c r="T145" i="8" s="1"/>
  <c r="N145" i="8"/>
  <c r="S145" i="8" s="1"/>
  <c r="R144" i="8"/>
  <c r="Q144" i="8"/>
  <c r="P144" i="8"/>
  <c r="O144" i="8"/>
  <c r="T144" i="8" s="1"/>
  <c r="N144" i="8"/>
  <c r="S144" i="8" s="1"/>
  <c r="B144" i="8"/>
  <c r="R143" i="8"/>
  <c r="Q143" i="8"/>
  <c r="P143" i="8"/>
  <c r="O143" i="8"/>
  <c r="T143" i="8" s="1"/>
  <c r="N143" i="8"/>
  <c r="S143" i="8" s="1"/>
  <c r="T142" i="8"/>
  <c r="R142" i="8"/>
  <c r="Q142" i="8"/>
  <c r="P142" i="8"/>
  <c r="O142" i="8"/>
  <c r="N142" i="8"/>
  <c r="S142" i="8" s="1"/>
  <c r="T141" i="8"/>
  <c r="S141" i="8"/>
  <c r="R141" i="8"/>
  <c r="Q141" i="8"/>
  <c r="P141" i="8"/>
  <c r="O141" i="8"/>
  <c r="N141" i="8"/>
  <c r="R140" i="8"/>
  <c r="Q140" i="8"/>
  <c r="P140" i="8"/>
  <c r="O140" i="8"/>
  <c r="T140" i="8" s="1"/>
  <c r="N140" i="8"/>
  <c r="S140" i="8" s="1"/>
  <c r="R139" i="8"/>
  <c r="Q139" i="8"/>
  <c r="P139" i="8"/>
  <c r="O139" i="8"/>
  <c r="T139" i="8" s="1"/>
  <c r="N139" i="8"/>
  <c r="S139" i="8" s="1"/>
  <c r="T138" i="8"/>
  <c r="R138" i="8"/>
  <c r="Q138" i="8"/>
  <c r="P138" i="8"/>
  <c r="O138" i="8"/>
  <c r="N138" i="8"/>
  <c r="S138" i="8" s="1"/>
  <c r="T137" i="8"/>
  <c r="S137" i="8"/>
  <c r="R137" i="8"/>
  <c r="Q137" i="8"/>
  <c r="P137" i="8"/>
  <c r="O137" i="8"/>
  <c r="N137" i="8"/>
  <c r="R136" i="8"/>
  <c r="Q136" i="8"/>
  <c r="P136" i="8"/>
  <c r="O136" i="8"/>
  <c r="T136" i="8" s="1"/>
  <c r="N136" i="8"/>
  <c r="S136" i="8" s="1"/>
  <c r="R135" i="8"/>
  <c r="Q135" i="8"/>
  <c r="P135" i="8"/>
  <c r="O135" i="8"/>
  <c r="T135" i="8" s="1"/>
  <c r="N135" i="8"/>
  <c r="S135" i="8" s="1"/>
  <c r="R134" i="8"/>
  <c r="Q134" i="8"/>
  <c r="P134" i="8"/>
  <c r="O134" i="8"/>
  <c r="T134" i="8" s="1"/>
  <c r="N134" i="8"/>
  <c r="S134" i="8" s="1"/>
  <c r="S133" i="8"/>
  <c r="R133" i="8"/>
  <c r="Q133" i="8"/>
  <c r="P133" i="8"/>
  <c r="O133" i="8"/>
  <c r="T133" i="8" s="1"/>
  <c r="N133" i="8"/>
  <c r="R132" i="8"/>
  <c r="Q132" i="8"/>
  <c r="P132" i="8"/>
  <c r="O132" i="8"/>
  <c r="T132" i="8" s="1"/>
  <c r="N132" i="8"/>
  <c r="S132" i="8" s="1"/>
  <c r="R131" i="8"/>
  <c r="Q131" i="8"/>
  <c r="P131" i="8"/>
  <c r="O131" i="8"/>
  <c r="T131" i="8" s="1"/>
  <c r="N131" i="8"/>
  <c r="S131" i="8" s="1"/>
  <c r="R130" i="8"/>
  <c r="Q130" i="8"/>
  <c r="P130" i="8"/>
  <c r="O130" i="8"/>
  <c r="T130" i="8" s="1"/>
  <c r="N130" i="8"/>
  <c r="S130" i="8" s="1"/>
  <c r="R129" i="8"/>
  <c r="Q129" i="8"/>
  <c r="P129" i="8"/>
  <c r="O129" i="8"/>
  <c r="T129" i="8" s="1"/>
  <c r="N129" i="8"/>
  <c r="S129" i="8" s="1"/>
  <c r="R128" i="8"/>
  <c r="Q128" i="8"/>
  <c r="P128" i="8"/>
  <c r="O128" i="8"/>
  <c r="T128" i="8" s="1"/>
  <c r="N128" i="8"/>
  <c r="S128" i="8" s="1"/>
  <c r="B128" i="8"/>
  <c r="R127" i="8"/>
  <c r="Q127" i="8"/>
  <c r="P127" i="8"/>
  <c r="O127" i="8"/>
  <c r="T127" i="8" s="1"/>
  <c r="N127" i="8"/>
  <c r="S127" i="8" s="1"/>
  <c r="R126" i="8"/>
  <c r="Q126" i="8"/>
  <c r="P126" i="8"/>
  <c r="O126" i="8"/>
  <c r="T126" i="8" s="1"/>
  <c r="N126" i="8"/>
  <c r="S126" i="8" s="1"/>
  <c r="R125" i="8"/>
  <c r="Q125" i="8"/>
  <c r="P125" i="8"/>
  <c r="O125" i="8"/>
  <c r="T125" i="8" s="1"/>
  <c r="N125" i="8"/>
  <c r="S125" i="8" s="1"/>
  <c r="R124" i="8"/>
  <c r="Q124" i="8"/>
  <c r="P124" i="8"/>
  <c r="O124" i="8"/>
  <c r="T124" i="8" s="1"/>
  <c r="N124" i="8"/>
  <c r="S124" i="8" s="1"/>
  <c r="B124" i="8"/>
  <c r="R123" i="8"/>
  <c r="Q123" i="8"/>
  <c r="P123" i="8"/>
  <c r="O123" i="8"/>
  <c r="T123" i="8" s="1"/>
  <c r="N123" i="8"/>
  <c r="S123" i="8" s="1"/>
  <c r="R122" i="8"/>
  <c r="Q122" i="8"/>
  <c r="P122" i="8"/>
  <c r="O122" i="8"/>
  <c r="T122" i="8" s="1"/>
  <c r="N122" i="8"/>
  <c r="S122" i="8" s="1"/>
  <c r="R121" i="8"/>
  <c r="Q121" i="8"/>
  <c r="P121" i="8"/>
  <c r="O121" i="8"/>
  <c r="T121" i="8" s="1"/>
  <c r="N121" i="8"/>
  <c r="S121" i="8" s="1"/>
  <c r="T120" i="8"/>
  <c r="R120" i="8"/>
  <c r="Q120" i="8"/>
  <c r="P120" i="8"/>
  <c r="O120" i="8"/>
  <c r="N120" i="8"/>
  <c r="S120" i="8" s="1"/>
  <c r="R119" i="8"/>
  <c r="Q119" i="8"/>
  <c r="P119" i="8"/>
  <c r="O119" i="8"/>
  <c r="T119" i="8" s="1"/>
  <c r="N119" i="8"/>
  <c r="S119" i="8" s="1"/>
  <c r="R118" i="8"/>
  <c r="Q118" i="8"/>
  <c r="P118" i="8"/>
  <c r="O118" i="8"/>
  <c r="T118" i="8" s="1"/>
  <c r="N118" i="8"/>
  <c r="S118" i="8" s="1"/>
  <c r="R117" i="8"/>
  <c r="Q117" i="8"/>
  <c r="P117" i="8"/>
  <c r="O117" i="8"/>
  <c r="T117" i="8" s="1"/>
  <c r="N117" i="8"/>
  <c r="S117" i="8" s="1"/>
  <c r="T116" i="8"/>
  <c r="R116" i="8"/>
  <c r="B116" i="8" s="1"/>
  <c r="Q116" i="8"/>
  <c r="P116" i="8"/>
  <c r="O116" i="8"/>
  <c r="N116" i="8"/>
  <c r="S116" i="8" s="1"/>
  <c r="R115" i="8"/>
  <c r="Q115" i="8"/>
  <c r="P115" i="8"/>
  <c r="O115" i="8"/>
  <c r="T115" i="8" s="1"/>
  <c r="N115" i="8"/>
  <c r="S115" i="8" s="1"/>
  <c r="R114" i="8"/>
  <c r="Q114" i="8"/>
  <c r="P114" i="8"/>
  <c r="O114" i="8"/>
  <c r="T114" i="8" s="1"/>
  <c r="N114" i="8"/>
  <c r="S114" i="8" s="1"/>
  <c r="S113" i="8"/>
  <c r="R113" i="8"/>
  <c r="Q113" i="8"/>
  <c r="P113" i="8"/>
  <c r="O113" i="8"/>
  <c r="T113" i="8" s="1"/>
  <c r="N113" i="8"/>
  <c r="T112" i="8"/>
  <c r="R112" i="8"/>
  <c r="Q112" i="8"/>
  <c r="P112" i="8"/>
  <c r="O112" i="8"/>
  <c r="N112" i="8"/>
  <c r="S112" i="8" s="1"/>
  <c r="R111" i="8"/>
  <c r="Q111" i="8"/>
  <c r="P111" i="8"/>
  <c r="O111" i="8"/>
  <c r="T111" i="8" s="1"/>
  <c r="N111" i="8"/>
  <c r="S111" i="8" s="1"/>
  <c r="R110" i="8"/>
  <c r="Q110" i="8"/>
  <c r="P110" i="8"/>
  <c r="O110" i="8"/>
  <c r="T110" i="8" s="1"/>
  <c r="N110" i="8"/>
  <c r="S110" i="8" s="1"/>
  <c r="S109" i="8"/>
  <c r="R109" i="8"/>
  <c r="Q109" i="8"/>
  <c r="P109" i="8"/>
  <c r="O109" i="8"/>
  <c r="T109" i="8" s="1"/>
  <c r="N109" i="8"/>
  <c r="T108" i="8"/>
  <c r="R108" i="8"/>
  <c r="Q108" i="8"/>
  <c r="P108" i="8"/>
  <c r="O108" i="8"/>
  <c r="N108" i="8"/>
  <c r="S108" i="8" s="1"/>
  <c r="R107" i="8"/>
  <c r="Q107" i="8"/>
  <c r="P107" i="8"/>
  <c r="O107" i="8"/>
  <c r="T107" i="8" s="1"/>
  <c r="N107" i="8"/>
  <c r="S107" i="8" s="1"/>
  <c r="R106" i="8"/>
  <c r="Q106" i="8"/>
  <c r="P106" i="8"/>
  <c r="O106" i="8"/>
  <c r="T106" i="8" s="1"/>
  <c r="N106" i="8"/>
  <c r="S106" i="8" s="1"/>
  <c r="S105" i="8"/>
  <c r="R105" i="8"/>
  <c r="Q105" i="8"/>
  <c r="P105" i="8"/>
  <c r="O105" i="8"/>
  <c r="T105" i="8" s="1"/>
  <c r="N105" i="8"/>
  <c r="R104" i="8"/>
  <c r="Q104" i="8"/>
  <c r="P104" i="8"/>
  <c r="O104" i="8"/>
  <c r="T104" i="8" s="1"/>
  <c r="N104" i="8"/>
  <c r="S104" i="8" s="1"/>
  <c r="R103" i="8"/>
  <c r="Q103" i="8"/>
  <c r="P103" i="8"/>
  <c r="O103" i="8"/>
  <c r="T103" i="8" s="1"/>
  <c r="N103" i="8"/>
  <c r="S103" i="8" s="1"/>
  <c r="R102" i="8"/>
  <c r="Q102" i="8"/>
  <c r="P102" i="8"/>
  <c r="O102" i="8"/>
  <c r="T102" i="8" s="1"/>
  <c r="N102" i="8"/>
  <c r="S102" i="8" s="1"/>
  <c r="S101" i="8"/>
  <c r="R101" i="8"/>
  <c r="Q101" i="8"/>
  <c r="P101" i="8"/>
  <c r="O101" i="8"/>
  <c r="T101" i="8" s="1"/>
  <c r="N101" i="8"/>
  <c r="R100" i="8"/>
  <c r="Q100" i="8"/>
  <c r="P100" i="8"/>
  <c r="O100" i="8"/>
  <c r="T100" i="8" s="1"/>
  <c r="N100" i="8"/>
  <c r="S100" i="8" s="1"/>
  <c r="R99" i="8"/>
  <c r="Q99" i="8"/>
  <c r="P99" i="8"/>
  <c r="O99" i="8"/>
  <c r="T99" i="8" s="1"/>
  <c r="N99" i="8"/>
  <c r="S99" i="8" s="1"/>
  <c r="R98" i="8"/>
  <c r="Q98" i="8"/>
  <c r="P98" i="8"/>
  <c r="O98" i="8"/>
  <c r="T98" i="8" s="1"/>
  <c r="N98" i="8"/>
  <c r="S98" i="8" s="1"/>
  <c r="R97" i="8"/>
  <c r="Q97" i="8"/>
  <c r="P97" i="8"/>
  <c r="O97" i="8"/>
  <c r="T97" i="8" s="1"/>
  <c r="N97" i="8"/>
  <c r="S97" i="8" s="1"/>
  <c r="R96" i="8"/>
  <c r="Q96" i="8"/>
  <c r="P96" i="8"/>
  <c r="O96" i="8"/>
  <c r="T96" i="8" s="1"/>
  <c r="N96" i="8"/>
  <c r="S96" i="8" s="1"/>
  <c r="B96" i="8"/>
  <c r="R95" i="8"/>
  <c r="Q95" i="8"/>
  <c r="P95" i="8"/>
  <c r="O95" i="8"/>
  <c r="T95" i="8" s="1"/>
  <c r="N95" i="8"/>
  <c r="S95" i="8" s="1"/>
  <c r="R94" i="8"/>
  <c r="Q94" i="8"/>
  <c r="P94" i="8"/>
  <c r="O94" i="8"/>
  <c r="T94" i="8" s="1"/>
  <c r="N94" i="8"/>
  <c r="S94" i="8" s="1"/>
  <c r="R93" i="8"/>
  <c r="Q93" i="8"/>
  <c r="P93" i="8"/>
  <c r="O93" i="8"/>
  <c r="T93" i="8" s="1"/>
  <c r="N93" i="8"/>
  <c r="S93" i="8" s="1"/>
  <c r="R92" i="8"/>
  <c r="Q92" i="8"/>
  <c r="P92" i="8"/>
  <c r="O92" i="8"/>
  <c r="T92" i="8" s="1"/>
  <c r="N92" i="8"/>
  <c r="S92" i="8" s="1"/>
  <c r="B92" i="8"/>
  <c r="R91" i="8"/>
  <c r="Q91" i="8"/>
  <c r="P91" i="8"/>
  <c r="O91" i="8"/>
  <c r="T91" i="8" s="1"/>
  <c r="N91" i="8"/>
  <c r="S91" i="8" s="1"/>
  <c r="R90" i="8"/>
  <c r="Q90" i="8"/>
  <c r="P90" i="8"/>
  <c r="O90" i="8"/>
  <c r="T90" i="8" s="1"/>
  <c r="N90" i="8"/>
  <c r="S90" i="8" s="1"/>
  <c r="R89" i="8"/>
  <c r="Q89" i="8"/>
  <c r="P89" i="8"/>
  <c r="O89" i="8"/>
  <c r="T89" i="8" s="1"/>
  <c r="N89" i="8"/>
  <c r="S89" i="8" s="1"/>
  <c r="T88" i="8"/>
  <c r="R88" i="8"/>
  <c r="Q88" i="8"/>
  <c r="P88" i="8"/>
  <c r="O88" i="8"/>
  <c r="N88" i="8"/>
  <c r="S88" i="8" s="1"/>
  <c r="R87" i="8"/>
  <c r="Q87" i="8"/>
  <c r="P87" i="8"/>
  <c r="O87" i="8"/>
  <c r="T87" i="8" s="1"/>
  <c r="N87" i="8"/>
  <c r="S87" i="8" s="1"/>
  <c r="R86" i="8"/>
  <c r="Q86" i="8"/>
  <c r="P86" i="8"/>
  <c r="O86" i="8"/>
  <c r="T86" i="8" s="1"/>
  <c r="N86" i="8"/>
  <c r="S86" i="8" s="1"/>
  <c r="R85" i="8"/>
  <c r="Q85" i="8"/>
  <c r="P85" i="8"/>
  <c r="O85" i="8"/>
  <c r="T85" i="8" s="1"/>
  <c r="N85" i="8"/>
  <c r="S85" i="8" s="1"/>
  <c r="T84" i="8"/>
  <c r="R84" i="8"/>
  <c r="B84" i="8" s="1"/>
  <c r="Q84" i="8"/>
  <c r="P84" i="8"/>
  <c r="O84" i="8"/>
  <c r="N84" i="8"/>
  <c r="S84" i="8" s="1"/>
  <c r="R83" i="8"/>
  <c r="Q83" i="8"/>
  <c r="P83" i="8"/>
  <c r="O83" i="8"/>
  <c r="T83" i="8" s="1"/>
  <c r="N83" i="8"/>
  <c r="S83" i="8" s="1"/>
  <c r="R82" i="8"/>
  <c r="Q82" i="8"/>
  <c r="P82" i="8"/>
  <c r="O82" i="8"/>
  <c r="T82" i="8" s="1"/>
  <c r="N82" i="8"/>
  <c r="S82" i="8" s="1"/>
  <c r="S81" i="8"/>
  <c r="R81" i="8"/>
  <c r="Q81" i="8"/>
  <c r="P81" i="8"/>
  <c r="O81" i="8"/>
  <c r="T81" i="8" s="1"/>
  <c r="N81" i="8"/>
  <c r="T80" i="8"/>
  <c r="R80" i="8"/>
  <c r="Q80" i="8"/>
  <c r="P80" i="8"/>
  <c r="O80" i="8"/>
  <c r="N80" i="8"/>
  <c r="S80" i="8" s="1"/>
  <c r="R79" i="8"/>
  <c r="Q79" i="8"/>
  <c r="P79" i="8"/>
  <c r="O79" i="8"/>
  <c r="T79" i="8" s="1"/>
  <c r="N79" i="8"/>
  <c r="S79" i="8" s="1"/>
  <c r="R78" i="8"/>
  <c r="Q78" i="8"/>
  <c r="P78" i="8"/>
  <c r="O78" i="8"/>
  <c r="T78" i="8" s="1"/>
  <c r="N78" i="8"/>
  <c r="S78" i="8" s="1"/>
  <c r="S77" i="8"/>
  <c r="R77" i="8"/>
  <c r="Q77" i="8"/>
  <c r="P77" i="8"/>
  <c r="O77" i="8"/>
  <c r="T77" i="8" s="1"/>
  <c r="N77" i="8"/>
  <c r="T76" i="8"/>
  <c r="R76" i="8"/>
  <c r="Q76" i="8"/>
  <c r="P76" i="8"/>
  <c r="O76" i="8"/>
  <c r="N76" i="8"/>
  <c r="S76" i="8" s="1"/>
  <c r="R75" i="8"/>
  <c r="Q75" i="8"/>
  <c r="P75" i="8"/>
  <c r="O75" i="8"/>
  <c r="T75" i="8" s="1"/>
  <c r="N75" i="8"/>
  <c r="S75" i="8" s="1"/>
  <c r="R74" i="8"/>
  <c r="Q74" i="8"/>
  <c r="P74" i="8"/>
  <c r="O74" i="8"/>
  <c r="T74" i="8" s="1"/>
  <c r="N74" i="8"/>
  <c r="S74" i="8" s="1"/>
  <c r="S73" i="8"/>
  <c r="R73" i="8"/>
  <c r="Q73" i="8"/>
  <c r="P73" i="8"/>
  <c r="O73" i="8"/>
  <c r="T73" i="8" s="1"/>
  <c r="N73" i="8"/>
  <c r="R72" i="8"/>
  <c r="Q72" i="8"/>
  <c r="P72" i="8"/>
  <c r="O72" i="8"/>
  <c r="T72" i="8" s="1"/>
  <c r="N72" i="8"/>
  <c r="S72" i="8" s="1"/>
  <c r="R71" i="8"/>
  <c r="Q71" i="8"/>
  <c r="P71" i="8"/>
  <c r="O71" i="8"/>
  <c r="T71" i="8" s="1"/>
  <c r="N71" i="8"/>
  <c r="S71" i="8" s="1"/>
  <c r="R70" i="8"/>
  <c r="Q70" i="8"/>
  <c r="P70" i="8"/>
  <c r="O70" i="8"/>
  <c r="T70" i="8" s="1"/>
  <c r="N70" i="8"/>
  <c r="S70" i="8" s="1"/>
  <c r="T69" i="8"/>
  <c r="S69" i="8"/>
  <c r="R69" i="8"/>
  <c r="Q69" i="8"/>
  <c r="P69" i="8"/>
  <c r="O69" i="8"/>
  <c r="N69" i="8"/>
  <c r="T68" i="8"/>
  <c r="R68" i="8"/>
  <c r="Q68" i="8"/>
  <c r="P68" i="8"/>
  <c r="O68" i="8"/>
  <c r="N68" i="8"/>
  <c r="S68" i="8" s="1"/>
  <c r="R67" i="8"/>
  <c r="Q67" i="8"/>
  <c r="P67" i="8"/>
  <c r="O67" i="8"/>
  <c r="T67" i="8" s="1"/>
  <c r="N67" i="8"/>
  <c r="S67" i="8" s="1"/>
  <c r="R66" i="8"/>
  <c r="Q66" i="8"/>
  <c r="P66" i="8"/>
  <c r="O66" i="8"/>
  <c r="T66" i="8" s="1"/>
  <c r="N66" i="8"/>
  <c r="S66" i="8" s="1"/>
  <c r="T65" i="8"/>
  <c r="S65" i="8"/>
  <c r="R65" i="8"/>
  <c r="B65" i="8" s="1"/>
  <c r="Q65" i="8"/>
  <c r="P65" i="8"/>
  <c r="O65" i="8"/>
  <c r="N65" i="8"/>
  <c r="T64" i="8"/>
  <c r="R64" i="8"/>
  <c r="Q64" i="8"/>
  <c r="P64" i="8"/>
  <c r="O64" i="8"/>
  <c r="N64" i="8"/>
  <c r="S64" i="8" s="1"/>
  <c r="R63" i="8"/>
  <c r="Q63" i="8"/>
  <c r="P63" i="8"/>
  <c r="O63" i="8"/>
  <c r="T63" i="8" s="1"/>
  <c r="N63" i="8"/>
  <c r="S63" i="8" s="1"/>
  <c r="R62" i="8"/>
  <c r="Q62" i="8"/>
  <c r="P62" i="8"/>
  <c r="O62" i="8"/>
  <c r="T62" i="8" s="1"/>
  <c r="N62" i="8"/>
  <c r="S62" i="8" s="1"/>
  <c r="T61" i="8"/>
  <c r="S61" i="8"/>
  <c r="R61" i="8"/>
  <c r="Q61" i="8"/>
  <c r="P61" i="8"/>
  <c r="O61" i="8"/>
  <c r="N61" i="8"/>
  <c r="T60" i="8"/>
  <c r="S60" i="8"/>
  <c r="R60" i="8"/>
  <c r="Q60" i="8"/>
  <c r="P60" i="8"/>
  <c r="O60" i="8"/>
  <c r="N60" i="8"/>
  <c r="T59" i="8"/>
  <c r="C59" i="8" s="1"/>
  <c r="R59" i="8"/>
  <c r="Q59" i="8"/>
  <c r="P59" i="8"/>
  <c r="O59" i="8"/>
  <c r="N59" i="8"/>
  <c r="S59" i="8" s="1"/>
  <c r="S58" i="8"/>
  <c r="R58" i="8"/>
  <c r="Q58" i="8"/>
  <c r="P58" i="8"/>
  <c r="O58" i="8"/>
  <c r="T58" i="8" s="1"/>
  <c r="N58" i="8"/>
  <c r="R57" i="8"/>
  <c r="Q57" i="8"/>
  <c r="P57" i="8"/>
  <c r="O57" i="8"/>
  <c r="T57" i="8" s="1"/>
  <c r="N57" i="8"/>
  <c r="S57" i="8" s="1"/>
  <c r="R56" i="8"/>
  <c r="Q56" i="8"/>
  <c r="P56" i="8"/>
  <c r="O56" i="8"/>
  <c r="T56" i="8" s="1"/>
  <c r="N56" i="8"/>
  <c r="S56" i="8" s="1"/>
  <c r="R55" i="8"/>
  <c r="Q55" i="8"/>
  <c r="P55" i="8"/>
  <c r="O55" i="8"/>
  <c r="T55" i="8" s="1"/>
  <c r="N55" i="8"/>
  <c r="S55" i="8" s="1"/>
  <c r="R54" i="8"/>
  <c r="Q54" i="8"/>
  <c r="P54" i="8"/>
  <c r="O54" i="8"/>
  <c r="T54" i="8" s="1"/>
  <c r="N54" i="8"/>
  <c r="S54" i="8" s="1"/>
  <c r="S53" i="8"/>
  <c r="R53" i="8"/>
  <c r="Q53" i="8"/>
  <c r="P53" i="8"/>
  <c r="O53" i="8"/>
  <c r="T53" i="8" s="1"/>
  <c r="N53" i="8"/>
  <c r="S52" i="8"/>
  <c r="R52" i="8"/>
  <c r="Q52" i="8"/>
  <c r="P52" i="8"/>
  <c r="O52" i="8"/>
  <c r="T52" i="8" s="1"/>
  <c r="C52" i="8" s="1"/>
  <c r="N52" i="8"/>
  <c r="R51" i="8"/>
  <c r="Q51" i="8"/>
  <c r="P51" i="8"/>
  <c r="O51" i="8"/>
  <c r="T51" i="8" s="1"/>
  <c r="N51" i="8"/>
  <c r="S51" i="8" s="1"/>
  <c r="R50" i="8"/>
  <c r="Q50" i="8"/>
  <c r="P50" i="8"/>
  <c r="O50" i="8"/>
  <c r="T50" i="8" s="1"/>
  <c r="N50" i="8"/>
  <c r="S50" i="8" s="1"/>
  <c r="R49" i="8"/>
  <c r="Q49" i="8"/>
  <c r="P49" i="8"/>
  <c r="O49" i="8"/>
  <c r="T49" i="8" s="1"/>
  <c r="N49" i="8"/>
  <c r="S49" i="8" s="1"/>
  <c r="T48" i="8"/>
  <c r="S48" i="8"/>
  <c r="R48" i="8"/>
  <c r="Q48" i="8"/>
  <c r="P48" i="8"/>
  <c r="O48" i="8"/>
  <c r="N48" i="8"/>
  <c r="R47" i="8"/>
  <c r="Q47" i="8"/>
  <c r="P47" i="8"/>
  <c r="O47" i="8"/>
  <c r="T47" i="8" s="1"/>
  <c r="N47" i="8"/>
  <c r="S47" i="8" s="1"/>
  <c r="R46" i="8"/>
  <c r="Q46" i="8"/>
  <c r="P46" i="8"/>
  <c r="O46" i="8"/>
  <c r="T46" i="8" s="1"/>
  <c r="N46" i="8"/>
  <c r="S46" i="8" s="1"/>
  <c r="R45" i="8"/>
  <c r="Q45" i="8"/>
  <c r="P45" i="8"/>
  <c r="O45" i="8"/>
  <c r="T45" i="8" s="1"/>
  <c r="N45" i="8"/>
  <c r="S45" i="8" s="1"/>
  <c r="B45" i="8"/>
  <c r="T44" i="8"/>
  <c r="R44" i="8"/>
  <c r="Q44" i="8"/>
  <c r="P44" i="8"/>
  <c r="O44" i="8"/>
  <c r="N44" i="8"/>
  <c r="S44" i="8" s="1"/>
  <c r="R43" i="8"/>
  <c r="Q43" i="8"/>
  <c r="P43" i="8"/>
  <c r="O43" i="8"/>
  <c r="T43" i="8" s="1"/>
  <c r="N43" i="8"/>
  <c r="S43" i="8" s="1"/>
  <c r="R42" i="8"/>
  <c r="Q42" i="8"/>
  <c r="P42" i="8"/>
  <c r="O42" i="8"/>
  <c r="T42" i="8" s="1"/>
  <c r="N42" i="8"/>
  <c r="S42" i="8" s="1"/>
  <c r="R41" i="8"/>
  <c r="Q41" i="8"/>
  <c r="P41" i="8"/>
  <c r="O41" i="8"/>
  <c r="T41" i="8" s="1"/>
  <c r="N41" i="8"/>
  <c r="S41" i="8" s="1"/>
  <c r="B41" i="8"/>
  <c r="R40" i="8"/>
  <c r="Q40" i="8"/>
  <c r="P40" i="8"/>
  <c r="O40" i="8"/>
  <c r="T40" i="8" s="1"/>
  <c r="N40" i="8"/>
  <c r="S40" i="8" s="1"/>
  <c r="B40" i="8"/>
  <c r="R39" i="8"/>
  <c r="Q39" i="8"/>
  <c r="P39" i="8"/>
  <c r="O39" i="8"/>
  <c r="T39" i="8" s="1"/>
  <c r="N39" i="8"/>
  <c r="S39" i="8" s="1"/>
  <c r="C39" i="8"/>
  <c r="R38" i="8"/>
  <c r="Q38" i="8"/>
  <c r="P38" i="8"/>
  <c r="O38" i="8"/>
  <c r="T38" i="8" s="1"/>
  <c r="N38" i="8"/>
  <c r="S38" i="8" s="1"/>
  <c r="R37" i="8"/>
  <c r="Q37" i="8"/>
  <c r="P37" i="8"/>
  <c r="O37" i="8"/>
  <c r="T37" i="8" s="1"/>
  <c r="N37" i="8"/>
  <c r="S37" i="8" s="1"/>
  <c r="R36" i="8"/>
  <c r="Q36" i="8"/>
  <c r="P36" i="8"/>
  <c r="O36" i="8"/>
  <c r="T36" i="8" s="1"/>
  <c r="N36" i="8"/>
  <c r="S36" i="8" s="1"/>
  <c r="B36" i="8"/>
  <c r="R35" i="8"/>
  <c r="Q35" i="8"/>
  <c r="P35" i="8"/>
  <c r="O35" i="8"/>
  <c r="T35" i="8" s="1"/>
  <c r="N35" i="8"/>
  <c r="S35" i="8" s="1"/>
  <c r="R34" i="8"/>
  <c r="Q34" i="8"/>
  <c r="P34" i="8"/>
  <c r="O34" i="8"/>
  <c r="T34" i="8" s="1"/>
  <c r="N34" i="8"/>
  <c r="S34" i="8" s="1"/>
  <c r="R33" i="8"/>
  <c r="Q33" i="8"/>
  <c r="P33" i="8"/>
  <c r="O33" i="8"/>
  <c r="T33" i="8" s="1"/>
  <c r="N33" i="8"/>
  <c r="S33" i="8" s="1"/>
  <c r="R32" i="8"/>
  <c r="Q32" i="8"/>
  <c r="P32" i="8"/>
  <c r="O32" i="8"/>
  <c r="T32" i="8" s="1"/>
  <c r="N32" i="8"/>
  <c r="S32" i="8" s="1"/>
  <c r="C29" i="8"/>
  <c r="B29" i="8"/>
  <c r="S26" i="8"/>
  <c r="Q26" i="8"/>
  <c r="C24" i="8"/>
  <c r="G12" i="7"/>
  <c r="G11" i="7"/>
  <c r="C7" i="7"/>
  <c r="C110" i="9" l="1"/>
  <c r="B958" i="8"/>
  <c r="C35" i="8"/>
  <c r="B44" i="8"/>
  <c r="B60" i="8"/>
  <c r="B61" i="8"/>
  <c r="B88" i="8"/>
  <c r="B120" i="8"/>
  <c r="B152" i="8"/>
  <c r="B363" i="8"/>
  <c r="B481" i="8"/>
  <c r="B492" i="8"/>
  <c r="C49" i="9"/>
  <c r="C78" i="9"/>
  <c r="C134" i="9"/>
  <c r="C153" i="9"/>
  <c r="C157" i="9"/>
  <c r="C43" i="8"/>
  <c r="B64" i="8"/>
  <c r="B69" i="8"/>
  <c r="B80" i="8"/>
  <c r="B112" i="8"/>
  <c r="B384" i="8"/>
  <c r="B396" i="8"/>
  <c r="B513" i="8"/>
  <c r="B524" i="8"/>
  <c r="C121" i="9"/>
  <c r="C146" i="9"/>
  <c r="C202" i="9"/>
  <c r="B141" i="8"/>
  <c r="C60" i="8"/>
  <c r="B52" i="8"/>
  <c r="B53" i="8"/>
  <c r="B68" i="8"/>
  <c r="B76" i="8"/>
  <c r="B108" i="8"/>
  <c r="B33" i="8"/>
  <c r="C51" i="8"/>
  <c r="B72" i="8"/>
  <c r="B104" i="8"/>
  <c r="B136" i="8"/>
  <c r="B417" i="8"/>
  <c r="B428" i="8"/>
  <c r="C631" i="8"/>
  <c r="B694" i="8"/>
  <c r="C38" i="9"/>
  <c r="C61" i="9"/>
  <c r="C74" i="9"/>
  <c r="C89" i="9"/>
  <c r="C98" i="9"/>
  <c r="C114" i="9"/>
  <c r="C117" i="9"/>
  <c r="B234" i="9"/>
  <c r="C47" i="8"/>
  <c r="B32" i="8"/>
  <c r="B37" i="8"/>
  <c r="B100" i="8"/>
  <c r="B132" i="8"/>
  <c r="B149" i="8"/>
  <c r="B759" i="8"/>
  <c r="C57" i="9"/>
  <c r="C85" i="9"/>
  <c r="B162" i="9"/>
  <c r="C174" i="9"/>
  <c r="C68" i="10"/>
  <c r="C132" i="10"/>
  <c r="C196" i="10"/>
  <c r="B246" i="10"/>
  <c r="C185" i="9"/>
  <c r="B202" i="9"/>
  <c r="C275" i="9"/>
  <c r="C441" i="9"/>
  <c r="B449" i="9"/>
  <c r="B573" i="9"/>
  <c r="B85" i="10"/>
  <c r="B149" i="10"/>
  <c r="C156" i="10"/>
  <c r="C245" i="10"/>
  <c r="C166" i="9"/>
  <c r="C177" i="9"/>
  <c r="C198" i="9"/>
  <c r="C425" i="9"/>
  <c r="B554" i="10"/>
  <c r="D638" i="10"/>
  <c r="B640" i="10"/>
  <c r="D389" i="10"/>
  <c r="D444" i="10"/>
  <c r="B391" i="10"/>
  <c r="D504" i="10"/>
  <c r="B446" i="10"/>
  <c r="D373" i="10"/>
  <c r="B506" i="10"/>
  <c r="B375" i="10"/>
  <c r="D422" i="10"/>
  <c r="D357" i="10"/>
  <c r="D319" i="10"/>
  <c r="B424" i="10"/>
  <c r="B408" i="10"/>
  <c r="B343" i="10"/>
  <c r="D406" i="10"/>
  <c r="B359" i="10"/>
  <c r="B327" i="10"/>
  <c r="B321" i="10"/>
  <c r="D341" i="10"/>
  <c r="D325" i="10"/>
  <c r="B313" i="10"/>
  <c r="B37" i="10"/>
  <c r="B101" i="10"/>
  <c r="B165" i="10"/>
  <c r="C212" i="10"/>
  <c r="B262" i="10"/>
  <c r="C1113" i="9"/>
  <c r="B669" i="9"/>
  <c r="C41" i="9"/>
  <c r="C73" i="9"/>
  <c r="C105" i="9"/>
  <c r="C137" i="9"/>
  <c r="B158" i="9"/>
  <c r="C162" i="9"/>
  <c r="C173" i="9"/>
  <c r="B190" i="9"/>
  <c r="C194" i="9"/>
  <c r="C205" i="9"/>
  <c r="C208" i="9"/>
  <c r="C217" i="9"/>
  <c r="C225" i="9"/>
  <c r="C233" i="9"/>
  <c r="C241" i="9"/>
  <c r="C249" i="9"/>
  <c r="C571" i="9"/>
  <c r="C100" i="10"/>
  <c r="C164" i="10"/>
  <c r="C261" i="10"/>
  <c r="B299" i="10"/>
  <c r="B32" i="9"/>
  <c r="C158" i="9"/>
  <c r="C190" i="9"/>
  <c r="B53" i="10"/>
  <c r="B117" i="10"/>
  <c r="B181" i="10"/>
  <c r="B230" i="10"/>
  <c r="C33" i="9"/>
  <c r="C65" i="9"/>
  <c r="C97" i="9"/>
  <c r="C129" i="9"/>
  <c r="C165" i="9"/>
  <c r="B182" i="9"/>
  <c r="C186" i="9"/>
  <c r="C197" i="9"/>
  <c r="C211" i="9"/>
  <c r="C213" i="9"/>
  <c r="C220" i="9"/>
  <c r="C221" i="9"/>
  <c r="C228" i="9"/>
  <c r="C229" i="9"/>
  <c r="C236" i="9"/>
  <c r="C237" i="9"/>
  <c r="C244" i="9"/>
  <c r="C245" i="9"/>
  <c r="C252" i="9"/>
  <c r="C253" i="9"/>
  <c r="C52" i="10"/>
  <c r="C116" i="10"/>
  <c r="C180" i="10"/>
  <c r="C229" i="10"/>
  <c r="B278" i="10"/>
  <c r="C48" i="10"/>
  <c r="B49" i="10"/>
  <c r="C64" i="10"/>
  <c r="B65" i="10"/>
  <c r="C80" i="10"/>
  <c r="B81" i="10"/>
  <c r="C96" i="10"/>
  <c r="B97" i="10"/>
  <c r="C112" i="10"/>
  <c r="B113" i="10"/>
  <c r="C128" i="10"/>
  <c r="B129" i="10"/>
  <c r="C144" i="10"/>
  <c r="B145" i="10"/>
  <c r="C160" i="10"/>
  <c r="B161" i="10"/>
  <c r="C176" i="10"/>
  <c r="B177" i="10"/>
  <c r="C192" i="10"/>
  <c r="B193" i="10"/>
  <c r="C208" i="10"/>
  <c r="B209" i="10"/>
  <c r="C225" i="10"/>
  <c r="B226" i="10"/>
  <c r="C241" i="10"/>
  <c r="B242" i="10"/>
  <c r="C257" i="10"/>
  <c r="B258" i="10"/>
  <c r="C273" i="10"/>
  <c r="B274" i="10"/>
  <c r="C289" i="10"/>
  <c r="B290" i="10"/>
  <c r="D284" i="10"/>
  <c r="C752" i="10"/>
  <c r="C40" i="10"/>
  <c r="B41" i="10"/>
  <c r="C56" i="10"/>
  <c r="B57" i="10"/>
  <c r="C72" i="10"/>
  <c r="B73" i="10"/>
  <c r="C88" i="10"/>
  <c r="B89" i="10"/>
  <c r="C104" i="10"/>
  <c r="B105" i="10"/>
  <c r="C120" i="10"/>
  <c r="B121" i="10"/>
  <c r="C136" i="10"/>
  <c r="B137" i="10"/>
  <c r="C152" i="10"/>
  <c r="B153" i="10"/>
  <c r="C168" i="10"/>
  <c r="B169" i="10"/>
  <c r="C184" i="10"/>
  <c r="B185" i="10"/>
  <c r="C200" i="10"/>
  <c r="B201" i="10"/>
  <c r="C216" i="10"/>
  <c r="B218" i="10"/>
  <c r="C233" i="10"/>
  <c r="B234" i="10"/>
  <c r="C249" i="10"/>
  <c r="B250" i="10"/>
  <c r="C265" i="10"/>
  <c r="B266" i="10"/>
  <c r="C281" i="10"/>
  <c r="B282" i="10"/>
  <c r="D292" i="10"/>
  <c r="C44" i="10"/>
  <c r="B45" i="10"/>
  <c r="C60" i="10"/>
  <c r="B61" i="10"/>
  <c r="C76" i="10"/>
  <c r="B77" i="10"/>
  <c r="C92" i="10"/>
  <c r="B93" i="10"/>
  <c r="C108" i="10"/>
  <c r="B109" i="10"/>
  <c r="C124" i="10"/>
  <c r="B125" i="10"/>
  <c r="C140" i="10"/>
  <c r="B141" i="10"/>
  <c r="B157" i="10"/>
  <c r="C172" i="10"/>
  <c r="B173" i="10"/>
  <c r="C188" i="10"/>
  <c r="B189" i="10"/>
  <c r="C204" i="10"/>
  <c r="B205" i="10"/>
  <c r="C221" i="10"/>
  <c r="B222" i="10"/>
  <c r="C237" i="10"/>
  <c r="B238" i="10"/>
  <c r="C253" i="10"/>
  <c r="B254" i="10"/>
  <c r="C269" i="10"/>
  <c r="B270" i="10"/>
  <c r="C285" i="10"/>
  <c r="B286" i="10"/>
  <c r="D296" i="10"/>
  <c r="C303" i="10"/>
  <c r="C306" i="10"/>
  <c r="C293" i="10"/>
  <c r="B294" i="10"/>
  <c r="D7" i="11"/>
  <c r="D39" i="10"/>
  <c r="D47" i="10"/>
  <c r="D55" i="10"/>
  <c r="D63" i="10"/>
  <c r="D71" i="10"/>
  <c r="D79" i="10"/>
  <c r="D87" i="10"/>
  <c r="D95" i="10"/>
  <c r="D103" i="10"/>
  <c r="D111" i="10"/>
  <c r="D119" i="10"/>
  <c r="D127" i="10"/>
  <c r="D135" i="10"/>
  <c r="D143" i="10"/>
  <c r="D151" i="10"/>
  <c r="D159" i="10"/>
  <c r="D167" i="10"/>
  <c r="D175" i="10"/>
  <c r="D183" i="10"/>
  <c r="D191" i="10"/>
  <c r="D199" i="10"/>
  <c r="D207" i="10"/>
  <c r="D215" i="10"/>
  <c r="D224" i="10"/>
  <c r="D232" i="10"/>
  <c r="D240" i="10"/>
  <c r="D248" i="10"/>
  <c r="D256" i="10"/>
  <c r="D264" i="10"/>
  <c r="D272" i="10"/>
  <c r="D280" i="10"/>
  <c r="D288" i="10"/>
  <c r="D43" i="10"/>
  <c r="D51" i="10"/>
  <c r="D59" i="10"/>
  <c r="D67" i="10"/>
  <c r="D75" i="10"/>
  <c r="D83" i="10"/>
  <c r="D91" i="10"/>
  <c r="D99" i="10"/>
  <c r="D107" i="10"/>
  <c r="D115" i="10"/>
  <c r="D123" i="10"/>
  <c r="D131" i="10"/>
  <c r="D139" i="10"/>
  <c r="D147" i="10"/>
  <c r="D155" i="10"/>
  <c r="D163" i="10"/>
  <c r="D171" i="10"/>
  <c r="D179" i="10"/>
  <c r="D187" i="10"/>
  <c r="D195" i="10"/>
  <c r="D203" i="10"/>
  <c r="D211" i="10"/>
  <c r="D220" i="10"/>
  <c r="D228" i="10"/>
  <c r="D236" i="10"/>
  <c r="D244" i="10"/>
  <c r="D252" i="10"/>
  <c r="D260" i="10"/>
  <c r="D268" i="10"/>
  <c r="D276" i="10"/>
  <c r="C312" i="10"/>
  <c r="C320" i="10"/>
  <c r="D38" i="10"/>
  <c r="C39" i="10"/>
  <c r="B40" i="10"/>
  <c r="D42" i="10"/>
  <c r="C43" i="10"/>
  <c r="B44" i="10"/>
  <c r="D46" i="10"/>
  <c r="C47" i="10"/>
  <c r="B48" i="10"/>
  <c r="D50" i="10"/>
  <c r="C51" i="10"/>
  <c r="B52" i="10"/>
  <c r="D54" i="10"/>
  <c r="C55" i="10"/>
  <c r="B56" i="10"/>
  <c r="D58" i="10"/>
  <c r="C59" i="10"/>
  <c r="B60" i="10"/>
  <c r="D62" i="10"/>
  <c r="C63" i="10"/>
  <c r="B64" i="10"/>
  <c r="D66" i="10"/>
  <c r="C67" i="10"/>
  <c r="B68" i="10"/>
  <c r="D70" i="10"/>
  <c r="C71" i="10"/>
  <c r="B72" i="10"/>
  <c r="D74" i="10"/>
  <c r="C75" i="10"/>
  <c r="B76" i="10"/>
  <c r="D78" i="10"/>
  <c r="C79" i="10"/>
  <c r="B80" i="10"/>
  <c r="D82" i="10"/>
  <c r="C83" i="10"/>
  <c r="B84" i="10"/>
  <c r="D86" i="10"/>
  <c r="C87" i="10"/>
  <c r="B88" i="10"/>
  <c r="D90" i="10"/>
  <c r="C91" i="10"/>
  <c r="B92" i="10"/>
  <c r="D94" i="10"/>
  <c r="C95" i="10"/>
  <c r="B96" i="10"/>
  <c r="D98" i="10"/>
  <c r="C99" i="10"/>
  <c r="B100" i="10"/>
  <c r="D102" i="10"/>
  <c r="C103" i="10"/>
  <c r="B104" i="10"/>
  <c r="D106" i="10"/>
  <c r="C107" i="10"/>
  <c r="B108" i="10"/>
  <c r="D110" i="10"/>
  <c r="C111" i="10"/>
  <c r="B112" i="10"/>
  <c r="D114" i="10"/>
  <c r="C115" i="10"/>
  <c r="B116" i="10"/>
  <c r="D118" i="10"/>
  <c r="C119" i="10"/>
  <c r="B120" i="10"/>
  <c r="D122" i="10"/>
  <c r="C123" i="10"/>
  <c r="B124" i="10"/>
  <c r="D126" i="10"/>
  <c r="C127" i="10"/>
  <c r="B128" i="10"/>
  <c r="D130" i="10"/>
  <c r="C131" i="10"/>
  <c r="B132" i="10"/>
  <c r="D134" i="10"/>
  <c r="C135" i="10"/>
  <c r="B136" i="10"/>
  <c r="D138" i="10"/>
  <c r="C139" i="10"/>
  <c r="B140" i="10"/>
  <c r="D142" i="10"/>
  <c r="C143" i="10"/>
  <c r="B144" i="10"/>
  <c r="D146" i="10"/>
  <c r="C147" i="10"/>
  <c r="B148" i="10"/>
  <c r="D150" i="10"/>
  <c r="C151" i="10"/>
  <c r="B152" i="10"/>
  <c r="D154" i="10"/>
  <c r="C155" i="10"/>
  <c r="B156" i="10"/>
  <c r="D158" i="10"/>
  <c r="C159" i="10"/>
  <c r="B160" i="10"/>
  <c r="D162" i="10"/>
  <c r="C163" i="10"/>
  <c r="B164" i="10"/>
  <c r="D166" i="10"/>
  <c r="C167" i="10"/>
  <c r="B168" i="10"/>
  <c r="D170" i="10"/>
  <c r="C171" i="10"/>
  <c r="B172" i="10"/>
  <c r="D174" i="10"/>
  <c r="C175" i="10"/>
  <c r="B176" i="10"/>
  <c r="D178" i="10"/>
  <c r="C179" i="10"/>
  <c r="B180" i="10"/>
  <c r="D182" i="10"/>
  <c r="C183" i="10"/>
  <c r="B184" i="10"/>
  <c r="D186" i="10"/>
  <c r="C187" i="10"/>
  <c r="B188" i="10"/>
  <c r="D190" i="10"/>
  <c r="C191" i="10"/>
  <c r="B192" i="10"/>
  <c r="D194" i="10"/>
  <c r="C195" i="10"/>
  <c r="B196" i="10"/>
  <c r="D198" i="10"/>
  <c r="C199" i="10"/>
  <c r="B200" i="10"/>
  <c r="D202" i="10"/>
  <c r="C203" i="10"/>
  <c r="B204" i="10"/>
  <c r="D206" i="10"/>
  <c r="C207" i="10"/>
  <c r="B208" i="10"/>
  <c r="D210" i="10"/>
  <c r="C211" i="10"/>
  <c r="B212" i="10"/>
  <c r="D214" i="10"/>
  <c r="C215" i="10"/>
  <c r="B216" i="10"/>
  <c r="D219" i="10"/>
  <c r="C220" i="10"/>
  <c r="B221" i="10"/>
  <c r="D223" i="10"/>
  <c r="C224" i="10"/>
  <c r="B225" i="10"/>
  <c r="D227" i="10"/>
  <c r="C228" i="10"/>
  <c r="B229" i="10"/>
  <c r="D231" i="10"/>
  <c r="C232" i="10"/>
  <c r="B233" i="10"/>
  <c r="D235" i="10"/>
  <c r="C236" i="10"/>
  <c r="B237" i="10"/>
  <c r="D239" i="10"/>
  <c r="C240" i="10"/>
  <c r="B241" i="10"/>
  <c r="D243" i="10"/>
  <c r="C244" i="10"/>
  <c r="B245" i="10"/>
  <c r="D247" i="10"/>
  <c r="C248" i="10"/>
  <c r="B249" i="10"/>
  <c r="D251" i="10"/>
  <c r="C252" i="10"/>
  <c r="B253" i="10"/>
  <c r="D255" i="10"/>
  <c r="C256" i="10"/>
  <c r="B257" i="10"/>
  <c r="D259" i="10"/>
  <c r="C260" i="10"/>
  <c r="B261" i="10"/>
  <c r="D263" i="10"/>
  <c r="C264" i="10"/>
  <c r="B265" i="10"/>
  <c r="D267" i="10"/>
  <c r="C268" i="10"/>
  <c r="B269" i="10"/>
  <c r="D271" i="10"/>
  <c r="C272" i="10"/>
  <c r="B273" i="10"/>
  <c r="D275" i="10"/>
  <c r="C276" i="10"/>
  <c r="B277" i="10"/>
  <c r="D279" i="10"/>
  <c r="C280" i="10"/>
  <c r="B281" i="10"/>
  <c r="D283" i="10"/>
  <c r="C284" i="10"/>
  <c r="B285" i="10"/>
  <c r="D287" i="10"/>
  <c r="C288" i="10"/>
  <c r="B289" i="10"/>
  <c r="D291" i="10"/>
  <c r="C292" i="10"/>
  <c r="B293" i="10"/>
  <c r="D295" i="10"/>
  <c r="C296" i="10"/>
  <c r="B297" i="10"/>
  <c r="D298" i="10"/>
  <c r="B300" i="10"/>
  <c r="D301" i="10"/>
  <c r="B303" i="10"/>
  <c r="C304" i="10"/>
  <c r="D309" i="10"/>
  <c r="C310" i="10"/>
  <c r="B311" i="10"/>
  <c r="D317" i="10"/>
  <c r="C318" i="10"/>
  <c r="B319" i="10"/>
  <c r="D329" i="10"/>
  <c r="C330" i="10"/>
  <c r="B331" i="10"/>
  <c r="D345" i="10"/>
  <c r="C346" i="10"/>
  <c r="B347" i="10"/>
  <c r="D361" i="10"/>
  <c r="C362" i="10"/>
  <c r="B363" i="10"/>
  <c r="D377" i="10"/>
  <c r="C378" i="10"/>
  <c r="B379" i="10"/>
  <c r="D393" i="10"/>
  <c r="C394" i="10"/>
  <c r="B395" i="10"/>
  <c r="D410" i="10"/>
  <c r="C411" i="10"/>
  <c r="B412" i="10"/>
  <c r="D426" i="10"/>
  <c r="C427" i="10"/>
  <c r="B428" i="10"/>
  <c r="D452" i="10"/>
  <c r="C453" i="10"/>
  <c r="B454" i="10"/>
  <c r="D520" i="10"/>
  <c r="C521" i="10"/>
  <c r="B522" i="10"/>
  <c r="D575" i="10"/>
  <c r="C576" i="10"/>
  <c r="B577" i="10"/>
  <c r="C703" i="10"/>
  <c r="C300" i="10"/>
  <c r="C326" i="10"/>
  <c r="C342" i="10"/>
  <c r="C358" i="10"/>
  <c r="C374" i="10"/>
  <c r="C390" i="10"/>
  <c r="C407" i="10"/>
  <c r="C423" i="10"/>
  <c r="C445" i="10"/>
  <c r="C505" i="10"/>
  <c r="C639" i="10"/>
  <c r="C37" i="10"/>
  <c r="B38" i="10"/>
  <c r="D40" i="10"/>
  <c r="C41" i="10"/>
  <c r="B42" i="10"/>
  <c r="D44" i="10"/>
  <c r="C45" i="10"/>
  <c r="B46" i="10"/>
  <c r="D48" i="10"/>
  <c r="C49" i="10"/>
  <c r="B50" i="10"/>
  <c r="D52" i="10"/>
  <c r="C53" i="10"/>
  <c r="B54" i="10"/>
  <c r="D56" i="10"/>
  <c r="C57" i="10"/>
  <c r="B58" i="10"/>
  <c r="D60" i="10"/>
  <c r="C61" i="10"/>
  <c r="B62" i="10"/>
  <c r="D64" i="10"/>
  <c r="C65" i="10"/>
  <c r="B66" i="10"/>
  <c r="D68" i="10"/>
  <c r="C69" i="10"/>
  <c r="B70" i="10"/>
  <c r="D72" i="10"/>
  <c r="C73" i="10"/>
  <c r="B74" i="10"/>
  <c r="D76" i="10"/>
  <c r="C77" i="10"/>
  <c r="B78" i="10"/>
  <c r="D80" i="10"/>
  <c r="C81" i="10"/>
  <c r="B82" i="10"/>
  <c r="D84" i="10"/>
  <c r="C85" i="10"/>
  <c r="B86" i="10"/>
  <c r="D88" i="10"/>
  <c r="C89" i="10"/>
  <c r="B90" i="10"/>
  <c r="D92" i="10"/>
  <c r="C93" i="10"/>
  <c r="B94" i="10"/>
  <c r="D96" i="10"/>
  <c r="C97" i="10"/>
  <c r="B98" i="10"/>
  <c r="D100" i="10"/>
  <c r="C101" i="10"/>
  <c r="B102" i="10"/>
  <c r="D104" i="10"/>
  <c r="C105" i="10"/>
  <c r="B106" i="10"/>
  <c r="D108" i="10"/>
  <c r="C109" i="10"/>
  <c r="B110" i="10"/>
  <c r="D112" i="10"/>
  <c r="C113" i="10"/>
  <c r="B114" i="10"/>
  <c r="D116" i="10"/>
  <c r="C117" i="10"/>
  <c r="B118" i="10"/>
  <c r="D120" i="10"/>
  <c r="C121" i="10"/>
  <c r="B122" i="10"/>
  <c r="D124" i="10"/>
  <c r="C125" i="10"/>
  <c r="B126" i="10"/>
  <c r="D128" i="10"/>
  <c r="C129" i="10"/>
  <c r="B130" i="10"/>
  <c r="D132" i="10"/>
  <c r="C133" i="10"/>
  <c r="B134" i="10"/>
  <c r="D136" i="10"/>
  <c r="C137" i="10"/>
  <c r="B138" i="10"/>
  <c r="D140" i="10"/>
  <c r="C141" i="10"/>
  <c r="B142" i="10"/>
  <c r="D144" i="10"/>
  <c r="C145" i="10"/>
  <c r="B146" i="10"/>
  <c r="D148" i="10"/>
  <c r="C149" i="10"/>
  <c r="B150" i="10"/>
  <c r="D152" i="10"/>
  <c r="C153" i="10"/>
  <c r="B154" i="10"/>
  <c r="D156" i="10"/>
  <c r="C157" i="10"/>
  <c r="B158" i="10"/>
  <c r="D160" i="10"/>
  <c r="C161" i="10"/>
  <c r="B162" i="10"/>
  <c r="D164" i="10"/>
  <c r="C165" i="10"/>
  <c r="B166" i="10"/>
  <c r="D168" i="10"/>
  <c r="C169" i="10"/>
  <c r="B170" i="10"/>
  <c r="D172" i="10"/>
  <c r="C173" i="10"/>
  <c r="B174" i="10"/>
  <c r="D176" i="10"/>
  <c r="C177" i="10"/>
  <c r="B178" i="10"/>
  <c r="D180" i="10"/>
  <c r="C181" i="10"/>
  <c r="B182" i="10"/>
  <c r="D184" i="10"/>
  <c r="C185" i="10"/>
  <c r="B186" i="10"/>
  <c r="D188" i="10"/>
  <c r="C189" i="10"/>
  <c r="B190" i="10"/>
  <c r="D192" i="10"/>
  <c r="C193" i="10"/>
  <c r="B194" i="10"/>
  <c r="D196" i="10"/>
  <c r="C197" i="10"/>
  <c r="B198" i="10"/>
  <c r="D200" i="10"/>
  <c r="C201" i="10"/>
  <c r="B202" i="10"/>
  <c r="D204" i="10"/>
  <c r="C205" i="10"/>
  <c r="B206" i="10"/>
  <c r="D208" i="10"/>
  <c r="C209" i="10"/>
  <c r="B210" i="10"/>
  <c r="D212" i="10"/>
  <c r="C213" i="10"/>
  <c r="B214" i="10"/>
  <c r="D216" i="10"/>
  <c r="C218" i="10"/>
  <c r="B219" i="10"/>
  <c r="D221" i="10"/>
  <c r="C222" i="10"/>
  <c r="B223" i="10"/>
  <c r="D225" i="10"/>
  <c r="C226" i="10"/>
  <c r="B227" i="10"/>
  <c r="D229" i="10"/>
  <c r="C230" i="10"/>
  <c r="B231" i="10"/>
  <c r="D233" i="10"/>
  <c r="C234" i="10"/>
  <c r="B235" i="10"/>
  <c r="D237" i="10"/>
  <c r="C238" i="10"/>
  <c r="B239" i="10"/>
  <c r="D241" i="10"/>
  <c r="C242" i="10"/>
  <c r="B243" i="10"/>
  <c r="D245" i="10"/>
  <c r="C246" i="10"/>
  <c r="B247" i="10"/>
  <c r="D249" i="10"/>
  <c r="C250" i="10"/>
  <c r="B251" i="10"/>
  <c r="D253" i="10"/>
  <c r="C254" i="10"/>
  <c r="B255" i="10"/>
  <c r="D257" i="10"/>
  <c r="C258" i="10"/>
  <c r="B259" i="10"/>
  <c r="D261" i="10"/>
  <c r="C262" i="10"/>
  <c r="B263" i="10"/>
  <c r="D265" i="10"/>
  <c r="C266" i="10"/>
  <c r="B267" i="10"/>
  <c r="D269" i="10"/>
  <c r="C270" i="10"/>
  <c r="B271" i="10"/>
  <c r="D273" i="10"/>
  <c r="C274" i="10"/>
  <c r="B275" i="10"/>
  <c r="D277" i="10"/>
  <c r="C278" i="10"/>
  <c r="B279" i="10"/>
  <c r="D281" i="10"/>
  <c r="C282" i="10"/>
  <c r="B283" i="10"/>
  <c r="D285" i="10"/>
  <c r="C286" i="10"/>
  <c r="B287" i="10"/>
  <c r="D289" i="10"/>
  <c r="C290" i="10"/>
  <c r="B291" i="10"/>
  <c r="D293" i="10"/>
  <c r="C294" i="10"/>
  <c r="B295" i="10"/>
  <c r="C299" i="10"/>
  <c r="C302" i="10"/>
  <c r="D303" i="10"/>
  <c r="B305" i="10"/>
  <c r="D306" i="10"/>
  <c r="B307" i="10"/>
  <c r="D313" i="10"/>
  <c r="C314" i="10"/>
  <c r="B315" i="10"/>
  <c r="D321" i="10"/>
  <c r="C322" i="10"/>
  <c r="B323" i="10"/>
  <c r="D337" i="10"/>
  <c r="C338" i="10"/>
  <c r="B339" i="10"/>
  <c r="D353" i="10"/>
  <c r="C354" i="10"/>
  <c r="B355" i="10"/>
  <c r="D369" i="10"/>
  <c r="C370" i="10"/>
  <c r="B371" i="10"/>
  <c r="D385" i="10"/>
  <c r="C386" i="10"/>
  <c r="B387" i="10"/>
  <c r="D402" i="10"/>
  <c r="C403" i="10"/>
  <c r="B404" i="10"/>
  <c r="D418" i="10"/>
  <c r="C419" i="10"/>
  <c r="B420" i="10"/>
  <c r="D436" i="10"/>
  <c r="C437" i="10"/>
  <c r="B438" i="10"/>
  <c r="D488" i="10"/>
  <c r="C489" i="10"/>
  <c r="B490" i="10"/>
  <c r="D552" i="10"/>
  <c r="C553" i="10"/>
  <c r="B1121" i="10"/>
  <c r="C1120" i="10"/>
  <c r="D1119" i="10"/>
  <c r="B1117" i="10"/>
  <c r="C1116" i="10"/>
  <c r="D1115" i="10"/>
  <c r="B1113" i="10"/>
  <c r="C1112" i="10"/>
  <c r="D1111" i="10"/>
  <c r="B1109" i="10"/>
  <c r="C1108" i="10"/>
  <c r="D1107" i="10"/>
  <c r="B1105" i="10"/>
  <c r="C1104" i="10"/>
  <c r="D1103" i="10"/>
  <c r="B1101" i="10"/>
  <c r="C1100" i="10"/>
  <c r="D1099" i="10"/>
  <c r="B1097" i="10"/>
  <c r="C1096" i="10"/>
  <c r="D1095" i="10"/>
  <c r="B1093" i="10"/>
  <c r="C1092" i="10"/>
  <c r="D1091" i="10"/>
  <c r="B1120" i="10"/>
  <c r="C1119" i="10"/>
  <c r="D1118" i="10"/>
  <c r="B1116" i="10"/>
  <c r="C1115" i="10"/>
  <c r="D1114" i="10"/>
  <c r="B1112" i="10"/>
  <c r="C1111" i="10"/>
  <c r="D1110" i="10"/>
  <c r="B1108" i="10"/>
  <c r="C1107" i="10"/>
  <c r="D1106" i="10"/>
  <c r="B1104" i="10"/>
  <c r="C1103" i="10"/>
  <c r="D1102" i="10"/>
  <c r="B1100" i="10"/>
  <c r="C1099" i="10"/>
  <c r="D1098" i="10"/>
  <c r="B1096" i="10"/>
  <c r="C1095" i="10"/>
  <c r="D1094" i="10"/>
  <c r="B1092" i="10"/>
  <c r="C1091" i="10"/>
  <c r="D1090" i="10"/>
  <c r="B1088" i="10"/>
  <c r="C1087" i="10"/>
  <c r="D1086" i="10"/>
  <c r="C1121" i="10"/>
  <c r="D1120" i="10"/>
  <c r="B1118" i="10"/>
  <c r="C1117" i="10"/>
  <c r="D1116" i="10"/>
  <c r="B1114" i="10"/>
  <c r="C1113" i="10"/>
  <c r="D1112" i="10"/>
  <c r="B1110" i="10"/>
  <c r="C1109" i="10"/>
  <c r="D1108" i="10"/>
  <c r="B1106" i="10"/>
  <c r="C1105" i="10"/>
  <c r="D1104" i="10"/>
  <c r="B1102" i="10"/>
  <c r="C1101" i="10"/>
  <c r="D1100" i="10"/>
  <c r="B1098" i="10"/>
  <c r="C1097" i="10"/>
  <c r="D1096" i="10"/>
  <c r="B1094" i="10"/>
  <c r="C1093" i="10"/>
  <c r="D1092" i="10"/>
  <c r="B1090" i="10"/>
  <c r="C1089" i="10"/>
  <c r="D1088" i="10"/>
  <c r="B1086" i="10"/>
  <c r="C1085" i="10"/>
  <c r="B1119" i="10"/>
  <c r="C1118" i="10"/>
  <c r="D1117" i="10"/>
  <c r="B1103" i="10"/>
  <c r="C1102" i="10"/>
  <c r="D1101" i="10"/>
  <c r="B1085" i="10"/>
  <c r="B1083" i="10"/>
  <c r="C1082" i="10"/>
  <c r="D1081" i="10"/>
  <c r="B1079" i="10"/>
  <c r="C1078" i="10"/>
  <c r="D1077" i="10"/>
  <c r="B1075" i="10"/>
  <c r="C1074" i="10"/>
  <c r="D1073" i="10"/>
  <c r="B1071" i="10"/>
  <c r="C1070" i="10"/>
  <c r="D1069" i="10"/>
  <c r="B1067" i="10"/>
  <c r="C1066" i="10"/>
  <c r="D1065" i="10"/>
  <c r="B1063" i="10"/>
  <c r="C1062" i="10"/>
  <c r="D1061" i="10"/>
  <c r="B1059" i="10"/>
  <c r="C1058" i="10"/>
  <c r="D1057" i="10"/>
  <c r="B1055" i="10"/>
  <c r="C1054" i="10"/>
  <c r="D1053" i="10"/>
  <c r="B1051" i="10"/>
  <c r="D1121" i="10"/>
  <c r="B1107" i="10"/>
  <c r="C1106" i="10"/>
  <c r="D1105" i="10"/>
  <c r="B1091" i="10"/>
  <c r="C1090" i="10"/>
  <c r="D1089" i="10"/>
  <c r="D1084" i="10"/>
  <c r="B1082" i="10"/>
  <c r="C1081" i="10"/>
  <c r="D1080" i="10"/>
  <c r="B1078" i="10"/>
  <c r="C1077" i="10"/>
  <c r="D1076" i="10"/>
  <c r="B1074" i="10"/>
  <c r="C1073" i="10"/>
  <c r="D1072" i="10"/>
  <c r="B1070" i="10"/>
  <c r="C1069" i="10"/>
  <c r="D1068" i="10"/>
  <c r="B1066" i="10"/>
  <c r="C1065" i="10"/>
  <c r="D1064" i="10"/>
  <c r="B1111" i="10"/>
  <c r="C1110" i="10"/>
  <c r="D1109" i="10"/>
  <c r="B1095" i="10"/>
  <c r="C1094" i="10"/>
  <c r="D1093" i="10"/>
  <c r="B1089" i="10"/>
  <c r="C1088" i="10"/>
  <c r="D1087" i="10"/>
  <c r="C1084" i="10"/>
  <c r="D1083" i="10"/>
  <c r="B1081" i="10"/>
  <c r="C1080" i="10"/>
  <c r="D1079" i="10"/>
  <c r="B1077" i="10"/>
  <c r="C1076" i="10"/>
  <c r="D1075" i="10"/>
  <c r="B1073" i="10"/>
  <c r="C1072" i="10"/>
  <c r="D1071" i="10"/>
  <c r="B1069" i="10"/>
  <c r="C1068" i="10"/>
  <c r="D1067" i="10"/>
  <c r="B1065" i="10"/>
  <c r="C1064" i="10"/>
  <c r="D1063" i="10"/>
  <c r="B1061" i="10"/>
  <c r="C1060" i="10"/>
  <c r="D1059" i="10"/>
  <c r="B1057" i="10"/>
  <c r="C1056" i="10"/>
  <c r="D1055" i="10"/>
  <c r="B1053" i="10"/>
  <c r="C1052" i="10"/>
  <c r="D1051" i="10"/>
  <c r="B1072" i="10"/>
  <c r="C1071" i="10"/>
  <c r="D1070" i="10"/>
  <c r="B1060" i="10"/>
  <c r="C1059" i="10"/>
  <c r="D1058" i="10"/>
  <c r="B1052" i="10"/>
  <c r="C1051" i="10"/>
  <c r="B1050" i="10"/>
  <c r="C1049" i="10"/>
  <c r="D1048" i="10"/>
  <c r="B1046" i="10"/>
  <c r="C1045" i="10"/>
  <c r="D1044" i="10"/>
  <c r="B1042" i="10"/>
  <c r="C1041" i="10"/>
  <c r="D1040" i="10"/>
  <c r="B1038" i="10"/>
  <c r="C1037" i="10"/>
  <c r="D1036" i="10"/>
  <c r="B1034" i="10"/>
  <c r="C1033" i="10"/>
  <c r="D1032" i="10"/>
  <c r="B1030" i="10"/>
  <c r="C1029" i="10"/>
  <c r="D1028" i="10"/>
  <c r="B1026" i="10"/>
  <c r="C1025" i="10"/>
  <c r="D1024" i="10"/>
  <c r="B1022" i="10"/>
  <c r="B1087" i="10"/>
  <c r="C1086" i="10"/>
  <c r="D1085" i="10"/>
  <c r="B1076" i="10"/>
  <c r="C1075" i="10"/>
  <c r="D1074" i="10"/>
  <c r="B1058" i="10"/>
  <c r="C1057" i="10"/>
  <c r="D1056" i="10"/>
  <c r="B1049" i="10"/>
  <c r="C1048" i="10"/>
  <c r="D1047" i="10"/>
  <c r="B1045" i="10"/>
  <c r="C1044" i="10"/>
  <c r="D1043" i="10"/>
  <c r="B1041" i="10"/>
  <c r="C1040" i="10"/>
  <c r="D1039" i="10"/>
  <c r="B1037" i="10"/>
  <c r="C1036" i="10"/>
  <c r="D1035" i="10"/>
  <c r="B1033" i="10"/>
  <c r="C1032" i="10"/>
  <c r="D1031" i="10"/>
  <c r="B1029" i="10"/>
  <c r="C1028" i="10"/>
  <c r="D1027" i="10"/>
  <c r="B1025" i="10"/>
  <c r="C1024" i="10"/>
  <c r="B1115" i="10"/>
  <c r="C1114" i="10"/>
  <c r="D1113" i="10"/>
  <c r="B1084" i="10"/>
  <c r="C1083" i="10"/>
  <c r="D1082" i="10"/>
  <c r="B1068" i="10"/>
  <c r="C1067" i="10"/>
  <c r="D1066" i="10"/>
  <c r="B1062" i="10"/>
  <c r="C1061" i="10"/>
  <c r="D1060" i="10"/>
  <c r="B1054" i="10"/>
  <c r="C1053" i="10"/>
  <c r="D1052" i="10"/>
  <c r="C1050" i="10"/>
  <c r="D1049" i="10"/>
  <c r="B1047" i="10"/>
  <c r="C1046" i="10"/>
  <c r="D1045" i="10"/>
  <c r="B1043" i="10"/>
  <c r="C1042" i="10"/>
  <c r="D1041" i="10"/>
  <c r="B1039" i="10"/>
  <c r="C1038" i="10"/>
  <c r="D1037" i="10"/>
  <c r="B1035" i="10"/>
  <c r="C1034" i="10"/>
  <c r="D1033" i="10"/>
  <c r="B1031" i="10"/>
  <c r="C1030" i="10"/>
  <c r="D1029" i="10"/>
  <c r="B1027" i="10"/>
  <c r="C1026" i="10"/>
  <c r="D1025" i="10"/>
  <c r="B1023" i="10"/>
  <c r="C1022" i="10"/>
  <c r="D1021" i="10"/>
  <c r="B1064" i="10"/>
  <c r="C1063" i="10"/>
  <c r="D1062" i="10"/>
  <c r="D1050" i="10"/>
  <c r="D1046" i="10"/>
  <c r="B1040" i="10"/>
  <c r="C1039" i="10"/>
  <c r="D1030" i="10"/>
  <c r="B1024" i="10"/>
  <c r="D1023" i="10"/>
  <c r="C1021" i="10"/>
  <c r="B1020" i="10"/>
  <c r="B1019" i="10"/>
  <c r="C1018" i="10"/>
  <c r="D1017" i="10"/>
  <c r="B1015" i="10"/>
  <c r="C1014" i="10"/>
  <c r="D1013" i="10"/>
  <c r="B1011" i="10"/>
  <c r="C1010" i="10"/>
  <c r="D1009" i="10"/>
  <c r="B1007" i="10"/>
  <c r="C1006" i="10"/>
  <c r="D1005" i="10"/>
  <c r="B1003" i="10"/>
  <c r="C1002" i="10"/>
  <c r="D1001" i="10"/>
  <c r="B999" i="10"/>
  <c r="C998" i="10"/>
  <c r="D997" i="10"/>
  <c r="B995" i="10"/>
  <c r="C994" i="10"/>
  <c r="D993" i="10"/>
  <c r="B991" i="10"/>
  <c r="C990" i="10"/>
  <c r="D989" i="10"/>
  <c r="B1080" i="10"/>
  <c r="C1079" i="10"/>
  <c r="D1078" i="10"/>
  <c r="D1042" i="10"/>
  <c r="B1036" i="10"/>
  <c r="C1035" i="10"/>
  <c r="D1026" i="10"/>
  <c r="C1023" i="10"/>
  <c r="B1021" i="10"/>
  <c r="B1018" i="10"/>
  <c r="C1017" i="10"/>
  <c r="D1016" i="10"/>
  <c r="B1014" i="10"/>
  <c r="C1013" i="10"/>
  <c r="D1012" i="10"/>
  <c r="B1010" i="10"/>
  <c r="C1009" i="10"/>
  <c r="D1008" i="10"/>
  <c r="B1006" i="10"/>
  <c r="C1005" i="10"/>
  <c r="D1004" i="10"/>
  <c r="B1002" i="10"/>
  <c r="C1001" i="10"/>
  <c r="D1000" i="10"/>
  <c r="B998" i="10"/>
  <c r="C997" i="10"/>
  <c r="D996" i="10"/>
  <c r="D1038" i="10"/>
  <c r="B1032" i="10"/>
  <c r="C1031" i="10"/>
  <c r="D1020" i="10"/>
  <c r="D1019" i="10"/>
  <c r="B1017" i="10"/>
  <c r="C1016" i="10"/>
  <c r="D1015" i="10"/>
  <c r="B1013" i="10"/>
  <c r="C1012" i="10"/>
  <c r="D1011" i="10"/>
  <c r="B1009" i="10"/>
  <c r="C1008" i="10"/>
  <c r="D1007" i="10"/>
  <c r="B1005" i="10"/>
  <c r="C1004" i="10"/>
  <c r="D1003" i="10"/>
  <c r="B1001" i="10"/>
  <c r="C1000" i="10"/>
  <c r="D999" i="10"/>
  <c r="B997" i="10"/>
  <c r="C996" i="10"/>
  <c r="D995" i="10"/>
  <c r="B993" i="10"/>
  <c r="C992" i="10"/>
  <c r="D991" i="10"/>
  <c r="B989" i="10"/>
  <c r="B1048" i="10"/>
  <c r="C1047" i="10"/>
  <c r="B1012" i="10"/>
  <c r="C1011" i="10"/>
  <c r="D1010" i="10"/>
  <c r="B996" i="10"/>
  <c r="C995" i="10"/>
  <c r="D994" i="10"/>
  <c r="C988" i="10"/>
  <c r="C987" i="10"/>
  <c r="D986" i="10"/>
  <c r="B984" i="10"/>
  <c r="C983" i="10"/>
  <c r="D982" i="10"/>
  <c r="B980" i="10"/>
  <c r="C979" i="10"/>
  <c r="D978" i="10"/>
  <c r="B976" i="10"/>
  <c r="C975" i="10"/>
  <c r="D974" i="10"/>
  <c r="B972" i="10"/>
  <c r="C971" i="10"/>
  <c r="D970" i="10"/>
  <c r="B968" i="10"/>
  <c r="C967" i="10"/>
  <c r="D966" i="10"/>
  <c r="B964" i="10"/>
  <c r="C963" i="10"/>
  <c r="D962" i="10"/>
  <c r="B960" i="10"/>
  <c r="C959" i="10"/>
  <c r="D958" i="10"/>
  <c r="B956" i="10"/>
  <c r="C955" i="10"/>
  <c r="D954" i="10"/>
  <c r="B952" i="10"/>
  <c r="C951" i="10"/>
  <c r="D950" i="10"/>
  <c r="B948" i="10"/>
  <c r="C947" i="10"/>
  <c r="D946" i="10"/>
  <c r="B944" i="10"/>
  <c r="C943" i="10"/>
  <c r="D942" i="10"/>
  <c r="B939" i="10"/>
  <c r="C938" i="10"/>
  <c r="D937" i="10"/>
  <c r="B935" i="10"/>
  <c r="C934" i="10"/>
  <c r="D933" i="10"/>
  <c r="B931" i="10"/>
  <c r="C930" i="10"/>
  <c r="D929" i="10"/>
  <c r="B927" i="10"/>
  <c r="C926" i="10"/>
  <c r="D925" i="10"/>
  <c r="B923" i="10"/>
  <c r="C922" i="10"/>
  <c r="D921" i="10"/>
  <c r="B919" i="10"/>
  <c r="C918" i="10"/>
  <c r="B1056" i="10"/>
  <c r="C1055" i="10"/>
  <c r="D1054" i="10"/>
  <c r="D1034" i="10"/>
  <c r="B1016" i="10"/>
  <c r="C1015" i="10"/>
  <c r="D1014" i="10"/>
  <c r="B1000" i="10"/>
  <c r="C999" i="10"/>
  <c r="D998" i="10"/>
  <c r="B994" i="10"/>
  <c r="C993" i="10"/>
  <c r="D992" i="10"/>
  <c r="B988" i="10"/>
  <c r="B987" i="10"/>
  <c r="C986" i="10"/>
  <c r="D985" i="10"/>
  <c r="B983" i="10"/>
  <c r="C982" i="10"/>
  <c r="D981" i="10"/>
  <c r="B979" i="10"/>
  <c r="C978" i="10"/>
  <c r="D977" i="10"/>
  <c r="B975" i="10"/>
  <c r="C974" i="10"/>
  <c r="D973" i="10"/>
  <c r="B971" i="10"/>
  <c r="C970" i="10"/>
  <c r="D969" i="10"/>
  <c r="B967" i="10"/>
  <c r="C966" i="10"/>
  <c r="D965" i="10"/>
  <c r="B963" i="10"/>
  <c r="C962" i="10"/>
  <c r="D961" i="10"/>
  <c r="B959" i="10"/>
  <c r="C958" i="10"/>
  <c r="D957" i="10"/>
  <c r="B955" i="10"/>
  <c r="C954" i="10"/>
  <c r="D953" i="10"/>
  <c r="B951" i="10"/>
  <c r="C950" i="10"/>
  <c r="D949" i="10"/>
  <c r="B947" i="10"/>
  <c r="C946" i="10"/>
  <c r="D945" i="10"/>
  <c r="B943" i="10"/>
  <c r="C942" i="10"/>
  <c r="D940" i="10"/>
  <c r="B938" i="10"/>
  <c r="C937" i="10"/>
  <c r="D936" i="10"/>
  <c r="B934" i="10"/>
  <c r="C933" i="10"/>
  <c r="D932" i="10"/>
  <c r="B1028" i="10"/>
  <c r="C1027" i="10"/>
  <c r="D1022" i="10"/>
  <c r="D1018" i="10"/>
  <c r="B1004" i="10"/>
  <c r="C1003" i="10"/>
  <c r="D1002" i="10"/>
  <c r="B992" i="10"/>
  <c r="C991" i="10"/>
  <c r="D990" i="10"/>
  <c r="B986" i="10"/>
  <c r="C985" i="10"/>
  <c r="D984" i="10"/>
  <c r="B982" i="10"/>
  <c r="C981" i="10"/>
  <c r="D980" i="10"/>
  <c r="B978" i="10"/>
  <c r="C977" i="10"/>
  <c r="D976" i="10"/>
  <c r="B974" i="10"/>
  <c r="C973" i="10"/>
  <c r="D972" i="10"/>
  <c r="B970" i="10"/>
  <c r="C969" i="10"/>
  <c r="D968" i="10"/>
  <c r="B966" i="10"/>
  <c r="C965" i="10"/>
  <c r="D964" i="10"/>
  <c r="B962" i="10"/>
  <c r="C961" i="10"/>
  <c r="D960" i="10"/>
  <c r="B958" i="10"/>
  <c r="C957" i="10"/>
  <c r="D956" i="10"/>
  <c r="B954" i="10"/>
  <c r="C953" i="10"/>
  <c r="D952" i="10"/>
  <c r="B950" i="10"/>
  <c r="C949" i="10"/>
  <c r="D948" i="10"/>
  <c r="B946" i="10"/>
  <c r="C945" i="10"/>
  <c r="D944" i="10"/>
  <c r="B942" i="10"/>
  <c r="C940" i="10"/>
  <c r="D939" i="10"/>
  <c r="B937" i="10"/>
  <c r="C936" i="10"/>
  <c r="D935" i="10"/>
  <c r="B933" i="10"/>
  <c r="C932" i="10"/>
  <c r="D931" i="10"/>
  <c r="B929" i="10"/>
  <c r="C928" i="10"/>
  <c r="D927" i="10"/>
  <c r="B925" i="10"/>
  <c r="C924" i="10"/>
  <c r="D923" i="10"/>
  <c r="B921" i="10"/>
  <c r="C920" i="10"/>
  <c r="D919" i="10"/>
  <c r="B917" i="10"/>
  <c r="B981" i="10"/>
  <c r="C980" i="10"/>
  <c r="D979" i="10"/>
  <c r="B965" i="10"/>
  <c r="C964" i="10"/>
  <c r="D963" i="10"/>
  <c r="B949" i="10"/>
  <c r="C948" i="10"/>
  <c r="D947" i="10"/>
  <c r="B932" i="10"/>
  <c r="C931" i="10"/>
  <c r="D930" i="10"/>
  <c r="B924" i="10"/>
  <c r="C923" i="10"/>
  <c r="D922" i="10"/>
  <c r="C917" i="10"/>
  <c r="B916" i="10"/>
  <c r="C915" i="10"/>
  <c r="D914" i="10"/>
  <c r="B912" i="10"/>
  <c r="C911" i="10"/>
  <c r="D910" i="10"/>
  <c r="B908" i="10"/>
  <c r="C907" i="10"/>
  <c r="D906" i="10"/>
  <c r="B904" i="10"/>
  <c r="C903" i="10"/>
  <c r="D902" i="10"/>
  <c r="B900" i="10"/>
  <c r="C899" i="10"/>
  <c r="D898" i="10"/>
  <c r="B896" i="10"/>
  <c r="C895" i="10"/>
  <c r="D894" i="10"/>
  <c r="B892" i="10"/>
  <c r="C891" i="10"/>
  <c r="D890" i="10"/>
  <c r="B888" i="10"/>
  <c r="C887" i="10"/>
  <c r="D886" i="10"/>
  <c r="B884" i="10"/>
  <c r="C883" i="10"/>
  <c r="D882" i="10"/>
  <c r="B880" i="10"/>
  <c r="C879" i="10"/>
  <c r="D878" i="10"/>
  <c r="B876" i="10"/>
  <c r="C875" i="10"/>
  <c r="D874" i="10"/>
  <c r="B872" i="10"/>
  <c r="C871" i="10"/>
  <c r="D870" i="10"/>
  <c r="B868" i="10"/>
  <c r="C867" i="10"/>
  <c r="D866" i="10"/>
  <c r="B864" i="10"/>
  <c r="C863" i="10"/>
  <c r="D862" i="10"/>
  <c r="B860" i="10"/>
  <c r="C859" i="10"/>
  <c r="D858" i="10"/>
  <c r="B856" i="10"/>
  <c r="C855" i="10"/>
  <c r="D854" i="10"/>
  <c r="B852" i="10"/>
  <c r="C851" i="10"/>
  <c r="D850" i="10"/>
  <c r="C1020" i="10"/>
  <c r="C1019" i="10"/>
  <c r="B985" i="10"/>
  <c r="C984" i="10"/>
  <c r="D983" i="10"/>
  <c r="B969" i="10"/>
  <c r="C968" i="10"/>
  <c r="D967" i="10"/>
  <c r="B953" i="10"/>
  <c r="C952" i="10"/>
  <c r="D951" i="10"/>
  <c r="B936" i="10"/>
  <c r="C935" i="10"/>
  <c r="D934" i="10"/>
  <c r="B930" i="10"/>
  <c r="C929" i="10"/>
  <c r="D928" i="10"/>
  <c r="B922" i="10"/>
  <c r="C921" i="10"/>
  <c r="D920" i="10"/>
  <c r="B915" i="10"/>
  <c r="C914" i="10"/>
  <c r="D913" i="10"/>
  <c r="B911" i="10"/>
  <c r="C910" i="10"/>
  <c r="D909" i="10"/>
  <c r="B907" i="10"/>
  <c r="C906" i="10"/>
  <c r="D905" i="10"/>
  <c r="B903" i="10"/>
  <c r="C902" i="10"/>
  <c r="D901" i="10"/>
  <c r="B899" i="10"/>
  <c r="C898" i="10"/>
  <c r="D897" i="10"/>
  <c r="B895" i="10"/>
  <c r="C894" i="10"/>
  <c r="D893" i="10"/>
  <c r="B891" i="10"/>
  <c r="C890" i="10"/>
  <c r="D889" i="10"/>
  <c r="B887" i="10"/>
  <c r="C886" i="10"/>
  <c r="D885" i="10"/>
  <c r="B883" i="10"/>
  <c r="C882" i="10"/>
  <c r="D881" i="10"/>
  <c r="B879" i="10"/>
  <c r="C878" i="10"/>
  <c r="D877" i="10"/>
  <c r="B875" i="10"/>
  <c r="C874" i="10"/>
  <c r="D873" i="10"/>
  <c r="B871" i="10"/>
  <c r="C870" i="10"/>
  <c r="D869" i="10"/>
  <c r="B867" i="10"/>
  <c r="C866" i="10"/>
  <c r="D865" i="10"/>
  <c r="B863" i="10"/>
  <c r="C862" i="10"/>
  <c r="D861" i="10"/>
  <c r="B859" i="10"/>
  <c r="C858" i="10"/>
  <c r="D857" i="10"/>
  <c r="B1044" i="10"/>
  <c r="C1043" i="10"/>
  <c r="B1008" i="10"/>
  <c r="C1007" i="10"/>
  <c r="D1006" i="10"/>
  <c r="D987" i="10"/>
  <c r="B973" i="10"/>
  <c r="C972" i="10"/>
  <c r="D971" i="10"/>
  <c r="B957" i="10"/>
  <c r="C956" i="10"/>
  <c r="D955" i="10"/>
  <c r="B940" i="10"/>
  <c r="C939" i="10"/>
  <c r="D938" i="10"/>
  <c r="B928" i="10"/>
  <c r="C927" i="10"/>
  <c r="D926" i="10"/>
  <c r="B920" i="10"/>
  <c r="C919" i="10"/>
  <c r="D918" i="10"/>
  <c r="D916" i="10"/>
  <c r="B914" i="10"/>
  <c r="C913" i="10"/>
  <c r="D912" i="10"/>
  <c r="B910" i="10"/>
  <c r="C909" i="10"/>
  <c r="D908" i="10"/>
  <c r="B906" i="10"/>
  <c r="C905" i="10"/>
  <c r="D904" i="10"/>
  <c r="B902" i="10"/>
  <c r="C901" i="10"/>
  <c r="D900" i="10"/>
  <c r="B898" i="10"/>
  <c r="C897" i="10"/>
  <c r="D896" i="10"/>
  <c r="B894" i="10"/>
  <c r="C893" i="10"/>
  <c r="D892" i="10"/>
  <c r="B890" i="10"/>
  <c r="C889" i="10"/>
  <c r="D888" i="10"/>
  <c r="B886" i="10"/>
  <c r="C885" i="10"/>
  <c r="D884" i="10"/>
  <c r="B882" i="10"/>
  <c r="C881" i="10"/>
  <c r="D880" i="10"/>
  <c r="B878" i="10"/>
  <c r="C877" i="10"/>
  <c r="D876" i="10"/>
  <c r="B874" i="10"/>
  <c r="C873" i="10"/>
  <c r="D872" i="10"/>
  <c r="B870" i="10"/>
  <c r="C869" i="10"/>
  <c r="D868" i="10"/>
  <c r="B866" i="10"/>
  <c r="C865" i="10"/>
  <c r="D864" i="10"/>
  <c r="B862" i="10"/>
  <c r="C861" i="10"/>
  <c r="D860" i="10"/>
  <c r="B990" i="10"/>
  <c r="C989" i="10"/>
  <c r="D988" i="10"/>
  <c r="B961" i="10"/>
  <c r="C960" i="10"/>
  <c r="D959" i="10"/>
  <c r="B926" i="10"/>
  <c r="C925" i="10"/>
  <c r="D924" i="10"/>
  <c r="D895" i="10"/>
  <c r="B889" i="10"/>
  <c r="C888" i="10"/>
  <c r="D879" i="10"/>
  <c r="B873" i="10"/>
  <c r="C872" i="10"/>
  <c r="D863" i="10"/>
  <c r="D856" i="10"/>
  <c r="B855" i="10"/>
  <c r="D853" i="10"/>
  <c r="C852" i="10"/>
  <c r="C849" i="10"/>
  <c r="B848" i="10"/>
  <c r="C847" i="10"/>
  <c r="D846" i="10"/>
  <c r="B844" i="10"/>
  <c r="C843" i="10"/>
  <c r="D842" i="10"/>
  <c r="B840" i="10"/>
  <c r="C839" i="10"/>
  <c r="D838" i="10"/>
  <c r="B836" i="10"/>
  <c r="C835" i="10"/>
  <c r="D834" i="10"/>
  <c r="B832" i="10"/>
  <c r="C831" i="10"/>
  <c r="D830" i="10"/>
  <c r="B828" i="10"/>
  <c r="C827" i="10"/>
  <c r="D826" i="10"/>
  <c r="B824" i="10"/>
  <c r="C823" i="10"/>
  <c r="D822" i="10"/>
  <c r="B820" i="10"/>
  <c r="C819" i="10"/>
  <c r="D818" i="10"/>
  <c r="B816" i="10"/>
  <c r="C815" i="10"/>
  <c r="D814" i="10"/>
  <c r="B812" i="10"/>
  <c r="C811" i="10"/>
  <c r="D810" i="10"/>
  <c r="B977" i="10"/>
  <c r="C976" i="10"/>
  <c r="D975" i="10"/>
  <c r="B913" i="10"/>
  <c r="D891" i="10"/>
  <c r="B885" i="10"/>
  <c r="C884" i="10"/>
  <c r="D875" i="10"/>
  <c r="B869" i="10"/>
  <c r="C868" i="10"/>
  <c r="D859" i="10"/>
  <c r="C856" i="10"/>
  <c r="C853" i="10"/>
  <c r="C850" i="10"/>
  <c r="B849" i="10"/>
  <c r="B847" i="10"/>
  <c r="C846" i="10"/>
  <c r="D845" i="10"/>
  <c r="B843" i="10"/>
  <c r="C842" i="10"/>
  <c r="D841" i="10"/>
  <c r="B839" i="10"/>
  <c r="C838" i="10"/>
  <c r="D837" i="10"/>
  <c r="B835" i="10"/>
  <c r="C834" i="10"/>
  <c r="D833" i="10"/>
  <c r="B831" i="10"/>
  <c r="C830" i="10"/>
  <c r="D829" i="10"/>
  <c r="B827" i="10"/>
  <c r="C826" i="10"/>
  <c r="D825" i="10"/>
  <c r="B823" i="10"/>
  <c r="C822" i="10"/>
  <c r="D821" i="10"/>
  <c r="B819" i="10"/>
  <c r="C818" i="10"/>
  <c r="D817" i="10"/>
  <c r="B815" i="10"/>
  <c r="C814" i="10"/>
  <c r="D813" i="10"/>
  <c r="B811" i="10"/>
  <c r="C810" i="10"/>
  <c r="D809" i="10"/>
  <c r="B807" i="10"/>
  <c r="C806" i="10"/>
  <c r="D805" i="10"/>
  <c r="B803" i="10"/>
  <c r="C802" i="10"/>
  <c r="D801" i="10"/>
  <c r="B799" i="10"/>
  <c r="C798" i="10"/>
  <c r="D797" i="10"/>
  <c r="B795" i="10"/>
  <c r="C794" i="10"/>
  <c r="D793" i="10"/>
  <c r="B791" i="10"/>
  <c r="C790" i="10"/>
  <c r="D789" i="10"/>
  <c r="B787" i="10"/>
  <c r="C786" i="10"/>
  <c r="D785" i="10"/>
  <c r="B1099" i="10"/>
  <c r="C1098" i="10"/>
  <c r="D1097" i="10"/>
  <c r="B945" i="10"/>
  <c r="C944" i="10"/>
  <c r="D943" i="10"/>
  <c r="B918" i="10"/>
  <c r="D917" i="10"/>
  <c r="C912" i="10"/>
  <c r="D911" i="10"/>
  <c r="D907" i="10"/>
  <c r="D903" i="10"/>
  <c r="D899" i="10"/>
  <c r="B893" i="10"/>
  <c r="C892" i="10"/>
  <c r="D883" i="10"/>
  <c r="B877" i="10"/>
  <c r="C876" i="10"/>
  <c r="D867" i="10"/>
  <c r="B861" i="10"/>
  <c r="C860" i="10"/>
  <c r="B857" i="10"/>
  <c r="D855" i="10"/>
  <c r="B854" i="10"/>
  <c r="D852" i="10"/>
  <c r="B851" i="10"/>
  <c r="D849" i="10"/>
  <c r="C848" i="10"/>
  <c r="D847" i="10"/>
  <c r="B845" i="10"/>
  <c r="C844" i="10"/>
  <c r="D843" i="10"/>
  <c r="B841" i="10"/>
  <c r="C840" i="10"/>
  <c r="D839" i="10"/>
  <c r="B837" i="10"/>
  <c r="C836" i="10"/>
  <c r="D835" i="10"/>
  <c r="B833" i="10"/>
  <c r="C832" i="10"/>
  <c r="D831" i="10"/>
  <c r="B829" i="10"/>
  <c r="C828" i="10"/>
  <c r="D827" i="10"/>
  <c r="B825" i="10"/>
  <c r="C824" i="10"/>
  <c r="D823" i="10"/>
  <c r="B821" i="10"/>
  <c r="C820" i="10"/>
  <c r="D819" i="10"/>
  <c r="B817" i="10"/>
  <c r="C816" i="10"/>
  <c r="D815" i="10"/>
  <c r="B813" i="10"/>
  <c r="C812" i="10"/>
  <c r="D811" i="10"/>
  <c r="B809" i="10"/>
  <c r="C808" i="10"/>
  <c r="D807" i="10"/>
  <c r="B805" i="10"/>
  <c r="C804" i="10"/>
  <c r="D803" i="10"/>
  <c r="B801" i="10"/>
  <c r="C800" i="10"/>
  <c r="D799" i="10"/>
  <c r="B797" i="10"/>
  <c r="B901" i="10"/>
  <c r="C900" i="10"/>
  <c r="D871" i="10"/>
  <c r="B858" i="10"/>
  <c r="B846" i="10"/>
  <c r="C845" i="10"/>
  <c r="D844" i="10"/>
  <c r="B830" i="10"/>
  <c r="C829" i="10"/>
  <c r="D828" i="10"/>
  <c r="B814" i="10"/>
  <c r="C813" i="10"/>
  <c r="D812" i="10"/>
  <c r="B808" i="10"/>
  <c r="C807" i="10"/>
  <c r="D806" i="10"/>
  <c r="B800" i="10"/>
  <c r="C799" i="10"/>
  <c r="D798" i="10"/>
  <c r="D795" i="10"/>
  <c r="B794" i="10"/>
  <c r="D792" i="10"/>
  <c r="C791" i="10"/>
  <c r="C788" i="10"/>
  <c r="C785" i="10"/>
  <c r="B784" i="10"/>
  <c r="C783" i="10"/>
  <c r="D782" i="10"/>
  <c r="B780" i="10"/>
  <c r="C779" i="10"/>
  <c r="D778" i="10"/>
  <c r="B776" i="10"/>
  <c r="C775" i="10"/>
  <c r="D774" i="10"/>
  <c r="B772" i="10"/>
  <c r="C771" i="10"/>
  <c r="D770" i="10"/>
  <c r="B768" i="10"/>
  <c r="C767" i="10"/>
  <c r="D766" i="10"/>
  <c r="B764" i="10"/>
  <c r="C763" i="10"/>
  <c r="D762" i="10"/>
  <c r="B759" i="10"/>
  <c r="C758" i="10"/>
  <c r="D757" i="10"/>
  <c r="B755" i="10"/>
  <c r="C754" i="10"/>
  <c r="D753" i="10"/>
  <c r="B751" i="10"/>
  <c r="C750" i="10"/>
  <c r="D749" i="10"/>
  <c r="B747" i="10"/>
  <c r="C746" i="10"/>
  <c r="D745" i="10"/>
  <c r="B743" i="10"/>
  <c r="C742" i="10"/>
  <c r="D741" i="10"/>
  <c r="B739" i="10"/>
  <c r="C738" i="10"/>
  <c r="D737" i="10"/>
  <c r="B735" i="10"/>
  <c r="C734" i="10"/>
  <c r="D733" i="10"/>
  <c r="B731" i="10"/>
  <c r="C730" i="10"/>
  <c r="D729" i="10"/>
  <c r="B727" i="10"/>
  <c r="C726" i="10"/>
  <c r="D725" i="10"/>
  <c r="B723" i="10"/>
  <c r="C722" i="10"/>
  <c r="D721" i="10"/>
  <c r="B719" i="10"/>
  <c r="C718" i="10"/>
  <c r="D717" i="10"/>
  <c r="B715" i="10"/>
  <c r="C714" i="10"/>
  <c r="D713" i="10"/>
  <c r="B711" i="10"/>
  <c r="C710" i="10"/>
  <c r="D709" i="10"/>
  <c r="B707" i="10"/>
  <c r="C706" i="10"/>
  <c r="D705" i="10"/>
  <c r="B703" i="10"/>
  <c r="C702" i="10"/>
  <c r="C916" i="10"/>
  <c r="D915" i="10"/>
  <c r="B905" i="10"/>
  <c r="C904" i="10"/>
  <c r="D887" i="10"/>
  <c r="B865" i="10"/>
  <c r="C864" i="10"/>
  <c r="C857" i="10"/>
  <c r="D848" i="10"/>
  <c r="B834" i="10"/>
  <c r="C833" i="10"/>
  <c r="D832" i="10"/>
  <c r="B818" i="10"/>
  <c r="C817" i="10"/>
  <c r="D816" i="10"/>
  <c r="B806" i="10"/>
  <c r="C805" i="10"/>
  <c r="D804" i="10"/>
  <c r="B798" i="10"/>
  <c r="C797" i="10"/>
  <c r="D796" i="10"/>
  <c r="C795" i="10"/>
  <c r="C792" i="10"/>
  <c r="C789" i="10"/>
  <c r="B788" i="10"/>
  <c r="D786" i="10"/>
  <c r="B785" i="10"/>
  <c r="B783" i="10"/>
  <c r="C782" i="10"/>
  <c r="D781" i="10"/>
  <c r="B779" i="10"/>
  <c r="C778" i="10"/>
  <c r="D777" i="10"/>
  <c r="B775" i="10"/>
  <c r="C774" i="10"/>
  <c r="D773" i="10"/>
  <c r="B771" i="10"/>
  <c r="C770" i="10"/>
  <c r="D769" i="10"/>
  <c r="B767" i="10"/>
  <c r="C766" i="10"/>
  <c r="D765" i="10"/>
  <c r="B763" i="10"/>
  <c r="C762" i="10"/>
  <c r="D761" i="10"/>
  <c r="B758" i="10"/>
  <c r="C757" i="10"/>
  <c r="D756" i="10"/>
  <c r="B754" i="10"/>
  <c r="C753" i="10"/>
  <c r="D752" i="10"/>
  <c r="B750" i="10"/>
  <c r="C749" i="10"/>
  <c r="D748" i="10"/>
  <c r="B746" i="10"/>
  <c r="C745" i="10"/>
  <c r="D744" i="10"/>
  <c r="B742" i="10"/>
  <c r="C741" i="10"/>
  <c r="D740" i="10"/>
  <c r="B738" i="10"/>
  <c r="C737" i="10"/>
  <c r="D736" i="10"/>
  <c r="B734" i="10"/>
  <c r="C733" i="10"/>
  <c r="D732" i="10"/>
  <c r="B730" i="10"/>
  <c r="C729" i="10"/>
  <c r="D728" i="10"/>
  <c r="B726" i="10"/>
  <c r="C725" i="10"/>
  <c r="D724" i="10"/>
  <c r="B722" i="10"/>
  <c r="C721" i="10"/>
  <c r="D720" i="10"/>
  <c r="B718" i="10"/>
  <c r="C717" i="10"/>
  <c r="D716" i="10"/>
  <c r="B714" i="10"/>
  <c r="B897" i="10"/>
  <c r="C896" i="10"/>
  <c r="C854" i="10"/>
  <c r="B853" i="10"/>
  <c r="D851" i="10"/>
  <c r="B842" i="10"/>
  <c r="C841" i="10"/>
  <c r="D840" i="10"/>
  <c r="B826" i="10"/>
  <c r="C825" i="10"/>
  <c r="D824" i="10"/>
  <c r="B810" i="10"/>
  <c r="C809" i="10"/>
  <c r="D808" i="10"/>
  <c r="B802" i="10"/>
  <c r="C801" i="10"/>
  <c r="D800" i="10"/>
  <c r="B796" i="10"/>
  <c r="D794" i="10"/>
  <c r="B793" i="10"/>
  <c r="D791" i="10"/>
  <c r="B790" i="10"/>
  <c r="D788" i="10"/>
  <c r="C787" i="10"/>
  <c r="C784" i="10"/>
  <c r="D783" i="10"/>
  <c r="B781" i="10"/>
  <c r="C780" i="10"/>
  <c r="D779" i="10"/>
  <c r="B777" i="10"/>
  <c r="C776" i="10"/>
  <c r="D775" i="10"/>
  <c r="B773" i="10"/>
  <c r="C772" i="10"/>
  <c r="D771" i="10"/>
  <c r="B769" i="10"/>
  <c r="C768" i="10"/>
  <c r="D767" i="10"/>
  <c r="B765" i="10"/>
  <c r="C764" i="10"/>
  <c r="D763" i="10"/>
  <c r="B761" i="10"/>
  <c r="C759" i="10"/>
  <c r="D758" i="10"/>
  <c r="B756" i="10"/>
  <c r="C755" i="10"/>
  <c r="D754" i="10"/>
  <c r="B752" i="10"/>
  <c r="C751" i="10"/>
  <c r="D750" i="10"/>
  <c r="B748" i="10"/>
  <c r="C747" i="10"/>
  <c r="D746" i="10"/>
  <c r="B744" i="10"/>
  <c r="C743" i="10"/>
  <c r="D742" i="10"/>
  <c r="B740" i="10"/>
  <c r="C739" i="10"/>
  <c r="D738" i="10"/>
  <c r="B736" i="10"/>
  <c r="C735" i="10"/>
  <c r="D734" i="10"/>
  <c r="B732" i="10"/>
  <c r="C731" i="10"/>
  <c r="D730" i="10"/>
  <c r="B728" i="10"/>
  <c r="C727" i="10"/>
  <c r="D726" i="10"/>
  <c r="B724" i="10"/>
  <c r="C723" i="10"/>
  <c r="D722" i="10"/>
  <c r="B720" i="10"/>
  <c r="C719" i="10"/>
  <c r="D718" i="10"/>
  <c r="B716" i="10"/>
  <c r="C715" i="10"/>
  <c r="D714" i="10"/>
  <c r="B712" i="10"/>
  <c r="C711" i="10"/>
  <c r="D710" i="10"/>
  <c r="B708" i="10"/>
  <c r="C707" i="10"/>
  <c r="D706" i="10"/>
  <c r="B909" i="10"/>
  <c r="C908" i="10"/>
  <c r="B850" i="10"/>
  <c r="B822" i="10"/>
  <c r="C821" i="10"/>
  <c r="D820" i="10"/>
  <c r="B786" i="10"/>
  <c r="D784" i="10"/>
  <c r="B782" i="10"/>
  <c r="C773" i="10"/>
  <c r="D768" i="10"/>
  <c r="B766" i="10"/>
  <c r="C756" i="10"/>
  <c r="D751" i="10"/>
  <c r="B749" i="10"/>
  <c r="C740" i="10"/>
  <c r="D735" i="10"/>
  <c r="B733" i="10"/>
  <c r="C724" i="10"/>
  <c r="D719" i="10"/>
  <c r="B717" i="10"/>
  <c r="B713" i="10"/>
  <c r="C712" i="10"/>
  <c r="B709" i="10"/>
  <c r="C708" i="10"/>
  <c r="B705" i="10"/>
  <c r="C704" i="10"/>
  <c r="D701" i="10"/>
  <c r="B699" i="10"/>
  <c r="C698" i="10"/>
  <c r="D697" i="10"/>
  <c r="B695" i="10"/>
  <c r="C694" i="10"/>
  <c r="D693" i="10"/>
  <c r="B691" i="10"/>
  <c r="C690" i="10"/>
  <c r="D689" i="10"/>
  <c r="B687" i="10"/>
  <c r="C686" i="10"/>
  <c r="D685" i="10"/>
  <c r="B683" i="10"/>
  <c r="C682" i="10"/>
  <c r="D681" i="10"/>
  <c r="B679" i="10"/>
  <c r="C678" i="10"/>
  <c r="D677" i="10"/>
  <c r="B675" i="10"/>
  <c r="C674" i="10"/>
  <c r="D673" i="10"/>
  <c r="B671" i="10"/>
  <c r="C670" i="10"/>
  <c r="D669" i="10"/>
  <c r="B667" i="10"/>
  <c r="C666" i="10"/>
  <c r="D665" i="10"/>
  <c r="B663" i="10"/>
  <c r="C662" i="10"/>
  <c r="D661" i="10"/>
  <c r="B659" i="10"/>
  <c r="C658" i="10"/>
  <c r="D657" i="10"/>
  <c r="B655" i="10"/>
  <c r="C654" i="10"/>
  <c r="D653" i="10"/>
  <c r="B651" i="10"/>
  <c r="C650" i="10"/>
  <c r="D649" i="10"/>
  <c r="B647" i="10"/>
  <c r="C646" i="10"/>
  <c r="D645" i="10"/>
  <c r="B643" i="10"/>
  <c r="C642" i="10"/>
  <c r="D641" i="10"/>
  <c r="B639" i="10"/>
  <c r="C638" i="10"/>
  <c r="D637" i="10"/>
  <c r="B635" i="10"/>
  <c r="C634" i="10"/>
  <c r="D633" i="10"/>
  <c r="B631" i="10"/>
  <c r="C630" i="10"/>
  <c r="D629" i="10"/>
  <c r="B627" i="10"/>
  <c r="C626" i="10"/>
  <c r="D625" i="10"/>
  <c r="B623" i="10"/>
  <c r="C622" i="10"/>
  <c r="D621" i="10"/>
  <c r="B619" i="10"/>
  <c r="C618" i="10"/>
  <c r="D617" i="10"/>
  <c r="B615" i="10"/>
  <c r="C614" i="10"/>
  <c r="D613" i="10"/>
  <c r="B611" i="10"/>
  <c r="C610" i="10"/>
  <c r="D609" i="10"/>
  <c r="B607" i="10"/>
  <c r="C606" i="10"/>
  <c r="D605" i="10"/>
  <c r="B603" i="10"/>
  <c r="C602" i="10"/>
  <c r="D601" i="10"/>
  <c r="B599" i="10"/>
  <c r="C598" i="10"/>
  <c r="D597" i="10"/>
  <c r="B595" i="10"/>
  <c r="C594" i="10"/>
  <c r="D593" i="10"/>
  <c r="B591" i="10"/>
  <c r="C590" i="10"/>
  <c r="D589" i="10"/>
  <c r="B587" i="10"/>
  <c r="C586" i="10"/>
  <c r="D585" i="10"/>
  <c r="B583" i="10"/>
  <c r="C582" i="10"/>
  <c r="D581" i="10"/>
  <c r="B578" i="10"/>
  <c r="C577" i="10"/>
  <c r="D576" i="10"/>
  <c r="B574" i="10"/>
  <c r="C573" i="10"/>
  <c r="D572" i="10"/>
  <c r="B570" i="10"/>
  <c r="C569" i="10"/>
  <c r="D568" i="10"/>
  <c r="B566" i="10"/>
  <c r="C565" i="10"/>
  <c r="D564" i="10"/>
  <c r="B881" i="10"/>
  <c r="C880" i="10"/>
  <c r="B838" i="10"/>
  <c r="C837" i="10"/>
  <c r="D836" i="10"/>
  <c r="B804" i="10"/>
  <c r="C803" i="10"/>
  <c r="D802" i="10"/>
  <c r="B792" i="10"/>
  <c r="B789" i="10"/>
  <c r="C777" i="10"/>
  <c r="D772" i="10"/>
  <c r="B770" i="10"/>
  <c r="C761" i="10"/>
  <c r="D755" i="10"/>
  <c r="B753" i="10"/>
  <c r="C744" i="10"/>
  <c r="D739" i="10"/>
  <c r="B737" i="10"/>
  <c r="C728" i="10"/>
  <c r="D723" i="10"/>
  <c r="B721" i="10"/>
  <c r="D711" i="10"/>
  <c r="D707" i="10"/>
  <c r="B704" i="10"/>
  <c r="D702" i="10"/>
  <c r="C701" i="10"/>
  <c r="D700" i="10"/>
  <c r="B698" i="10"/>
  <c r="C697" i="10"/>
  <c r="D696" i="10"/>
  <c r="B694" i="10"/>
  <c r="C693" i="10"/>
  <c r="D692" i="10"/>
  <c r="B690" i="10"/>
  <c r="C689" i="10"/>
  <c r="D688" i="10"/>
  <c r="B686" i="10"/>
  <c r="C685" i="10"/>
  <c r="D684" i="10"/>
  <c r="B682" i="10"/>
  <c r="C681" i="10"/>
  <c r="D680" i="10"/>
  <c r="B678" i="10"/>
  <c r="C677" i="10"/>
  <c r="D676" i="10"/>
  <c r="B674" i="10"/>
  <c r="C673" i="10"/>
  <c r="D672" i="10"/>
  <c r="B670" i="10"/>
  <c r="C669" i="10"/>
  <c r="D668" i="10"/>
  <c r="B666" i="10"/>
  <c r="C665" i="10"/>
  <c r="D664" i="10"/>
  <c r="B662" i="10"/>
  <c r="C661" i="10"/>
  <c r="D660" i="10"/>
  <c r="B658" i="10"/>
  <c r="C657" i="10"/>
  <c r="D656" i="10"/>
  <c r="B654" i="10"/>
  <c r="C653" i="10"/>
  <c r="D652" i="10"/>
  <c r="B650" i="10"/>
  <c r="C649" i="10"/>
  <c r="D648" i="10"/>
  <c r="B646" i="10"/>
  <c r="C645" i="10"/>
  <c r="D644" i="10"/>
  <c r="B642" i="10"/>
  <c r="C641" i="10"/>
  <c r="D640" i="10"/>
  <c r="B638" i="10"/>
  <c r="C637" i="10"/>
  <c r="D636" i="10"/>
  <c r="B634" i="10"/>
  <c r="C633" i="10"/>
  <c r="D632" i="10"/>
  <c r="B630" i="10"/>
  <c r="C629" i="10"/>
  <c r="D628" i="10"/>
  <c r="B626" i="10"/>
  <c r="C625" i="10"/>
  <c r="D624" i="10"/>
  <c r="B622" i="10"/>
  <c r="C621" i="10"/>
  <c r="D620" i="10"/>
  <c r="B618" i="10"/>
  <c r="C617" i="10"/>
  <c r="D616" i="10"/>
  <c r="B614" i="10"/>
  <c r="C613" i="10"/>
  <c r="D612" i="10"/>
  <c r="B610" i="10"/>
  <c r="C609" i="10"/>
  <c r="D608" i="10"/>
  <c r="B606" i="10"/>
  <c r="C605" i="10"/>
  <c r="D604" i="10"/>
  <c r="D790" i="10"/>
  <c r="C781" i="10"/>
  <c r="D776" i="10"/>
  <c r="B774" i="10"/>
  <c r="C765" i="10"/>
  <c r="D759" i="10"/>
  <c r="B757" i="10"/>
  <c r="C748" i="10"/>
  <c r="D743" i="10"/>
  <c r="B741" i="10"/>
  <c r="C732" i="10"/>
  <c r="D727" i="10"/>
  <c r="B725" i="10"/>
  <c r="C716" i="10"/>
  <c r="D703" i="10"/>
  <c r="B702" i="10"/>
  <c r="B701" i="10"/>
  <c r="C700" i="10"/>
  <c r="D699" i="10"/>
  <c r="B697" i="10"/>
  <c r="C696" i="10"/>
  <c r="D695" i="10"/>
  <c r="B693" i="10"/>
  <c r="C692" i="10"/>
  <c r="D691" i="10"/>
  <c r="B689" i="10"/>
  <c r="C688" i="10"/>
  <c r="D687" i="10"/>
  <c r="B685" i="10"/>
  <c r="C684" i="10"/>
  <c r="D683" i="10"/>
  <c r="B681" i="10"/>
  <c r="C680" i="10"/>
  <c r="D679" i="10"/>
  <c r="B677" i="10"/>
  <c r="C676" i="10"/>
  <c r="D675" i="10"/>
  <c r="B673" i="10"/>
  <c r="C672" i="10"/>
  <c r="D671" i="10"/>
  <c r="B669" i="10"/>
  <c r="C668" i="10"/>
  <c r="D667" i="10"/>
  <c r="B665" i="10"/>
  <c r="C664" i="10"/>
  <c r="D663" i="10"/>
  <c r="B661" i="10"/>
  <c r="C660" i="10"/>
  <c r="D659" i="10"/>
  <c r="B657" i="10"/>
  <c r="C656" i="10"/>
  <c r="D655" i="10"/>
  <c r="B653" i="10"/>
  <c r="C652" i="10"/>
  <c r="D651" i="10"/>
  <c r="B649" i="10"/>
  <c r="C648" i="10"/>
  <c r="D647" i="10"/>
  <c r="B645" i="10"/>
  <c r="C644" i="10"/>
  <c r="D643" i="10"/>
  <c r="B641" i="10"/>
  <c r="C640" i="10"/>
  <c r="D639" i="10"/>
  <c r="B637" i="10"/>
  <c r="C636" i="10"/>
  <c r="D635" i="10"/>
  <c r="B633" i="10"/>
  <c r="C632" i="10"/>
  <c r="D631" i="10"/>
  <c r="B629" i="10"/>
  <c r="C628" i="10"/>
  <c r="D627" i="10"/>
  <c r="B625" i="10"/>
  <c r="C624" i="10"/>
  <c r="D623" i="10"/>
  <c r="B621" i="10"/>
  <c r="C620" i="10"/>
  <c r="D619" i="10"/>
  <c r="B617" i="10"/>
  <c r="C616" i="10"/>
  <c r="D615" i="10"/>
  <c r="B613" i="10"/>
  <c r="C612" i="10"/>
  <c r="D611" i="10"/>
  <c r="B609" i="10"/>
  <c r="C608" i="10"/>
  <c r="D607" i="10"/>
  <c r="B605" i="10"/>
  <c r="C604" i="10"/>
  <c r="D603" i="10"/>
  <c r="B601" i="10"/>
  <c r="C600" i="10"/>
  <c r="D599" i="10"/>
  <c r="B597" i="10"/>
  <c r="C596" i="10"/>
  <c r="D595" i="10"/>
  <c r="B593" i="10"/>
  <c r="C592" i="10"/>
  <c r="D591" i="10"/>
  <c r="B589" i="10"/>
  <c r="C588" i="10"/>
  <c r="D587" i="10"/>
  <c r="B585" i="10"/>
  <c r="C584" i="10"/>
  <c r="D583" i="10"/>
  <c r="B581" i="10"/>
  <c r="C580" i="10"/>
  <c r="D578" i="10"/>
  <c r="B576" i="10"/>
  <c r="C575" i="10"/>
  <c r="D574" i="10"/>
  <c r="B572" i="10"/>
  <c r="C571" i="10"/>
  <c r="D570" i="10"/>
  <c r="B568" i="10"/>
  <c r="C567" i="10"/>
  <c r="D566" i="10"/>
  <c r="B564" i="10"/>
  <c r="D764" i="10"/>
  <c r="B762" i="10"/>
  <c r="C720" i="10"/>
  <c r="D712" i="10"/>
  <c r="B696" i="10"/>
  <c r="C695" i="10"/>
  <c r="D694" i="10"/>
  <c r="B680" i="10"/>
  <c r="C679" i="10"/>
  <c r="D678" i="10"/>
  <c r="B664" i="10"/>
  <c r="C663" i="10"/>
  <c r="D662" i="10"/>
  <c r="B648" i="10"/>
  <c r="C647" i="10"/>
  <c r="D646" i="10"/>
  <c r="B632" i="10"/>
  <c r="C631" i="10"/>
  <c r="D630" i="10"/>
  <c r="B616" i="10"/>
  <c r="C615" i="10"/>
  <c r="D614" i="10"/>
  <c r="B598" i="10"/>
  <c r="C597" i="10"/>
  <c r="D596" i="10"/>
  <c r="B590" i="10"/>
  <c r="C589" i="10"/>
  <c r="D588" i="10"/>
  <c r="B582" i="10"/>
  <c r="C581" i="10"/>
  <c r="D580" i="10"/>
  <c r="B573" i="10"/>
  <c r="C572" i="10"/>
  <c r="D571" i="10"/>
  <c r="B565" i="10"/>
  <c r="C564" i="10"/>
  <c r="D563" i="10"/>
  <c r="D562" i="10"/>
  <c r="B560" i="10"/>
  <c r="C559" i="10"/>
  <c r="D558" i="10"/>
  <c r="B556" i="10"/>
  <c r="C555" i="10"/>
  <c r="D554" i="10"/>
  <c r="B552" i="10"/>
  <c r="C551" i="10"/>
  <c r="D550" i="10"/>
  <c r="B548" i="10"/>
  <c r="C547" i="10"/>
  <c r="D546" i="10"/>
  <c r="B544" i="10"/>
  <c r="C543" i="10"/>
  <c r="D542" i="10"/>
  <c r="B540" i="10"/>
  <c r="C539" i="10"/>
  <c r="D538" i="10"/>
  <c r="B536" i="10"/>
  <c r="C535" i="10"/>
  <c r="D534" i="10"/>
  <c r="B532" i="10"/>
  <c r="C531" i="10"/>
  <c r="D530" i="10"/>
  <c r="B528" i="10"/>
  <c r="C527" i="10"/>
  <c r="D526" i="10"/>
  <c r="B524" i="10"/>
  <c r="C523" i="10"/>
  <c r="D522" i="10"/>
  <c r="B520" i="10"/>
  <c r="C519" i="10"/>
  <c r="D518" i="10"/>
  <c r="B516" i="10"/>
  <c r="C515" i="10"/>
  <c r="D514" i="10"/>
  <c r="B512" i="10"/>
  <c r="C511" i="10"/>
  <c r="D510" i="10"/>
  <c r="B508" i="10"/>
  <c r="C507" i="10"/>
  <c r="D506" i="10"/>
  <c r="B504" i="10"/>
  <c r="C503" i="10"/>
  <c r="D502" i="10"/>
  <c r="B500" i="10"/>
  <c r="C499" i="10"/>
  <c r="D498" i="10"/>
  <c r="B496" i="10"/>
  <c r="C495" i="10"/>
  <c r="D494" i="10"/>
  <c r="B492" i="10"/>
  <c r="C491" i="10"/>
  <c r="D490" i="10"/>
  <c r="B488" i="10"/>
  <c r="C487" i="10"/>
  <c r="D486" i="10"/>
  <c r="B484" i="10"/>
  <c r="C483" i="10"/>
  <c r="D482" i="10"/>
  <c r="B480" i="10"/>
  <c r="C479" i="10"/>
  <c r="D478" i="10"/>
  <c r="B476" i="10"/>
  <c r="C475" i="10"/>
  <c r="D474" i="10"/>
  <c r="B472" i="10"/>
  <c r="C471" i="10"/>
  <c r="D470" i="10"/>
  <c r="B468" i="10"/>
  <c r="C467" i="10"/>
  <c r="D466" i="10"/>
  <c r="B464" i="10"/>
  <c r="C463" i="10"/>
  <c r="D462" i="10"/>
  <c r="B460" i="10"/>
  <c r="C796" i="10"/>
  <c r="C793" i="10"/>
  <c r="D787" i="10"/>
  <c r="D780" i="10"/>
  <c r="B778" i="10"/>
  <c r="C736" i="10"/>
  <c r="D715" i="10"/>
  <c r="C713" i="10"/>
  <c r="B710" i="10"/>
  <c r="D708" i="10"/>
  <c r="D704" i="10"/>
  <c r="B700" i="10"/>
  <c r="C699" i="10"/>
  <c r="D698" i="10"/>
  <c r="B684" i="10"/>
  <c r="C683" i="10"/>
  <c r="D682" i="10"/>
  <c r="B668" i="10"/>
  <c r="C667" i="10"/>
  <c r="D666" i="10"/>
  <c r="B652" i="10"/>
  <c r="C651" i="10"/>
  <c r="D650" i="10"/>
  <c r="B636" i="10"/>
  <c r="C635" i="10"/>
  <c r="D634" i="10"/>
  <c r="B620" i="10"/>
  <c r="C619" i="10"/>
  <c r="D618" i="10"/>
  <c r="B604" i="10"/>
  <c r="C603" i="10"/>
  <c r="D602" i="10"/>
  <c r="B596" i="10"/>
  <c r="C595" i="10"/>
  <c r="D594" i="10"/>
  <c r="B588" i="10"/>
  <c r="C587" i="10"/>
  <c r="D586" i="10"/>
  <c r="B580" i="10"/>
  <c r="C578" i="10"/>
  <c r="D577" i="10"/>
  <c r="B571" i="10"/>
  <c r="C570" i="10"/>
  <c r="D569" i="10"/>
  <c r="C563" i="10"/>
  <c r="C562" i="10"/>
  <c r="D561" i="10"/>
  <c r="B559" i="10"/>
  <c r="C558" i="10"/>
  <c r="D557" i="10"/>
  <c r="B555" i="10"/>
  <c r="C554" i="10"/>
  <c r="D553" i="10"/>
  <c r="B551" i="10"/>
  <c r="C550" i="10"/>
  <c r="D549" i="10"/>
  <c r="B547" i="10"/>
  <c r="C546" i="10"/>
  <c r="D545" i="10"/>
  <c r="B543" i="10"/>
  <c r="C542" i="10"/>
  <c r="D541" i="10"/>
  <c r="B539" i="10"/>
  <c r="C538" i="10"/>
  <c r="D537" i="10"/>
  <c r="B535" i="10"/>
  <c r="C534" i="10"/>
  <c r="D533" i="10"/>
  <c r="B531" i="10"/>
  <c r="C530" i="10"/>
  <c r="D529" i="10"/>
  <c r="B527" i="10"/>
  <c r="C526" i="10"/>
  <c r="D525" i="10"/>
  <c r="B523" i="10"/>
  <c r="C522" i="10"/>
  <c r="D521" i="10"/>
  <c r="B519" i="10"/>
  <c r="C518" i="10"/>
  <c r="D517" i="10"/>
  <c r="B515" i="10"/>
  <c r="C514" i="10"/>
  <c r="D513" i="10"/>
  <c r="B511" i="10"/>
  <c r="C510" i="10"/>
  <c r="D509" i="10"/>
  <c r="B507" i="10"/>
  <c r="C506" i="10"/>
  <c r="D505" i="10"/>
  <c r="B503" i="10"/>
  <c r="C502" i="10"/>
  <c r="D501" i="10"/>
  <c r="B499" i="10"/>
  <c r="C498" i="10"/>
  <c r="D497" i="10"/>
  <c r="B495" i="10"/>
  <c r="C494" i="10"/>
  <c r="D493" i="10"/>
  <c r="B491" i="10"/>
  <c r="C490" i="10"/>
  <c r="D489" i="10"/>
  <c r="B487" i="10"/>
  <c r="C486" i="10"/>
  <c r="D485" i="10"/>
  <c r="B483" i="10"/>
  <c r="C482" i="10"/>
  <c r="D481" i="10"/>
  <c r="B479" i="10"/>
  <c r="C478" i="10"/>
  <c r="D477" i="10"/>
  <c r="B475" i="10"/>
  <c r="C474" i="10"/>
  <c r="D473" i="10"/>
  <c r="B471" i="10"/>
  <c r="C470" i="10"/>
  <c r="D469" i="10"/>
  <c r="B467" i="10"/>
  <c r="C466" i="10"/>
  <c r="D465" i="10"/>
  <c r="B463" i="10"/>
  <c r="C462" i="10"/>
  <c r="D461" i="10"/>
  <c r="B459" i="10"/>
  <c r="C458" i="10"/>
  <c r="D457" i="10"/>
  <c r="B455" i="10"/>
  <c r="C454" i="10"/>
  <c r="D453" i="10"/>
  <c r="B451" i="10"/>
  <c r="C450" i="10"/>
  <c r="D449" i="10"/>
  <c r="B447" i="10"/>
  <c r="C446" i="10"/>
  <c r="D445" i="10"/>
  <c r="B443" i="10"/>
  <c r="C442" i="10"/>
  <c r="D441" i="10"/>
  <c r="B439" i="10"/>
  <c r="C438" i="10"/>
  <c r="D437" i="10"/>
  <c r="B435" i="10"/>
  <c r="C434" i="10"/>
  <c r="D433" i="10"/>
  <c r="C769" i="10"/>
  <c r="D747" i="10"/>
  <c r="B745" i="10"/>
  <c r="C705" i="10"/>
  <c r="B692" i="10"/>
  <c r="C691" i="10"/>
  <c r="D690" i="10"/>
  <c r="B676" i="10"/>
  <c r="C675" i="10"/>
  <c r="D674" i="10"/>
  <c r="B660" i="10"/>
  <c r="C659" i="10"/>
  <c r="D658" i="10"/>
  <c r="B644" i="10"/>
  <c r="C643" i="10"/>
  <c r="D642" i="10"/>
  <c r="B628" i="10"/>
  <c r="C627" i="10"/>
  <c r="D626" i="10"/>
  <c r="B612" i="10"/>
  <c r="C611" i="10"/>
  <c r="D610" i="10"/>
  <c r="B600" i="10"/>
  <c r="C599" i="10"/>
  <c r="D598" i="10"/>
  <c r="B592" i="10"/>
  <c r="C591" i="10"/>
  <c r="D590" i="10"/>
  <c r="B584" i="10"/>
  <c r="C583" i="10"/>
  <c r="D582" i="10"/>
  <c r="B575" i="10"/>
  <c r="C574" i="10"/>
  <c r="D573" i="10"/>
  <c r="B567" i="10"/>
  <c r="C566" i="10"/>
  <c r="D565" i="10"/>
  <c r="B561" i="10"/>
  <c r="C560" i="10"/>
  <c r="D559" i="10"/>
  <c r="B557" i="10"/>
  <c r="C556" i="10"/>
  <c r="D555" i="10"/>
  <c r="B553" i="10"/>
  <c r="C552" i="10"/>
  <c r="D551" i="10"/>
  <c r="B549" i="10"/>
  <c r="C548" i="10"/>
  <c r="D547" i="10"/>
  <c r="B545" i="10"/>
  <c r="C544" i="10"/>
  <c r="D543" i="10"/>
  <c r="B541" i="10"/>
  <c r="C540" i="10"/>
  <c r="D539" i="10"/>
  <c r="B537" i="10"/>
  <c r="C536" i="10"/>
  <c r="D535" i="10"/>
  <c r="B533" i="10"/>
  <c r="C532" i="10"/>
  <c r="D531" i="10"/>
  <c r="B529" i="10"/>
  <c r="C528" i="10"/>
  <c r="D527" i="10"/>
  <c r="B525" i="10"/>
  <c r="C524" i="10"/>
  <c r="D523" i="10"/>
  <c r="B521" i="10"/>
  <c r="C520" i="10"/>
  <c r="D519" i="10"/>
  <c r="B517" i="10"/>
  <c r="C516" i="10"/>
  <c r="D515" i="10"/>
  <c r="B513" i="10"/>
  <c r="C512" i="10"/>
  <c r="D511" i="10"/>
  <c r="B509" i="10"/>
  <c r="C508" i="10"/>
  <c r="D507" i="10"/>
  <c r="B505" i="10"/>
  <c r="C504" i="10"/>
  <c r="D503" i="10"/>
  <c r="B501" i="10"/>
  <c r="C500" i="10"/>
  <c r="D499" i="10"/>
  <c r="B497" i="10"/>
  <c r="C496" i="10"/>
  <c r="D495" i="10"/>
  <c r="B493" i="10"/>
  <c r="C492" i="10"/>
  <c r="D491" i="10"/>
  <c r="B489" i="10"/>
  <c r="C488" i="10"/>
  <c r="D487" i="10"/>
  <c r="B485" i="10"/>
  <c r="C484" i="10"/>
  <c r="D483" i="10"/>
  <c r="B481" i="10"/>
  <c r="C480" i="10"/>
  <c r="D479" i="10"/>
  <c r="B477" i="10"/>
  <c r="C476" i="10"/>
  <c r="D475" i="10"/>
  <c r="B473" i="10"/>
  <c r="C472" i="10"/>
  <c r="D471" i="10"/>
  <c r="B469" i="10"/>
  <c r="C468" i="10"/>
  <c r="D467" i="10"/>
  <c r="B465" i="10"/>
  <c r="C464" i="10"/>
  <c r="D463" i="10"/>
  <c r="B461" i="10"/>
  <c r="C460" i="10"/>
  <c r="D459" i="10"/>
  <c r="B457" i="10"/>
  <c r="C456" i="10"/>
  <c r="D455" i="10"/>
  <c r="B453" i="10"/>
  <c r="C452" i="10"/>
  <c r="D451" i="10"/>
  <c r="B449" i="10"/>
  <c r="C448" i="10"/>
  <c r="D447" i="10"/>
  <c r="B445" i="10"/>
  <c r="C444" i="10"/>
  <c r="D443" i="10"/>
  <c r="B441" i="10"/>
  <c r="C440" i="10"/>
  <c r="D439" i="10"/>
  <c r="B437" i="10"/>
  <c r="C436" i="10"/>
  <c r="D435" i="10"/>
  <c r="B433" i="10"/>
  <c r="C432" i="10"/>
  <c r="B672" i="10"/>
  <c r="C671" i="10"/>
  <c r="D670" i="10"/>
  <c r="B608" i="10"/>
  <c r="C607" i="10"/>
  <c r="D606" i="10"/>
  <c r="B594" i="10"/>
  <c r="C593" i="10"/>
  <c r="D592" i="10"/>
  <c r="B562" i="10"/>
  <c r="C561" i="10"/>
  <c r="D560" i="10"/>
  <c r="B546" i="10"/>
  <c r="C545" i="10"/>
  <c r="D544" i="10"/>
  <c r="B530" i="10"/>
  <c r="C529" i="10"/>
  <c r="D528" i="10"/>
  <c r="B514" i="10"/>
  <c r="C513" i="10"/>
  <c r="D512" i="10"/>
  <c r="B498" i="10"/>
  <c r="C497" i="10"/>
  <c r="D496" i="10"/>
  <c r="B482" i="10"/>
  <c r="C481" i="10"/>
  <c r="D480" i="10"/>
  <c r="B466" i="10"/>
  <c r="C465" i="10"/>
  <c r="D464" i="10"/>
  <c r="B458" i="10"/>
  <c r="C457" i="10"/>
  <c r="D456" i="10"/>
  <c r="B450" i="10"/>
  <c r="C449" i="10"/>
  <c r="D448" i="10"/>
  <c r="B442" i="10"/>
  <c r="C441" i="10"/>
  <c r="D440" i="10"/>
  <c r="B434" i="10"/>
  <c r="C433" i="10"/>
  <c r="D432" i="10"/>
  <c r="B430" i="10"/>
  <c r="C429" i="10"/>
  <c r="D428" i="10"/>
  <c r="B426" i="10"/>
  <c r="C425" i="10"/>
  <c r="D424" i="10"/>
  <c r="B422" i="10"/>
  <c r="C421" i="10"/>
  <c r="D420" i="10"/>
  <c r="B418" i="10"/>
  <c r="C417" i="10"/>
  <c r="D416" i="10"/>
  <c r="B414" i="10"/>
  <c r="C413" i="10"/>
  <c r="D412" i="10"/>
  <c r="B410" i="10"/>
  <c r="C409" i="10"/>
  <c r="D408" i="10"/>
  <c r="B406" i="10"/>
  <c r="C405" i="10"/>
  <c r="D404" i="10"/>
  <c r="B402" i="10"/>
  <c r="C401" i="10"/>
  <c r="D400" i="10"/>
  <c r="B397" i="10"/>
  <c r="C396" i="10"/>
  <c r="D395" i="10"/>
  <c r="B393" i="10"/>
  <c r="C392" i="10"/>
  <c r="D391" i="10"/>
  <c r="B389" i="10"/>
  <c r="C388" i="10"/>
  <c r="D387" i="10"/>
  <c r="B385" i="10"/>
  <c r="C384" i="10"/>
  <c r="D383" i="10"/>
  <c r="B381" i="10"/>
  <c r="C380" i="10"/>
  <c r="D379" i="10"/>
  <c r="B377" i="10"/>
  <c r="C376" i="10"/>
  <c r="D375" i="10"/>
  <c r="B373" i="10"/>
  <c r="C372" i="10"/>
  <c r="D371" i="10"/>
  <c r="B369" i="10"/>
  <c r="C368" i="10"/>
  <c r="D367" i="10"/>
  <c r="B365" i="10"/>
  <c r="C364" i="10"/>
  <c r="D363" i="10"/>
  <c r="B361" i="10"/>
  <c r="C360" i="10"/>
  <c r="D359" i="10"/>
  <c r="B357" i="10"/>
  <c r="C356" i="10"/>
  <c r="D355" i="10"/>
  <c r="B353" i="10"/>
  <c r="C352" i="10"/>
  <c r="D351" i="10"/>
  <c r="B349" i="10"/>
  <c r="C348" i="10"/>
  <c r="D347" i="10"/>
  <c r="B345" i="10"/>
  <c r="C344" i="10"/>
  <c r="D343" i="10"/>
  <c r="B341" i="10"/>
  <c r="C340" i="10"/>
  <c r="D339" i="10"/>
  <c r="B337" i="10"/>
  <c r="C336" i="10"/>
  <c r="D335" i="10"/>
  <c r="B333" i="10"/>
  <c r="C332" i="10"/>
  <c r="D331" i="10"/>
  <c r="B329" i="10"/>
  <c r="C328" i="10"/>
  <c r="D327" i="10"/>
  <c r="B325" i="10"/>
  <c r="C324" i="10"/>
  <c r="D323" i="10"/>
  <c r="B706" i="10"/>
  <c r="B688" i="10"/>
  <c r="C687" i="10"/>
  <c r="D686" i="10"/>
  <c r="B624" i="10"/>
  <c r="C623" i="10"/>
  <c r="D622" i="10"/>
  <c r="B602" i="10"/>
  <c r="C601" i="10"/>
  <c r="D600" i="10"/>
  <c r="B569" i="10"/>
  <c r="C568" i="10"/>
  <c r="D567" i="10"/>
  <c r="B563" i="10"/>
  <c r="B550" i="10"/>
  <c r="C549" i="10"/>
  <c r="D548" i="10"/>
  <c r="B534" i="10"/>
  <c r="C533" i="10"/>
  <c r="D532" i="10"/>
  <c r="B518" i="10"/>
  <c r="C517" i="10"/>
  <c r="D516" i="10"/>
  <c r="B502" i="10"/>
  <c r="C501" i="10"/>
  <c r="D500" i="10"/>
  <c r="B486" i="10"/>
  <c r="C485" i="10"/>
  <c r="D484" i="10"/>
  <c r="B470" i="10"/>
  <c r="C469" i="10"/>
  <c r="D468" i="10"/>
  <c r="B456" i="10"/>
  <c r="C455" i="10"/>
  <c r="D454" i="10"/>
  <c r="B448" i="10"/>
  <c r="C447" i="10"/>
  <c r="D446" i="10"/>
  <c r="B440" i="10"/>
  <c r="C439" i="10"/>
  <c r="D438" i="10"/>
  <c r="B432" i="10"/>
  <c r="D431" i="10"/>
  <c r="B429" i="10"/>
  <c r="C428" i="10"/>
  <c r="D427" i="10"/>
  <c r="B425" i="10"/>
  <c r="C424" i="10"/>
  <c r="D423" i="10"/>
  <c r="B421" i="10"/>
  <c r="C420" i="10"/>
  <c r="D419" i="10"/>
  <c r="B417" i="10"/>
  <c r="C416" i="10"/>
  <c r="D415" i="10"/>
  <c r="B413" i="10"/>
  <c r="C412" i="10"/>
  <c r="D411" i="10"/>
  <c r="B409" i="10"/>
  <c r="C408" i="10"/>
  <c r="D407" i="10"/>
  <c r="B405" i="10"/>
  <c r="C404" i="10"/>
  <c r="D403" i="10"/>
  <c r="B401" i="10"/>
  <c r="C400" i="10"/>
  <c r="D399" i="10"/>
  <c r="B396" i="10"/>
  <c r="C395" i="10"/>
  <c r="D394" i="10"/>
  <c r="B392" i="10"/>
  <c r="C391" i="10"/>
  <c r="D390" i="10"/>
  <c r="B388" i="10"/>
  <c r="C387" i="10"/>
  <c r="D386" i="10"/>
  <c r="B384" i="10"/>
  <c r="C383" i="10"/>
  <c r="D382" i="10"/>
  <c r="B380" i="10"/>
  <c r="C379" i="10"/>
  <c r="D378" i="10"/>
  <c r="B376" i="10"/>
  <c r="C375" i="10"/>
  <c r="D374" i="10"/>
  <c r="B372" i="10"/>
  <c r="C371" i="10"/>
  <c r="D370" i="10"/>
  <c r="B368" i="10"/>
  <c r="C367" i="10"/>
  <c r="D366" i="10"/>
  <c r="B364" i="10"/>
  <c r="C363" i="10"/>
  <c r="D362" i="10"/>
  <c r="B360" i="10"/>
  <c r="C359" i="10"/>
  <c r="D358" i="10"/>
  <c r="B356" i="10"/>
  <c r="C355" i="10"/>
  <c r="D354" i="10"/>
  <c r="B352" i="10"/>
  <c r="C351" i="10"/>
  <c r="D350" i="10"/>
  <c r="B348" i="10"/>
  <c r="C347" i="10"/>
  <c r="D346" i="10"/>
  <c r="B344" i="10"/>
  <c r="C343" i="10"/>
  <c r="D342" i="10"/>
  <c r="B340" i="10"/>
  <c r="C339" i="10"/>
  <c r="D338" i="10"/>
  <c r="B336" i="10"/>
  <c r="C335" i="10"/>
  <c r="D334" i="10"/>
  <c r="B332" i="10"/>
  <c r="C331" i="10"/>
  <c r="D330" i="10"/>
  <c r="B328" i="10"/>
  <c r="C327" i="10"/>
  <c r="D326" i="10"/>
  <c r="B324" i="10"/>
  <c r="C323" i="10"/>
  <c r="D322" i="10"/>
  <c r="B320" i="10"/>
  <c r="C319" i="10"/>
  <c r="D318" i="10"/>
  <c r="B316" i="10"/>
  <c r="C315" i="10"/>
  <c r="D314" i="10"/>
  <c r="B312" i="10"/>
  <c r="C311" i="10"/>
  <c r="D310" i="10"/>
  <c r="B308" i="10"/>
  <c r="C307" i="10"/>
  <c r="D731" i="10"/>
  <c r="B729" i="10"/>
  <c r="B656" i="10"/>
  <c r="C655" i="10"/>
  <c r="D654" i="10"/>
  <c r="B586" i="10"/>
  <c r="C585" i="10"/>
  <c r="D584" i="10"/>
  <c r="B558" i="10"/>
  <c r="C557" i="10"/>
  <c r="D556" i="10"/>
  <c r="B542" i="10"/>
  <c r="C541" i="10"/>
  <c r="D540" i="10"/>
  <c r="B526" i="10"/>
  <c r="C525" i="10"/>
  <c r="D524" i="10"/>
  <c r="B510" i="10"/>
  <c r="C509" i="10"/>
  <c r="D508" i="10"/>
  <c r="B494" i="10"/>
  <c r="C493" i="10"/>
  <c r="D492" i="10"/>
  <c r="B478" i="10"/>
  <c r="C477" i="10"/>
  <c r="D476" i="10"/>
  <c r="B462" i="10"/>
  <c r="C461" i="10"/>
  <c r="D460" i="10"/>
  <c r="C459" i="10"/>
  <c r="D458" i="10"/>
  <c r="B452" i="10"/>
  <c r="C451" i="10"/>
  <c r="D450" i="10"/>
  <c r="B444" i="10"/>
  <c r="C443" i="10"/>
  <c r="D442" i="10"/>
  <c r="B436" i="10"/>
  <c r="C435" i="10"/>
  <c r="D434" i="10"/>
  <c r="B431" i="10"/>
  <c r="C430" i="10"/>
  <c r="D429" i="10"/>
  <c r="B427" i="10"/>
  <c r="C426" i="10"/>
  <c r="D425" i="10"/>
  <c r="B423" i="10"/>
  <c r="C422" i="10"/>
  <c r="D421" i="10"/>
  <c r="B419" i="10"/>
  <c r="C418" i="10"/>
  <c r="D417" i="10"/>
  <c r="B415" i="10"/>
  <c r="C414" i="10"/>
  <c r="D413" i="10"/>
  <c r="B411" i="10"/>
  <c r="C410" i="10"/>
  <c r="D409" i="10"/>
  <c r="B407" i="10"/>
  <c r="C406" i="10"/>
  <c r="D405" i="10"/>
  <c r="B403" i="10"/>
  <c r="C402" i="10"/>
  <c r="D401" i="10"/>
  <c r="B399" i="10"/>
  <c r="C397" i="10"/>
  <c r="D396" i="10"/>
  <c r="B394" i="10"/>
  <c r="C393" i="10"/>
  <c r="D392" i="10"/>
  <c r="B390" i="10"/>
  <c r="C389" i="10"/>
  <c r="D388" i="10"/>
  <c r="B386" i="10"/>
  <c r="C385" i="10"/>
  <c r="D384" i="10"/>
  <c r="B382" i="10"/>
  <c r="C381" i="10"/>
  <c r="D380" i="10"/>
  <c r="B378" i="10"/>
  <c r="C377" i="10"/>
  <c r="D376" i="10"/>
  <c r="B374" i="10"/>
  <c r="C373" i="10"/>
  <c r="D372" i="10"/>
  <c r="B370" i="10"/>
  <c r="C369" i="10"/>
  <c r="D368" i="10"/>
  <c r="B366" i="10"/>
  <c r="C365" i="10"/>
  <c r="D364" i="10"/>
  <c r="B362" i="10"/>
  <c r="C361" i="10"/>
  <c r="D360" i="10"/>
  <c r="B358" i="10"/>
  <c r="C357" i="10"/>
  <c r="D356" i="10"/>
  <c r="B354" i="10"/>
  <c r="C353" i="10"/>
  <c r="D352" i="10"/>
  <c r="B350" i="10"/>
  <c r="C349" i="10"/>
  <c r="D348" i="10"/>
  <c r="B346" i="10"/>
  <c r="C345" i="10"/>
  <c r="D344" i="10"/>
  <c r="B342" i="10"/>
  <c r="C341" i="10"/>
  <c r="D340" i="10"/>
  <c r="B338" i="10"/>
  <c r="C337" i="10"/>
  <c r="D336" i="10"/>
  <c r="B334" i="10"/>
  <c r="C333" i="10"/>
  <c r="D332" i="10"/>
  <c r="B330" i="10"/>
  <c r="C329" i="10"/>
  <c r="D328" i="10"/>
  <c r="B326" i="10"/>
  <c r="C325" i="10"/>
  <c r="D324" i="10"/>
  <c r="B322" i="10"/>
  <c r="C321" i="10"/>
  <c r="D320" i="10"/>
  <c r="B318" i="10"/>
  <c r="C317" i="10"/>
  <c r="D316" i="10"/>
  <c r="B314" i="10"/>
  <c r="C313" i="10"/>
  <c r="D312" i="10"/>
  <c r="B310" i="10"/>
  <c r="C309" i="10"/>
  <c r="D308" i="10"/>
  <c r="B306" i="10"/>
  <c r="C305" i="10"/>
  <c r="D304" i="10"/>
  <c r="B302" i="10"/>
  <c r="C301" i="10"/>
  <c r="D300" i="10"/>
  <c r="B298" i="10"/>
  <c r="C297" i="10"/>
  <c r="D37" i="10"/>
  <c r="C38" i="10"/>
  <c r="B39" i="10"/>
  <c r="D41" i="10"/>
  <c r="C42" i="10"/>
  <c r="B43" i="10"/>
  <c r="D45" i="10"/>
  <c r="C46" i="10"/>
  <c r="B47" i="10"/>
  <c r="D49" i="10"/>
  <c r="C50" i="10"/>
  <c r="B51" i="10"/>
  <c r="D53" i="10"/>
  <c r="C54" i="10"/>
  <c r="B55" i="10"/>
  <c r="D57" i="10"/>
  <c r="C58" i="10"/>
  <c r="B59" i="10"/>
  <c r="D61" i="10"/>
  <c r="C62" i="10"/>
  <c r="B63" i="10"/>
  <c r="D65" i="10"/>
  <c r="C66" i="10"/>
  <c r="B67" i="10"/>
  <c r="D69" i="10"/>
  <c r="C70" i="10"/>
  <c r="B71" i="10"/>
  <c r="D73" i="10"/>
  <c r="C74" i="10"/>
  <c r="B75" i="10"/>
  <c r="D77" i="10"/>
  <c r="C78" i="10"/>
  <c r="B79" i="10"/>
  <c r="D81" i="10"/>
  <c r="C82" i="10"/>
  <c r="B83" i="10"/>
  <c r="D85" i="10"/>
  <c r="C86" i="10"/>
  <c r="B87" i="10"/>
  <c r="D89" i="10"/>
  <c r="C90" i="10"/>
  <c r="B91" i="10"/>
  <c r="D93" i="10"/>
  <c r="C94" i="10"/>
  <c r="B95" i="10"/>
  <c r="D97" i="10"/>
  <c r="C98" i="10"/>
  <c r="B99" i="10"/>
  <c r="D101" i="10"/>
  <c r="C102" i="10"/>
  <c r="B103" i="10"/>
  <c r="D105" i="10"/>
  <c r="C106" i="10"/>
  <c r="B107" i="10"/>
  <c r="D109" i="10"/>
  <c r="C110" i="10"/>
  <c r="B111" i="10"/>
  <c r="D113" i="10"/>
  <c r="C114" i="10"/>
  <c r="B115" i="10"/>
  <c r="D117" i="10"/>
  <c r="C118" i="10"/>
  <c r="B119" i="10"/>
  <c r="D121" i="10"/>
  <c r="C122" i="10"/>
  <c r="B123" i="10"/>
  <c r="D125" i="10"/>
  <c r="C126" i="10"/>
  <c r="B127" i="10"/>
  <c r="D129" i="10"/>
  <c r="C130" i="10"/>
  <c r="B131" i="10"/>
  <c r="D133" i="10"/>
  <c r="C134" i="10"/>
  <c r="B135" i="10"/>
  <c r="D137" i="10"/>
  <c r="C138" i="10"/>
  <c r="B139" i="10"/>
  <c r="D141" i="10"/>
  <c r="C142" i="10"/>
  <c r="B143" i="10"/>
  <c r="D145" i="10"/>
  <c r="C146" i="10"/>
  <c r="B147" i="10"/>
  <c r="D149" i="10"/>
  <c r="C150" i="10"/>
  <c r="B151" i="10"/>
  <c r="D153" i="10"/>
  <c r="C154" i="10"/>
  <c r="B155" i="10"/>
  <c r="D157" i="10"/>
  <c r="C158" i="10"/>
  <c r="B159" i="10"/>
  <c r="D161" i="10"/>
  <c r="C162" i="10"/>
  <c r="B163" i="10"/>
  <c r="D165" i="10"/>
  <c r="C166" i="10"/>
  <c r="B167" i="10"/>
  <c r="D169" i="10"/>
  <c r="C170" i="10"/>
  <c r="B171" i="10"/>
  <c r="D173" i="10"/>
  <c r="C174" i="10"/>
  <c r="B175" i="10"/>
  <c r="D177" i="10"/>
  <c r="C178" i="10"/>
  <c r="B179" i="10"/>
  <c r="D181" i="10"/>
  <c r="C182" i="10"/>
  <c r="B183" i="10"/>
  <c r="D185" i="10"/>
  <c r="C186" i="10"/>
  <c r="B187" i="10"/>
  <c r="D189" i="10"/>
  <c r="C190" i="10"/>
  <c r="B191" i="10"/>
  <c r="D193" i="10"/>
  <c r="C194" i="10"/>
  <c r="B195" i="10"/>
  <c r="D197" i="10"/>
  <c r="C198" i="10"/>
  <c r="B199" i="10"/>
  <c r="D201" i="10"/>
  <c r="C202" i="10"/>
  <c r="B203" i="10"/>
  <c r="D205" i="10"/>
  <c r="C206" i="10"/>
  <c r="B207" i="10"/>
  <c r="D209" i="10"/>
  <c r="C210" i="10"/>
  <c r="B211" i="10"/>
  <c r="D213" i="10"/>
  <c r="C214" i="10"/>
  <c r="B215" i="10"/>
  <c r="D218" i="10"/>
  <c r="C219" i="10"/>
  <c r="B220" i="10"/>
  <c r="D222" i="10"/>
  <c r="C223" i="10"/>
  <c r="B224" i="10"/>
  <c r="D226" i="10"/>
  <c r="C227" i="10"/>
  <c r="B228" i="10"/>
  <c r="D230" i="10"/>
  <c r="C231" i="10"/>
  <c r="B232" i="10"/>
  <c r="D234" i="10"/>
  <c r="C235" i="10"/>
  <c r="B236" i="10"/>
  <c r="D238" i="10"/>
  <c r="C239" i="10"/>
  <c r="B240" i="10"/>
  <c r="D242" i="10"/>
  <c r="C243" i="10"/>
  <c r="B244" i="10"/>
  <c r="D246" i="10"/>
  <c r="C247" i="10"/>
  <c r="B248" i="10"/>
  <c r="D250" i="10"/>
  <c r="C251" i="10"/>
  <c r="B252" i="10"/>
  <c r="D254" i="10"/>
  <c r="C255" i="10"/>
  <c r="B256" i="10"/>
  <c r="D258" i="10"/>
  <c r="C259" i="10"/>
  <c r="B260" i="10"/>
  <c r="D262" i="10"/>
  <c r="C263" i="10"/>
  <c r="B264" i="10"/>
  <c r="D266" i="10"/>
  <c r="C267" i="10"/>
  <c r="B268" i="10"/>
  <c r="D270" i="10"/>
  <c r="C271" i="10"/>
  <c r="B272" i="10"/>
  <c r="D274" i="10"/>
  <c r="C275" i="10"/>
  <c r="B276" i="10"/>
  <c r="D278" i="10"/>
  <c r="C279" i="10"/>
  <c r="B280" i="10"/>
  <c r="D282" i="10"/>
  <c r="C283" i="10"/>
  <c r="B284" i="10"/>
  <c r="D286" i="10"/>
  <c r="C287" i="10"/>
  <c r="B288" i="10"/>
  <c r="D290" i="10"/>
  <c r="C291" i="10"/>
  <c r="B292" i="10"/>
  <c r="D294" i="10"/>
  <c r="C295" i="10"/>
  <c r="B296" i="10"/>
  <c r="C298" i="10"/>
  <c r="D299" i="10"/>
  <c r="B301" i="10"/>
  <c r="D302" i="10"/>
  <c r="B304" i="10"/>
  <c r="D305" i="10"/>
  <c r="D307" i="10"/>
  <c r="C308" i="10"/>
  <c r="B309" i="10"/>
  <c r="D315" i="10"/>
  <c r="C316" i="10"/>
  <c r="B317" i="10"/>
  <c r="D333" i="10"/>
  <c r="C334" i="10"/>
  <c r="B335" i="10"/>
  <c r="D349" i="10"/>
  <c r="C350" i="10"/>
  <c r="B351" i="10"/>
  <c r="D365" i="10"/>
  <c r="C366" i="10"/>
  <c r="B367" i="10"/>
  <c r="D381" i="10"/>
  <c r="C382" i="10"/>
  <c r="B383" i="10"/>
  <c r="D397" i="10"/>
  <c r="C399" i="10"/>
  <c r="B400" i="10"/>
  <c r="D414" i="10"/>
  <c r="C415" i="10"/>
  <c r="B416" i="10"/>
  <c r="D430" i="10"/>
  <c r="C431" i="10"/>
  <c r="D472" i="10"/>
  <c r="C473" i="10"/>
  <c r="B474" i="10"/>
  <c r="D536" i="10"/>
  <c r="C537" i="10"/>
  <c r="B538" i="10"/>
  <c r="C709" i="10"/>
  <c r="B749" i="9"/>
  <c r="B685" i="9"/>
  <c r="B621" i="9"/>
  <c r="B500" i="9"/>
  <c r="B454" i="9"/>
  <c r="B453" i="9"/>
  <c r="B422" i="9"/>
  <c r="B421" i="9"/>
  <c r="B406" i="9"/>
  <c r="B405" i="9"/>
  <c r="B270" i="9"/>
  <c r="B266" i="9"/>
  <c r="B199" i="9"/>
  <c r="B195" i="9"/>
  <c r="B183" i="9"/>
  <c r="B171" i="9"/>
  <c r="B167" i="9"/>
  <c r="B524" i="9"/>
  <c r="B508" i="9"/>
  <c r="B493" i="9"/>
  <c r="B438" i="9"/>
  <c r="B437" i="9"/>
  <c r="B278" i="9"/>
  <c r="B274" i="9"/>
  <c r="B262" i="9"/>
  <c r="B258" i="9"/>
  <c r="B203" i="9"/>
  <c r="B191" i="9"/>
  <c r="B187" i="9"/>
  <c r="B179" i="9"/>
  <c r="B175" i="9"/>
  <c r="B163" i="9"/>
  <c r="B159" i="9"/>
  <c r="B34" i="9"/>
  <c r="B35" i="9"/>
  <c r="B44" i="9"/>
  <c r="B46" i="9"/>
  <c r="B47" i="9"/>
  <c r="B54" i="9"/>
  <c r="B62" i="9"/>
  <c r="B63" i="9"/>
  <c r="B70" i="9"/>
  <c r="B71" i="9"/>
  <c r="B86" i="9"/>
  <c r="B87" i="9"/>
  <c r="B102" i="9"/>
  <c r="B103" i="9"/>
  <c r="B110" i="9"/>
  <c r="B111" i="9"/>
  <c r="B118" i="9"/>
  <c r="B119" i="9"/>
  <c r="B126" i="9"/>
  <c r="B127" i="9"/>
  <c r="B134" i="9"/>
  <c r="B135" i="9"/>
  <c r="B142" i="9"/>
  <c r="B143" i="9"/>
  <c r="B154" i="9"/>
  <c r="B155" i="9"/>
  <c r="B733" i="9"/>
  <c r="C859" i="9"/>
  <c r="C795" i="9"/>
  <c r="C492" i="9"/>
  <c r="C1053" i="9"/>
  <c r="C871" i="9"/>
  <c r="C867" i="9"/>
  <c r="C799" i="9"/>
  <c r="C207" i="9"/>
  <c r="C210" i="9"/>
  <c r="B214" i="9"/>
  <c r="C216" i="9"/>
  <c r="C219" i="9"/>
  <c r="B222" i="9"/>
  <c r="C224" i="9"/>
  <c r="C227" i="9"/>
  <c r="B230" i="9"/>
  <c r="C232" i="9"/>
  <c r="C235" i="9"/>
  <c r="B238" i="9"/>
  <c r="C240" i="9"/>
  <c r="C243" i="9"/>
  <c r="B246" i="9"/>
  <c r="C248" i="9"/>
  <c r="C251" i="9"/>
  <c r="B254" i="9"/>
  <c r="C263" i="9"/>
  <c r="C409" i="9"/>
  <c r="B417" i="9"/>
  <c r="B36" i="9"/>
  <c r="B38" i="9"/>
  <c r="B39" i="9"/>
  <c r="B40" i="9"/>
  <c r="B42" i="9"/>
  <c r="B43" i="9"/>
  <c r="B50" i="9"/>
  <c r="B51" i="9"/>
  <c r="B55" i="9"/>
  <c r="B58" i="9"/>
  <c r="B59" i="9"/>
  <c r="B66" i="9"/>
  <c r="B67" i="9"/>
  <c r="B74" i="9"/>
  <c r="B75" i="9"/>
  <c r="B78" i="9"/>
  <c r="B79" i="9"/>
  <c r="B82" i="9"/>
  <c r="B83" i="9"/>
  <c r="B90" i="9"/>
  <c r="B91" i="9"/>
  <c r="B94" i="9"/>
  <c r="B95" i="9"/>
  <c r="B98" i="9"/>
  <c r="B99" i="9"/>
  <c r="B106" i="9"/>
  <c r="B107" i="9"/>
  <c r="B114" i="9"/>
  <c r="B115" i="9"/>
  <c r="B122" i="9"/>
  <c r="B123" i="9"/>
  <c r="B130" i="9"/>
  <c r="B131" i="9"/>
  <c r="B138" i="9"/>
  <c r="B139" i="9"/>
  <c r="B146" i="9"/>
  <c r="B147" i="9"/>
  <c r="B150" i="9"/>
  <c r="B151" i="9"/>
  <c r="B433" i="9"/>
  <c r="C35" i="9"/>
  <c r="C39" i="9"/>
  <c r="C43" i="9"/>
  <c r="B401" i="9"/>
  <c r="C457" i="9"/>
  <c r="B465" i="9"/>
  <c r="B605" i="9"/>
  <c r="B1116" i="9"/>
  <c r="C1115" i="9"/>
  <c r="B1112" i="9"/>
  <c r="C1111" i="9"/>
  <c r="B1108" i="9"/>
  <c r="C1107" i="9"/>
  <c r="B1104" i="9"/>
  <c r="C1103" i="9"/>
  <c r="B1100" i="9"/>
  <c r="C1099" i="9"/>
  <c r="B1096" i="9"/>
  <c r="C1095" i="9"/>
  <c r="B1092" i="9"/>
  <c r="C1091" i="9"/>
  <c r="B1088" i="9"/>
  <c r="C1087" i="9"/>
  <c r="B1084" i="9"/>
  <c r="C1083" i="9"/>
  <c r="B1080" i="9"/>
  <c r="C1079" i="9"/>
  <c r="B1076" i="9"/>
  <c r="C1075" i="9"/>
  <c r="B1072" i="9"/>
  <c r="C1071" i="9"/>
  <c r="B1068" i="9"/>
  <c r="C1067" i="9"/>
  <c r="B1064" i="9"/>
  <c r="C1063" i="9"/>
  <c r="B1060" i="9"/>
  <c r="C1059" i="9"/>
  <c r="B1056" i="9"/>
  <c r="C1055" i="9"/>
  <c r="B1052" i="9"/>
  <c r="C1051" i="9"/>
  <c r="B1048" i="9"/>
  <c r="C1047" i="9"/>
  <c r="B1044" i="9"/>
  <c r="C1043" i="9"/>
  <c r="B1040" i="9"/>
  <c r="C1039" i="9"/>
  <c r="B1036" i="9"/>
  <c r="C1035" i="9"/>
  <c r="C1116" i="9"/>
  <c r="B1113" i="9"/>
  <c r="C1112" i="9"/>
  <c r="B1109" i="9"/>
  <c r="C1108" i="9"/>
  <c r="B1105" i="9"/>
  <c r="C1104" i="9"/>
  <c r="B1101" i="9"/>
  <c r="C1100" i="9"/>
  <c r="B1097" i="9"/>
  <c r="C1096" i="9"/>
  <c r="B1093" i="9"/>
  <c r="C1092" i="9"/>
  <c r="B1089" i="9"/>
  <c r="C1088" i="9"/>
  <c r="B1085" i="9"/>
  <c r="C1084" i="9"/>
  <c r="B1081" i="9"/>
  <c r="C1080" i="9"/>
  <c r="B1077" i="9"/>
  <c r="C1076" i="9"/>
  <c r="B1073" i="9"/>
  <c r="C1072" i="9"/>
  <c r="B1069" i="9"/>
  <c r="C1068" i="9"/>
  <c r="B1065" i="9"/>
  <c r="C1064" i="9"/>
  <c r="B1061" i="9"/>
  <c r="C1060" i="9"/>
  <c r="B1057" i="9"/>
  <c r="C1056" i="9"/>
  <c r="B1053" i="9"/>
  <c r="C1052" i="9"/>
  <c r="B1049" i="9"/>
  <c r="C1048" i="9"/>
  <c r="B1045" i="9"/>
  <c r="C1044" i="9"/>
  <c r="B1041" i="9"/>
  <c r="C1040" i="9"/>
  <c r="B1037" i="9"/>
  <c r="C1036" i="9"/>
  <c r="B1033" i="9"/>
  <c r="C1114" i="9"/>
  <c r="C1110" i="9"/>
  <c r="C1106" i="9"/>
  <c r="C1102" i="9"/>
  <c r="C1098" i="9"/>
  <c r="C1094" i="9"/>
  <c r="C1090" i="9"/>
  <c r="C1086" i="9"/>
  <c r="C1082" i="9"/>
  <c r="C1078" i="9"/>
  <c r="C1074" i="9"/>
  <c r="C1070" i="9"/>
  <c r="C1066" i="9"/>
  <c r="C1062" i="9"/>
  <c r="C1058" i="9"/>
  <c r="C1054" i="9"/>
  <c r="C1050" i="9"/>
  <c r="C1046" i="9"/>
  <c r="C1042" i="9"/>
  <c r="C1038" i="9"/>
  <c r="C1034" i="9"/>
  <c r="B1031" i="9"/>
  <c r="C1030" i="9"/>
  <c r="B1027" i="9"/>
  <c r="C1026" i="9"/>
  <c r="B1023" i="9"/>
  <c r="C1022" i="9"/>
  <c r="B1019" i="9"/>
  <c r="C1018" i="9"/>
  <c r="B1015" i="9"/>
  <c r="C1014" i="9"/>
  <c r="B1011" i="9"/>
  <c r="C1010" i="9"/>
  <c r="B1007" i="9"/>
  <c r="C1006" i="9"/>
  <c r="B1003" i="9"/>
  <c r="C1002" i="9"/>
  <c r="B999" i="9"/>
  <c r="C998" i="9"/>
  <c r="B995" i="9"/>
  <c r="C994" i="9"/>
  <c r="B991" i="9"/>
  <c r="C990" i="9"/>
  <c r="B1115" i="9"/>
  <c r="B1114" i="9"/>
  <c r="B1111" i="9"/>
  <c r="B1110" i="9"/>
  <c r="B1107" i="9"/>
  <c r="B1106" i="9"/>
  <c r="B1103" i="9"/>
  <c r="B1102" i="9"/>
  <c r="B1099" i="9"/>
  <c r="B1098" i="9"/>
  <c r="B1095" i="9"/>
  <c r="B1094" i="9"/>
  <c r="B1091" i="9"/>
  <c r="B1090" i="9"/>
  <c r="B1087" i="9"/>
  <c r="B1086" i="9"/>
  <c r="B1083" i="9"/>
  <c r="B1082" i="9"/>
  <c r="B1079" i="9"/>
  <c r="B1078" i="9"/>
  <c r="B1075" i="9"/>
  <c r="B1074" i="9"/>
  <c r="B1071" i="9"/>
  <c r="B1070" i="9"/>
  <c r="B1067" i="9"/>
  <c r="B1066" i="9"/>
  <c r="B1063" i="9"/>
  <c r="B1062" i="9"/>
  <c r="B1059" i="9"/>
  <c r="B1058" i="9"/>
  <c r="B1055" i="9"/>
  <c r="B1054" i="9"/>
  <c r="B1051" i="9"/>
  <c r="B1050" i="9"/>
  <c r="B1047" i="9"/>
  <c r="B1046" i="9"/>
  <c r="B1043" i="9"/>
  <c r="B1042" i="9"/>
  <c r="B1039" i="9"/>
  <c r="B1038" i="9"/>
  <c r="B1035" i="9"/>
  <c r="B1034" i="9"/>
  <c r="B1030" i="9"/>
  <c r="C1029" i="9"/>
  <c r="B1026" i="9"/>
  <c r="C1025" i="9"/>
  <c r="B1022" i="9"/>
  <c r="C1021" i="9"/>
  <c r="B1018" i="9"/>
  <c r="C1017" i="9"/>
  <c r="B1014" i="9"/>
  <c r="C1013" i="9"/>
  <c r="B1010" i="9"/>
  <c r="C1009" i="9"/>
  <c r="B1006" i="9"/>
  <c r="C1005" i="9"/>
  <c r="B1002" i="9"/>
  <c r="C1001" i="9"/>
  <c r="B998" i="9"/>
  <c r="C997" i="9"/>
  <c r="B994" i="9"/>
  <c r="C993" i="9"/>
  <c r="B990" i="9"/>
  <c r="C1031" i="9"/>
  <c r="C1027" i="9"/>
  <c r="C1023" i="9"/>
  <c r="C1019" i="9"/>
  <c r="C1015" i="9"/>
  <c r="C1011" i="9"/>
  <c r="C1007" i="9"/>
  <c r="C1003" i="9"/>
  <c r="C999" i="9"/>
  <c r="C995" i="9"/>
  <c r="C991" i="9"/>
  <c r="B988" i="9"/>
  <c r="C987" i="9"/>
  <c r="B984" i="9"/>
  <c r="C983" i="9"/>
  <c r="B980" i="9"/>
  <c r="C979" i="9"/>
  <c r="B976" i="9"/>
  <c r="C975" i="9"/>
  <c r="B972" i="9"/>
  <c r="C971" i="9"/>
  <c r="B968" i="9"/>
  <c r="C967" i="9"/>
  <c r="B964" i="9"/>
  <c r="C963" i="9"/>
  <c r="B960" i="9"/>
  <c r="C959" i="9"/>
  <c r="B956" i="9"/>
  <c r="C955" i="9"/>
  <c r="B952" i="9"/>
  <c r="C951" i="9"/>
  <c r="B948" i="9"/>
  <c r="C947" i="9"/>
  <c r="B944" i="9"/>
  <c r="C943" i="9"/>
  <c r="B940" i="9"/>
  <c r="C939" i="9"/>
  <c r="B935" i="9"/>
  <c r="C934" i="9"/>
  <c r="B931" i="9"/>
  <c r="C930" i="9"/>
  <c r="B927" i="9"/>
  <c r="C926" i="9"/>
  <c r="B923" i="9"/>
  <c r="C922" i="9"/>
  <c r="B919" i="9"/>
  <c r="C918" i="9"/>
  <c r="B915" i="9"/>
  <c r="C914" i="9"/>
  <c r="B911" i="9"/>
  <c r="C910" i="9"/>
  <c r="B907" i="9"/>
  <c r="C906" i="9"/>
  <c r="B903" i="9"/>
  <c r="C902" i="9"/>
  <c r="B899" i="9"/>
  <c r="C898" i="9"/>
  <c r="B895" i="9"/>
  <c r="C894" i="9"/>
  <c r="B891" i="9"/>
  <c r="C890" i="9"/>
  <c r="B887" i="9"/>
  <c r="C886" i="9"/>
  <c r="B883" i="9"/>
  <c r="C882" i="9"/>
  <c r="B879" i="9"/>
  <c r="C878" i="9"/>
  <c r="B875" i="9"/>
  <c r="C874" i="9"/>
  <c r="B871" i="9"/>
  <c r="C870" i="9"/>
  <c r="B867" i="9"/>
  <c r="C866" i="9"/>
  <c r="B863" i="9"/>
  <c r="C862" i="9"/>
  <c r="C1032" i="9"/>
  <c r="C1028" i="9"/>
  <c r="C1024" i="9"/>
  <c r="C1020" i="9"/>
  <c r="C1016" i="9"/>
  <c r="C1012" i="9"/>
  <c r="C1008" i="9"/>
  <c r="C1004" i="9"/>
  <c r="C1000" i="9"/>
  <c r="C996" i="9"/>
  <c r="C992" i="9"/>
  <c r="B987" i="9"/>
  <c r="C986" i="9"/>
  <c r="B983" i="9"/>
  <c r="C982" i="9"/>
  <c r="B979" i="9"/>
  <c r="C978" i="9"/>
  <c r="B975" i="9"/>
  <c r="C974" i="9"/>
  <c r="B971" i="9"/>
  <c r="C970" i="9"/>
  <c r="B967" i="9"/>
  <c r="C966" i="9"/>
  <c r="B963" i="9"/>
  <c r="C962" i="9"/>
  <c r="B959" i="9"/>
  <c r="C958" i="9"/>
  <c r="B955" i="9"/>
  <c r="C954" i="9"/>
  <c r="B951" i="9"/>
  <c r="C950" i="9"/>
  <c r="B947" i="9"/>
  <c r="C946" i="9"/>
  <c r="B943" i="9"/>
  <c r="C942" i="9"/>
  <c r="B939" i="9"/>
  <c r="C938" i="9"/>
  <c r="B934" i="9"/>
  <c r="C933" i="9"/>
  <c r="B930" i="9"/>
  <c r="C929" i="9"/>
  <c r="B926" i="9"/>
  <c r="C925" i="9"/>
  <c r="B922" i="9"/>
  <c r="C921" i="9"/>
  <c r="B918" i="9"/>
  <c r="C917" i="9"/>
  <c r="B914" i="9"/>
  <c r="C913" i="9"/>
  <c r="B910" i="9"/>
  <c r="C909" i="9"/>
  <c r="B906" i="9"/>
  <c r="C905" i="9"/>
  <c r="B902" i="9"/>
  <c r="C901" i="9"/>
  <c r="B898" i="9"/>
  <c r="C897" i="9"/>
  <c r="B894" i="9"/>
  <c r="C893" i="9"/>
  <c r="B890" i="9"/>
  <c r="C889" i="9"/>
  <c r="B886" i="9"/>
  <c r="C885" i="9"/>
  <c r="B882" i="9"/>
  <c r="C881" i="9"/>
  <c r="B878" i="9"/>
  <c r="C877" i="9"/>
  <c r="B874" i="9"/>
  <c r="C873" i="9"/>
  <c r="B870" i="9"/>
  <c r="C869" i="9"/>
  <c r="B866" i="9"/>
  <c r="C865" i="9"/>
  <c r="B862" i="9"/>
  <c r="C1105" i="9"/>
  <c r="C1089" i="9"/>
  <c r="C1073" i="9"/>
  <c r="C1057" i="9"/>
  <c r="C1041" i="9"/>
  <c r="B1032" i="9"/>
  <c r="B1021" i="9"/>
  <c r="B1016" i="9"/>
  <c r="B1005" i="9"/>
  <c r="B1000" i="9"/>
  <c r="B989" i="9"/>
  <c r="B986" i="9"/>
  <c r="B985" i="9"/>
  <c r="B982" i="9"/>
  <c r="B981" i="9"/>
  <c r="B978" i="9"/>
  <c r="B977" i="9"/>
  <c r="B974" i="9"/>
  <c r="B973" i="9"/>
  <c r="B970" i="9"/>
  <c r="B969" i="9"/>
  <c r="B966" i="9"/>
  <c r="B965" i="9"/>
  <c r="B962" i="9"/>
  <c r="B961" i="9"/>
  <c r="B958" i="9"/>
  <c r="B957" i="9"/>
  <c r="B954" i="9"/>
  <c r="B953" i="9"/>
  <c r="B950" i="9"/>
  <c r="B949" i="9"/>
  <c r="B946" i="9"/>
  <c r="B945" i="9"/>
  <c r="B942" i="9"/>
  <c r="B941" i="9"/>
  <c r="B938" i="9"/>
  <c r="B937" i="9"/>
  <c r="B933" i="9"/>
  <c r="B932" i="9"/>
  <c r="B929" i="9"/>
  <c r="B928" i="9"/>
  <c r="B925" i="9"/>
  <c r="B924" i="9"/>
  <c r="B921" i="9"/>
  <c r="B920" i="9"/>
  <c r="B917" i="9"/>
  <c r="B916" i="9"/>
  <c r="B913" i="9"/>
  <c r="B912" i="9"/>
  <c r="B909" i="9"/>
  <c r="B908" i="9"/>
  <c r="B905" i="9"/>
  <c r="B904" i="9"/>
  <c r="B901" i="9"/>
  <c r="B900" i="9"/>
  <c r="B897" i="9"/>
  <c r="B896" i="9"/>
  <c r="B893" i="9"/>
  <c r="B892" i="9"/>
  <c r="B889" i="9"/>
  <c r="B888" i="9"/>
  <c r="B885" i="9"/>
  <c r="B884" i="9"/>
  <c r="B881" i="9"/>
  <c r="B880" i="9"/>
  <c r="B877" i="9"/>
  <c r="B876" i="9"/>
  <c r="B873" i="9"/>
  <c r="B872" i="9"/>
  <c r="B869" i="9"/>
  <c r="B868" i="9"/>
  <c r="B865" i="9"/>
  <c r="B864" i="9"/>
  <c r="C861" i="9"/>
  <c r="B858" i="9"/>
  <c r="C857" i="9"/>
  <c r="B854" i="9"/>
  <c r="C853" i="9"/>
  <c r="B850" i="9"/>
  <c r="C849" i="9"/>
  <c r="B846" i="9"/>
  <c r="C845" i="9"/>
  <c r="B842" i="9"/>
  <c r="C841" i="9"/>
  <c r="B838" i="9"/>
  <c r="C837" i="9"/>
  <c r="B834" i="9"/>
  <c r="C833" i="9"/>
  <c r="B830" i="9"/>
  <c r="C829" i="9"/>
  <c r="B826" i="9"/>
  <c r="C825" i="9"/>
  <c r="B822" i="9"/>
  <c r="C821" i="9"/>
  <c r="B818" i="9"/>
  <c r="C817" i="9"/>
  <c r="B814" i="9"/>
  <c r="C813" i="9"/>
  <c r="B810" i="9"/>
  <c r="C809" i="9"/>
  <c r="B806" i="9"/>
  <c r="C805" i="9"/>
  <c r="B802" i="9"/>
  <c r="C801" i="9"/>
  <c r="B798" i="9"/>
  <c r="C797" i="9"/>
  <c r="B794" i="9"/>
  <c r="C793" i="9"/>
  <c r="B790" i="9"/>
  <c r="C789" i="9"/>
  <c r="B786" i="9"/>
  <c r="C785" i="9"/>
  <c r="B782" i="9"/>
  <c r="C781" i="9"/>
  <c r="B778" i="9"/>
  <c r="C777" i="9"/>
  <c r="B774" i="9"/>
  <c r="C773" i="9"/>
  <c r="B770" i="9"/>
  <c r="C769" i="9"/>
  <c r="B766" i="9"/>
  <c r="C765" i="9"/>
  <c r="C1109" i="9"/>
  <c r="C1093" i="9"/>
  <c r="C1077" i="9"/>
  <c r="C1061" i="9"/>
  <c r="C1045" i="9"/>
  <c r="B1028" i="9"/>
  <c r="B1017" i="9"/>
  <c r="B1012" i="9"/>
  <c r="B1001" i="9"/>
  <c r="B996" i="9"/>
  <c r="B861" i="9"/>
  <c r="C860" i="9"/>
  <c r="B857" i="9"/>
  <c r="C856" i="9"/>
  <c r="B853" i="9"/>
  <c r="C852" i="9"/>
  <c r="B849" i="9"/>
  <c r="C848" i="9"/>
  <c r="B845" i="9"/>
  <c r="C844" i="9"/>
  <c r="B841" i="9"/>
  <c r="C840" i="9"/>
  <c r="B837" i="9"/>
  <c r="C836" i="9"/>
  <c r="B833" i="9"/>
  <c r="C832" i="9"/>
  <c r="B829" i="9"/>
  <c r="C828" i="9"/>
  <c r="B825" i="9"/>
  <c r="C824" i="9"/>
  <c r="B821" i="9"/>
  <c r="C820" i="9"/>
  <c r="B817" i="9"/>
  <c r="C816" i="9"/>
  <c r="B813" i="9"/>
  <c r="C812" i="9"/>
  <c r="B809" i="9"/>
  <c r="C808" i="9"/>
  <c r="B805" i="9"/>
  <c r="C804" i="9"/>
  <c r="B801" i="9"/>
  <c r="C800" i="9"/>
  <c r="B797" i="9"/>
  <c r="C796" i="9"/>
  <c r="B793" i="9"/>
  <c r="C792" i="9"/>
  <c r="B789" i="9"/>
  <c r="C788" i="9"/>
  <c r="B785" i="9"/>
  <c r="C784" i="9"/>
  <c r="B781" i="9"/>
  <c r="C780" i="9"/>
  <c r="B777" i="9"/>
  <c r="C776" i="9"/>
  <c r="B773" i="9"/>
  <c r="C772" i="9"/>
  <c r="B769" i="9"/>
  <c r="C768" i="9"/>
  <c r="B765" i="9"/>
  <c r="C1097" i="9"/>
  <c r="C1065" i="9"/>
  <c r="C1033" i="9"/>
  <c r="C985" i="9"/>
  <c r="C976" i="9"/>
  <c r="C969" i="9"/>
  <c r="C960" i="9"/>
  <c r="C953" i="9"/>
  <c r="C944" i="9"/>
  <c r="C937" i="9"/>
  <c r="C927" i="9"/>
  <c r="C920" i="9"/>
  <c r="C911" i="9"/>
  <c r="C904" i="9"/>
  <c r="C895" i="9"/>
  <c r="C888" i="9"/>
  <c r="C879" i="9"/>
  <c r="C872" i="9"/>
  <c r="C863" i="9"/>
  <c r="B860" i="9"/>
  <c r="B859" i="9"/>
  <c r="B856" i="9"/>
  <c r="B855" i="9"/>
  <c r="B852" i="9"/>
  <c r="B851" i="9"/>
  <c r="B848" i="9"/>
  <c r="B847" i="9"/>
  <c r="B844" i="9"/>
  <c r="B843" i="9"/>
  <c r="B840" i="9"/>
  <c r="B839" i="9"/>
  <c r="B836" i="9"/>
  <c r="B835" i="9"/>
  <c r="B832" i="9"/>
  <c r="B831" i="9"/>
  <c r="B828" i="9"/>
  <c r="B827" i="9"/>
  <c r="B824" i="9"/>
  <c r="B823" i="9"/>
  <c r="B820" i="9"/>
  <c r="B819" i="9"/>
  <c r="B816" i="9"/>
  <c r="B815" i="9"/>
  <c r="B812" i="9"/>
  <c r="B811" i="9"/>
  <c r="B808" i="9"/>
  <c r="B807" i="9"/>
  <c r="B804" i="9"/>
  <c r="B803" i="9"/>
  <c r="B800" i="9"/>
  <c r="B799" i="9"/>
  <c r="B796" i="9"/>
  <c r="B795" i="9"/>
  <c r="B792" i="9"/>
  <c r="B791" i="9"/>
  <c r="B788" i="9"/>
  <c r="B787" i="9"/>
  <c r="B784" i="9"/>
  <c r="B783" i="9"/>
  <c r="B780" i="9"/>
  <c r="B779" i="9"/>
  <c r="B776" i="9"/>
  <c r="B775" i="9"/>
  <c r="B772" i="9"/>
  <c r="B771" i="9"/>
  <c r="B768" i="9"/>
  <c r="B767" i="9"/>
  <c r="C764" i="9"/>
  <c r="B761" i="9"/>
  <c r="C760" i="9"/>
  <c r="B757" i="9"/>
  <c r="C756" i="9"/>
  <c r="B752" i="9"/>
  <c r="C751" i="9"/>
  <c r="B748" i="9"/>
  <c r="C747" i="9"/>
  <c r="B744" i="9"/>
  <c r="C743" i="9"/>
  <c r="B740" i="9"/>
  <c r="C739" i="9"/>
  <c r="B736" i="9"/>
  <c r="C735" i="9"/>
  <c r="B732" i="9"/>
  <c r="C731" i="9"/>
  <c r="B728" i="9"/>
  <c r="C727" i="9"/>
  <c r="B724" i="9"/>
  <c r="C723" i="9"/>
  <c r="B720" i="9"/>
  <c r="C719" i="9"/>
  <c r="B716" i="9"/>
  <c r="C715" i="9"/>
  <c r="B712" i="9"/>
  <c r="C711" i="9"/>
  <c r="B708" i="9"/>
  <c r="C707" i="9"/>
  <c r="B704" i="9"/>
  <c r="C703" i="9"/>
  <c r="B700" i="9"/>
  <c r="C699" i="9"/>
  <c r="B696" i="9"/>
  <c r="C695" i="9"/>
  <c r="B692" i="9"/>
  <c r="C691" i="9"/>
  <c r="B688" i="9"/>
  <c r="C687" i="9"/>
  <c r="B684" i="9"/>
  <c r="C683" i="9"/>
  <c r="B680" i="9"/>
  <c r="C679" i="9"/>
  <c r="B676" i="9"/>
  <c r="C675" i="9"/>
  <c r="B672" i="9"/>
  <c r="C671" i="9"/>
  <c r="B668" i="9"/>
  <c r="C667" i="9"/>
  <c r="B664" i="9"/>
  <c r="C663" i="9"/>
  <c r="B660" i="9"/>
  <c r="C659" i="9"/>
  <c r="B656" i="9"/>
  <c r="C655" i="9"/>
  <c r="B652" i="9"/>
  <c r="C651" i="9"/>
  <c r="B648" i="9"/>
  <c r="C647" i="9"/>
  <c r="B644" i="9"/>
  <c r="C643" i="9"/>
  <c r="B640" i="9"/>
  <c r="C639" i="9"/>
  <c r="B636" i="9"/>
  <c r="C635" i="9"/>
  <c r="B632" i="9"/>
  <c r="C631" i="9"/>
  <c r="B628" i="9"/>
  <c r="C627" i="9"/>
  <c r="B624" i="9"/>
  <c r="C623" i="9"/>
  <c r="B620" i="9"/>
  <c r="C619" i="9"/>
  <c r="B616" i="9"/>
  <c r="C615" i="9"/>
  <c r="B612" i="9"/>
  <c r="C611" i="9"/>
  <c r="B608" i="9"/>
  <c r="C607" i="9"/>
  <c r="B604" i="9"/>
  <c r="C603" i="9"/>
  <c r="B600" i="9"/>
  <c r="C599" i="9"/>
  <c r="B596" i="9"/>
  <c r="C595" i="9"/>
  <c r="B592" i="9"/>
  <c r="C591" i="9"/>
  <c r="B588" i="9"/>
  <c r="C587" i="9"/>
  <c r="B584" i="9"/>
  <c r="C583" i="9"/>
  <c r="B580" i="9"/>
  <c r="C579" i="9"/>
  <c r="B576" i="9"/>
  <c r="C575" i="9"/>
  <c r="B571" i="9"/>
  <c r="C570" i="9"/>
  <c r="B567" i="9"/>
  <c r="C566" i="9"/>
  <c r="B563" i="9"/>
  <c r="C562" i="9"/>
  <c r="B559" i="9"/>
  <c r="C558" i="9"/>
  <c r="B555" i="9"/>
  <c r="C554" i="9"/>
  <c r="B551" i="9"/>
  <c r="C550" i="9"/>
  <c r="B547" i="9"/>
  <c r="C546" i="9"/>
  <c r="B543" i="9"/>
  <c r="C542" i="9"/>
  <c r="B539" i="9"/>
  <c r="C538" i="9"/>
  <c r="B535" i="9"/>
  <c r="C534" i="9"/>
  <c r="B531" i="9"/>
  <c r="C530" i="9"/>
  <c r="B527" i="9"/>
  <c r="C526" i="9"/>
  <c r="B523" i="9"/>
  <c r="C522" i="9"/>
  <c r="B519" i="9"/>
  <c r="C518" i="9"/>
  <c r="B515" i="9"/>
  <c r="C514" i="9"/>
  <c r="B511" i="9"/>
  <c r="C510" i="9"/>
  <c r="B507" i="9"/>
  <c r="C506" i="9"/>
  <c r="B503" i="9"/>
  <c r="C502" i="9"/>
  <c r="B499" i="9"/>
  <c r="C498" i="9"/>
  <c r="B495" i="9"/>
  <c r="C494" i="9"/>
  <c r="B491" i="9"/>
  <c r="C490" i="9"/>
  <c r="B487" i="9"/>
  <c r="C486" i="9"/>
  <c r="B483" i="9"/>
  <c r="C482" i="9"/>
  <c r="B479" i="9"/>
  <c r="C478" i="9"/>
  <c r="B475" i="9"/>
  <c r="C474" i="9"/>
  <c r="B471" i="9"/>
  <c r="C470" i="9"/>
  <c r="C1101" i="9"/>
  <c r="C1069" i="9"/>
  <c r="C1037" i="9"/>
  <c r="C988" i="9"/>
  <c r="C981" i="9"/>
  <c r="C972" i="9"/>
  <c r="C965" i="9"/>
  <c r="C956" i="9"/>
  <c r="C949" i="9"/>
  <c r="C940" i="9"/>
  <c r="C932" i="9"/>
  <c r="C923" i="9"/>
  <c r="C916" i="9"/>
  <c r="C907" i="9"/>
  <c r="C900" i="9"/>
  <c r="C891" i="9"/>
  <c r="C884" i="9"/>
  <c r="C875" i="9"/>
  <c r="C868" i="9"/>
  <c r="B764" i="9"/>
  <c r="C763" i="9"/>
  <c r="B760" i="9"/>
  <c r="C759" i="9"/>
  <c r="B756" i="9"/>
  <c r="C754" i="9"/>
  <c r="B751" i="9"/>
  <c r="C750" i="9"/>
  <c r="B747" i="9"/>
  <c r="C746" i="9"/>
  <c r="B743" i="9"/>
  <c r="C742" i="9"/>
  <c r="B739" i="9"/>
  <c r="C738" i="9"/>
  <c r="B735" i="9"/>
  <c r="C734" i="9"/>
  <c r="B731" i="9"/>
  <c r="C730" i="9"/>
  <c r="B727" i="9"/>
  <c r="C726" i="9"/>
  <c r="B723" i="9"/>
  <c r="C722" i="9"/>
  <c r="B719" i="9"/>
  <c r="C718" i="9"/>
  <c r="B715" i="9"/>
  <c r="C714" i="9"/>
  <c r="B711" i="9"/>
  <c r="C710" i="9"/>
  <c r="B707" i="9"/>
  <c r="C706" i="9"/>
  <c r="B703" i="9"/>
  <c r="C702" i="9"/>
  <c r="B699" i="9"/>
  <c r="C698" i="9"/>
  <c r="B695" i="9"/>
  <c r="C694" i="9"/>
  <c r="B691" i="9"/>
  <c r="C690" i="9"/>
  <c r="B687" i="9"/>
  <c r="C686" i="9"/>
  <c r="B683" i="9"/>
  <c r="C682" i="9"/>
  <c r="B679" i="9"/>
  <c r="C678" i="9"/>
  <c r="B675" i="9"/>
  <c r="C674" i="9"/>
  <c r="B671" i="9"/>
  <c r="C670" i="9"/>
  <c r="B667" i="9"/>
  <c r="C666" i="9"/>
  <c r="B663" i="9"/>
  <c r="C662" i="9"/>
  <c r="B659" i="9"/>
  <c r="C658" i="9"/>
  <c r="B655" i="9"/>
  <c r="C654" i="9"/>
  <c r="B651" i="9"/>
  <c r="C650" i="9"/>
  <c r="B647" i="9"/>
  <c r="C646" i="9"/>
  <c r="B643" i="9"/>
  <c r="C642" i="9"/>
  <c r="B639" i="9"/>
  <c r="C638" i="9"/>
  <c r="B635" i="9"/>
  <c r="C634" i="9"/>
  <c r="B631" i="9"/>
  <c r="C630" i="9"/>
  <c r="B627" i="9"/>
  <c r="C626" i="9"/>
  <c r="B623" i="9"/>
  <c r="C622" i="9"/>
  <c r="B619" i="9"/>
  <c r="C618" i="9"/>
  <c r="B615" i="9"/>
  <c r="C614" i="9"/>
  <c r="B611" i="9"/>
  <c r="C610" i="9"/>
  <c r="B607" i="9"/>
  <c r="C606" i="9"/>
  <c r="B603" i="9"/>
  <c r="C602" i="9"/>
  <c r="B599" i="9"/>
  <c r="C598" i="9"/>
  <c r="B595" i="9"/>
  <c r="C594" i="9"/>
  <c r="B591" i="9"/>
  <c r="C590" i="9"/>
  <c r="B587" i="9"/>
  <c r="C586" i="9"/>
  <c r="B583" i="9"/>
  <c r="C582" i="9"/>
  <c r="B579" i="9"/>
  <c r="C578" i="9"/>
  <c r="B575" i="9"/>
  <c r="C573" i="9"/>
  <c r="B570" i="9"/>
  <c r="C569" i="9"/>
  <c r="B566" i="9"/>
  <c r="C565" i="9"/>
  <c r="B562" i="9"/>
  <c r="C561" i="9"/>
  <c r="B558" i="9"/>
  <c r="C557" i="9"/>
  <c r="B554" i="9"/>
  <c r="C553" i="9"/>
  <c r="B550" i="9"/>
  <c r="C549" i="9"/>
  <c r="B546" i="9"/>
  <c r="C545" i="9"/>
  <c r="B542" i="9"/>
  <c r="C541" i="9"/>
  <c r="B538" i="9"/>
  <c r="C537" i="9"/>
  <c r="B534" i="9"/>
  <c r="C533" i="9"/>
  <c r="B530" i="9"/>
  <c r="C529" i="9"/>
  <c r="B526" i="9"/>
  <c r="C525" i="9"/>
  <c r="B522" i="9"/>
  <c r="C521" i="9"/>
  <c r="B518" i="9"/>
  <c r="C517" i="9"/>
  <c r="B514" i="9"/>
  <c r="C513" i="9"/>
  <c r="B510" i="9"/>
  <c r="C509" i="9"/>
  <c r="B506" i="9"/>
  <c r="C505" i="9"/>
  <c r="B502" i="9"/>
  <c r="C501" i="9"/>
  <c r="B498" i="9"/>
  <c r="C497" i="9"/>
  <c r="B494" i="9"/>
  <c r="C493" i="9"/>
  <c r="B490" i="9"/>
  <c r="C489" i="9"/>
  <c r="B486" i="9"/>
  <c r="C485" i="9"/>
  <c r="B482" i="9"/>
  <c r="C481" i="9"/>
  <c r="B478" i="9"/>
  <c r="C477" i="9"/>
  <c r="B474" i="9"/>
  <c r="C473" i="9"/>
  <c r="B470" i="9"/>
  <c r="C469" i="9"/>
  <c r="B466" i="9"/>
  <c r="C1081" i="9"/>
  <c r="B1024" i="9"/>
  <c r="B1020" i="9"/>
  <c r="B1008" i="9"/>
  <c r="B1004" i="9"/>
  <c r="B992" i="9"/>
  <c r="C855" i="9"/>
  <c r="C846" i="9"/>
  <c r="C839" i="9"/>
  <c r="C830" i="9"/>
  <c r="C823" i="9"/>
  <c r="C814" i="9"/>
  <c r="C807" i="9"/>
  <c r="C798" i="9"/>
  <c r="C791" i="9"/>
  <c r="C782" i="9"/>
  <c r="C775" i="9"/>
  <c r="C766" i="9"/>
  <c r="B763" i="9"/>
  <c r="C762" i="9"/>
  <c r="C761" i="9"/>
  <c r="B754" i="9"/>
  <c r="C753" i="9"/>
  <c r="C752" i="9"/>
  <c r="B746" i="9"/>
  <c r="C745" i="9"/>
  <c r="C744" i="9"/>
  <c r="B738" i="9"/>
  <c r="C737" i="9"/>
  <c r="C736" i="9"/>
  <c r="B730" i="9"/>
  <c r="C729" i="9"/>
  <c r="C728" i="9"/>
  <c r="B722" i="9"/>
  <c r="C721" i="9"/>
  <c r="C720" i="9"/>
  <c r="B714" i="9"/>
  <c r="C713" i="9"/>
  <c r="C712" i="9"/>
  <c r="B706" i="9"/>
  <c r="C705" i="9"/>
  <c r="C704" i="9"/>
  <c r="B698" i="9"/>
  <c r="C697" i="9"/>
  <c r="C696" i="9"/>
  <c r="B690" i="9"/>
  <c r="C689" i="9"/>
  <c r="C688" i="9"/>
  <c r="B682" i="9"/>
  <c r="C681" i="9"/>
  <c r="C680" i="9"/>
  <c r="B674" i="9"/>
  <c r="C673" i="9"/>
  <c r="C672" i="9"/>
  <c r="B666" i="9"/>
  <c r="C665" i="9"/>
  <c r="C664" i="9"/>
  <c r="B658" i="9"/>
  <c r="C657" i="9"/>
  <c r="C656" i="9"/>
  <c r="B650" i="9"/>
  <c r="C649" i="9"/>
  <c r="C648" i="9"/>
  <c r="B642" i="9"/>
  <c r="C641" i="9"/>
  <c r="C640" i="9"/>
  <c r="B634" i="9"/>
  <c r="C633" i="9"/>
  <c r="C632" i="9"/>
  <c r="B626" i="9"/>
  <c r="C625" i="9"/>
  <c r="C624" i="9"/>
  <c r="B618" i="9"/>
  <c r="C617" i="9"/>
  <c r="C616" i="9"/>
  <c r="B610" i="9"/>
  <c r="C609" i="9"/>
  <c r="C608" i="9"/>
  <c r="B602" i="9"/>
  <c r="C601" i="9"/>
  <c r="C600" i="9"/>
  <c r="B594" i="9"/>
  <c r="C593" i="9"/>
  <c r="C592" i="9"/>
  <c r="B586" i="9"/>
  <c r="C585" i="9"/>
  <c r="C584" i="9"/>
  <c r="B578" i="9"/>
  <c r="C577" i="9"/>
  <c r="C576" i="9"/>
  <c r="B569" i="9"/>
  <c r="C568" i="9"/>
  <c r="C567" i="9"/>
  <c r="B561" i="9"/>
  <c r="C560" i="9"/>
  <c r="C559" i="9"/>
  <c r="B553" i="9"/>
  <c r="C552" i="9"/>
  <c r="C551" i="9"/>
  <c r="B545" i="9"/>
  <c r="C544" i="9"/>
  <c r="C543" i="9"/>
  <c r="B537" i="9"/>
  <c r="C536" i="9"/>
  <c r="C535" i="9"/>
  <c r="B529" i="9"/>
  <c r="C528" i="9"/>
  <c r="C527" i="9"/>
  <c r="B521" i="9"/>
  <c r="C520" i="9"/>
  <c r="C519" i="9"/>
  <c r="B513" i="9"/>
  <c r="C512" i="9"/>
  <c r="C511" i="9"/>
  <c r="B505" i="9"/>
  <c r="C504" i="9"/>
  <c r="C503" i="9"/>
  <c r="B497" i="9"/>
  <c r="C496" i="9"/>
  <c r="C495" i="9"/>
  <c r="B489" i="9"/>
  <c r="C488" i="9"/>
  <c r="C487" i="9"/>
  <c r="B481" i="9"/>
  <c r="C480" i="9"/>
  <c r="C479" i="9"/>
  <c r="B473" i="9"/>
  <c r="C472" i="9"/>
  <c r="C471" i="9"/>
  <c r="B464" i="9"/>
  <c r="C463" i="9"/>
  <c r="B460" i="9"/>
  <c r="C459" i="9"/>
  <c r="B456" i="9"/>
  <c r="C455" i="9"/>
  <c r="B452" i="9"/>
  <c r="C451" i="9"/>
  <c r="B448" i="9"/>
  <c r="C447" i="9"/>
  <c r="B444" i="9"/>
  <c r="C443" i="9"/>
  <c r="B440" i="9"/>
  <c r="C439" i="9"/>
  <c r="B436" i="9"/>
  <c r="C435" i="9"/>
  <c r="B432" i="9"/>
  <c r="C431" i="9"/>
  <c r="B428" i="9"/>
  <c r="C427" i="9"/>
  <c r="B424" i="9"/>
  <c r="C423" i="9"/>
  <c r="B420" i="9"/>
  <c r="C419" i="9"/>
  <c r="B416" i="9"/>
  <c r="C415" i="9"/>
  <c r="B412" i="9"/>
  <c r="C411" i="9"/>
  <c r="B408" i="9"/>
  <c r="C407" i="9"/>
  <c r="B404" i="9"/>
  <c r="C403" i="9"/>
  <c r="B400" i="9"/>
  <c r="C399" i="9"/>
  <c r="B396" i="9"/>
  <c r="C395" i="9"/>
  <c r="B391" i="9"/>
  <c r="C390" i="9"/>
  <c r="B387" i="9"/>
  <c r="C386" i="9"/>
  <c r="B383" i="9"/>
  <c r="C382" i="9"/>
  <c r="B379" i="9"/>
  <c r="C378" i="9"/>
  <c r="B375" i="9"/>
  <c r="C374" i="9"/>
  <c r="B371" i="9"/>
  <c r="C370" i="9"/>
  <c r="B367" i="9"/>
  <c r="C366" i="9"/>
  <c r="B363" i="9"/>
  <c r="C362" i="9"/>
  <c r="B359" i="9"/>
  <c r="C358" i="9"/>
  <c r="B355" i="9"/>
  <c r="C354" i="9"/>
  <c r="B351" i="9"/>
  <c r="C350" i="9"/>
  <c r="B347" i="9"/>
  <c r="C346" i="9"/>
  <c r="B343" i="9"/>
  <c r="C342" i="9"/>
  <c r="B339" i="9"/>
  <c r="C338" i="9"/>
  <c r="B335" i="9"/>
  <c r="C334" i="9"/>
  <c r="B331" i="9"/>
  <c r="C330" i="9"/>
  <c r="B327" i="9"/>
  <c r="C326" i="9"/>
  <c r="B323" i="9"/>
  <c r="C322" i="9"/>
  <c r="B319" i="9"/>
  <c r="C318" i="9"/>
  <c r="B315" i="9"/>
  <c r="C314" i="9"/>
  <c r="B311" i="9"/>
  <c r="C310" i="9"/>
  <c r="B307" i="9"/>
  <c r="C306" i="9"/>
  <c r="B303" i="9"/>
  <c r="C302" i="9"/>
  <c r="B299" i="9"/>
  <c r="C298" i="9"/>
  <c r="B295" i="9"/>
  <c r="C294" i="9"/>
  <c r="B291" i="9"/>
  <c r="C290" i="9"/>
  <c r="B287" i="9"/>
  <c r="C286" i="9"/>
  <c r="B283" i="9"/>
  <c r="C282" i="9"/>
  <c r="B279" i="9"/>
  <c r="C278" i="9"/>
  <c r="B275" i="9"/>
  <c r="C274" i="9"/>
  <c r="B271" i="9"/>
  <c r="C270" i="9"/>
  <c r="B267" i="9"/>
  <c r="C266" i="9"/>
  <c r="B263" i="9"/>
  <c r="C262" i="9"/>
  <c r="B259" i="9"/>
  <c r="C258" i="9"/>
  <c r="C1085" i="9"/>
  <c r="B1029" i="9"/>
  <c r="B1025" i="9"/>
  <c r="B1013" i="9"/>
  <c r="B1009" i="9"/>
  <c r="B997" i="9"/>
  <c r="B993" i="9"/>
  <c r="C989" i="9"/>
  <c r="C977" i="9"/>
  <c r="C973" i="9"/>
  <c r="C961" i="9"/>
  <c r="C957" i="9"/>
  <c r="C945" i="9"/>
  <c r="C941" i="9"/>
  <c r="C928" i="9"/>
  <c r="C924" i="9"/>
  <c r="C912" i="9"/>
  <c r="C908" i="9"/>
  <c r="C896" i="9"/>
  <c r="C892" i="9"/>
  <c r="C880" i="9"/>
  <c r="C876" i="9"/>
  <c r="C864" i="9"/>
  <c r="C858" i="9"/>
  <c r="C851" i="9"/>
  <c r="C842" i="9"/>
  <c r="C835" i="9"/>
  <c r="C826" i="9"/>
  <c r="C819" i="9"/>
  <c r="C810" i="9"/>
  <c r="C803" i="9"/>
  <c r="C794" i="9"/>
  <c r="C787" i="9"/>
  <c r="C778" i="9"/>
  <c r="C771" i="9"/>
  <c r="B762" i="9"/>
  <c r="B753" i="9"/>
  <c r="B745" i="9"/>
  <c r="B737" i="9"/>
  <c r="B729" i="9"/>
  <c r="B721" i="9"/>
  <c r="B713" i="9"/>
  <c r="B705" i="9"/>
  <c r="B697" i="9"/>
  <c r="B689" i="9"/>
  <c r="B681" i="9"/>
  <c r="B673" i="9"/>
  <c r="B665" i="9"/>
  <c r="B657" i="9"/>
  <c r="B649" i="9"/>
  <c r="B641" i="9"/>
  <c r="B633" i="9"/>
  <c r="B625" i="9"/>
  <c r="B617" i="9"/>
  <c r="B609" i="9"/>
  <c r="B601" i="9"/>
  <c r="B593" i="9"/>
  <c r="B585" i="9"/>
  <c r="B577" i="9"/>
  <c r="B568" i="9"/>
  <c r="B560" i="9"/>
  <c r="B552" i="9"/>
  <c r="B544" i="9"/>
  <c r="B536" i="9"/>
  <c r="B528" i="9"/>
  <c r="B520" i="9"/>
  <c r="B512" i="9"/>
  <c r="B504" i="9"/>
  <c r="B496" i="9"/>
  <c r="B488" i="9"/>
  <c r="B480" i="9"/>
  <c r="B472" i="9"/>
  <c r="B463" i="9"/>
  <c r="C462" i="9"/>
  <c r="B459" i="9"/>
  <c r="C458" i="9"/>
  <c r="B455" i="9"/>
  <c r="C454" i="9"/>
  <c r="B451" i="9"/>
  <c r="C450" i="9"/>
  <c r="B447" i="9"/>
  <c r="C446" i="9"/>
  <c r="B443" i="9"/>
  <c r="C442" i="9"/>
  <c r="B439" i="9"/>
  <c r="C438" i="9"/>
  <c r="B435" i="9"/>
  <c r="C434" i="9"/>
  <c r="B431" i="9"/>
  <c r="C430" i="9"/>
  <c r="B427" i="9"/>
  <c r="C426" i="9"/>
  <c r="B423" i="9"/>
  <c r="C422" i="9"/>
  <c r="B419" i="9"/>
  <c r="C418" i="9"/>
  <c r="B415" i="9"/>
  <c r="C414" i="9"/>
  <c r="B411" i="9"/>
  <c r="C410" i="9"/>
  <c r="B407" i="9"/>
  <c r="C406" i="9"/>
  <c r="B403" i="9"/>
  <c r="C402" i="9"/>
  <c r="B399" i="9"/>
  <c r="C398" i="9"/>
  <c r="B395" i="9"/>
  <c r="C394" i="9"/>
  <c r="B390" i="9"/>
  <c r="C389" i="9"/>
  <c r="B386" i="9"/>
  <c r="C385" i="9"/>
  <c r="B382" i="9"/>
  <c r="C381" i="9"/>
  <c r="B378" i="9"/>
  <c r="C377" i="9"/>
  <c r="B374" i="9"/>
  <c r="C373" i="9"/>
  <c r="B370" i="9"/>
  <c r="C369" i="9"/>
  <c r="B366" i="9"/>
  <c r="C365" i="9"/>
  <c r="B362" i="9"/>
  <c r="C361" i="9"/>
  <c r="B358" i="9"/>
  <c r="C357" i="9"/>
  <c r="B354" i="9"/>
  <c r="C353" i="9"/>
  <c r="B350" i="9"/>
  <c r="C349" i="9"/>
  <c r="B346" i="9"/>
  <c r="C345" i="9"/>
  <c r="B342" i="9"/>
  <c r="C341" i="9"/>
  <c r="B338" i="9"/>
  <c r="C337" i="9"/>
  <c r="B334" i="9"/>
  <c r="C333" i="9"/>
  <c r="B330" i="9"/>
  <c r="C329" i="9"/>
  <c r="B326" i="9"/>
  <c r="C325" i="9"/>
  <c r="B322" i="9"/>
  <c r="C321" i="9"/>
  <c r="B318" i="9"/>
  <c r="C317" i="9"/>
  <c r="B314" i="9"/>
  <c r="C313" i="9"/>
  <c r="B310" i="9"/>
  <c r="C309" i="9"/>
  <c r="B306" i="9"/>
  <c r="C305" i="9"/>
  <c r="B302" i="9"/>
  <c r="C301" i="9"/>
  <c r="B298" i="9"/>
  <c r="C297" i="9"/>
  <c r="B294" i="9"/>
  <c r="C293" i="9"/>
  <c r="B290" i="9"/>
  <c r="C289" i="9"/>
  <c r="B286" i="9"/>
  <c r="C285" i="9"/>
  <c r="B282" i="9"/>
  <c r="C281" i="9"/>
  <c r="C1049" i="9"/>
  <c r="C984" i="9"/>
  <c r="C980" i="9"/>
  <c r="C952" i="9"/>
  <c r="C948" i="9"/>
  <c r="C919" i="9"/>
  <c r="C915" i="9"/>
  <c r="C887" i="9"/>
  <c r="C883" i="9"/>
  <c r="B758" i="9"/>
  <c r="B741" i="9"/>
  <c r="B725" i="9"/>
  <c r="B709" i="9"/>
  <c r="B693" i="9"/>
  <c r="B677" i="9"/>
  <c r="B661" i="9"/>
  <c r="B645" i="9"/>
  <c r="B629" i="9"/>
  <c r="B613" i="9"/>
  <c r="B597" i="9"/>
  <c r="C854" i="9"/>
  <c r="C850" i="9"/>
  <c r="C838" i="9"/>
  <c r="C834" i="9"/>
  <c r="C822" i="9"/>
  <c r="C818" i="9"/>
  <c r="C806" i="9"/>
  <c r="C802" i="9"/>
  <c r="C790" i="9"/>
  <c r="C786" i="9"/>
  <c r="C774" i="9"/>
  <c r="C770" i="9"/>
  <c r="B759" i="9"/>
  <c r="C758" i="9"/>
  <c r="C757" i="9"/>
  <c r="B742" i="9"/>
  <c r="C741" i="9"/>
  <c r="C740" i="9"/>
  <c r="B726" i="9"/>
  <c r="C725" i="9"/>
  <c r="C724" i="9"/>
  <c r="B710" i="9"/>
  <c r="C709" i="9"/>
  <c r="C708" i="9"/>
  <c r="B694" i="9"/>
  <c r="C693" i="9"/>
  <c r="C692" i="9"/>
  <c r="B678" i="9"/>
  <c r="C677" i="9"/>
  <c r="C676" i="9"/>
  <c r="B662" i="9"/>
  <c r="C661" i="9"/>
  <c r="C660" i="9"/>
  <c r="B646" i="9"/>
  <c r="C645" i="9"/>
  <c r="C644" i="9"/>
  <c r="B630" i="9"/>
  <c r="C629" i="9"/>
  <c r="C628" i="9"/>
  <c r="B614" i="9"/>
  <c r="C613" i="9"/>
  <c r="C612" i="9"/>
  <c r="B598" i="9"/>
  <c r="C597" i="9"/>
  <c r="C596" i="9"/>
  <c r="B582" i="9"/>
  <c r="C581" i="9"/>
  <c r="C580" i="9"/>
  <c r="B565" i="9"/>
  <c r="C564" i="9"/>
  <c r="C563" i="9"/>
  <c r="B549" i="9"/>
  <c r="C548" i="9"/>
  <c r="C547" i="9"/>
  <c r="B533" i="9"/>
  <c r="C532" i="9"/>
  <c r="C531" i="9"/>
  <c r="B517" i="9"/>
  <c r="C516" i="9"/>
  <c r="C515" i="9"/>
  <c r="B501" i="9"/>
  <c r="C500" i="9"/>
  <c r="C499" i="9"/>
  <c r="B485" i="9"/>
  <c r="C484" i="9"/>
  <c r="C483" i="9"/>
  <c r="B468" i="9"/>
  <c r="B467" i="9"/>
  <c r="C464" i="9"/>
  <c r="C460" i="9"/>
  <c r="C456" i="9"/>
  <c r="C452" i="9"/>
  <c r="C448" i="9"/>
  <c r="C444" i="9"/>
  <c r="C440" i="9"/>
  <c r="C436" i="9"/>
  <c r="C432" i="9"/>
  <c r="C428" i="9"/>
  <c r="C424" i="9"/>
  <c r="C420" i="9"/>
  <c r="C416" i="9"/>
  <c r="C412" i="9"/>
  <c r="C408" i="9"/>
  <c r="C404" i="9"/>
  <c r="C400" i="9"/>
  <c r="B750" i="9"/>
  <c r="C749" i="9"/>
  <c r="C748" i="9"/>
  <c r="B734" i="9"/>
  <c r="C733" i="9"/>
  <c r="C732" i="9"/>
  <c r="B718" i="9"/>
  <c r="C717" i="9"/>
  <c r="C716" i="9"/>
  <c r="B702" i="9"/>
  <c r="C701" i="9"/>
  <c r="C700" i="9"/>
  <c r="B686" i="9"/>
  <c r="C685" i="9"/>
  <c r="C684" i="9"/>
  <c r="B670" i="9"/>
  <c r="C669" i="9"/>
  <c r="C668" i="9"/>
  <c r="B654" i="9"/>
  <c r="C653" i="9"/>
  <c r="C652" i="9"/>
  <c r="B638" i="9"/>
  <c r="C637" i="9"/>
  <c r="C636" i="9"/>
  <c r="B622" i="9"/>
  <c r="C621" i="9"/>
  <c r="C620" i="9"/>
  <c r="B606" i="9"/>
  <c r="C605" i="9"/>
  <c r="C604" i="9"/>
  <c r="B590" i="9"/>
  <c r="C589" i="9"/>
  <c r="C588" i="9"/>
  <c r="B540" i="9"/>
  <c r="B532" i="9"/>
  <c r="B525" i="9"/>
  <c r="C524" i="9"/>
  <c r="C523" i="9"/>
  <c r="B476" i="9"/>
  <c r="B469" i="9"/>
  <c r="C468" i="9"/>
  <c r="C465" i="9"/>
  <c r="B462" i="9"/>
  <c r="B461" i="9"/>
  <c r="C449" i="9"/>
  <c r="B446" i="9"/>
  <c r="B445" i="9"/>
  <c r="C433" i="9"/>
  <c r="B430" i="9"/>
  <c r="B429" i="9"/>
  <c r="C417" i="9"/>
  <c r="B414" i="9"/>
  <c r="B413" i="9"/>
  <c r="C401" i="9"/>
  <c r="B398" i="9"/>
  <c r="B397" i="9"/>
  <c r="B394" i="9"/>
  <c r="B392" i="9"/>
  <c r="B389" i="9"/>
  <c r="B388" i="9"/>
  <c r="B385" i="9"/>
  <c r="B384" i="9"/>
  <c r="B381" i="9"/>
  <c r="B380" i="9"/>
  <c r="B377" i="9"/>
  <c r="B376" i="9"/>
  <c r="B373" i="9"/>
  <c r="B372" i="9"/>
  <c r="B369" i="9"/>
  <c r="B368" i="9"/>
  <c r="B365" i="9"/>
  <c r="B364" i="9"/>
  <c r="B361" i="9"/>
  <c r="B360" i="9"/>
  <c r="B357" i="9"/>
  <c r="B356" i="9"/>
  <c r="B353" i="9"/>
  <c r="B352" i="9"/>
  <c r="B349" i="9"/>
  <c r="B348" i="9"/>
  <c r="B345" i="9"/>
  <c r="B344" i="9"/>
  <c r="B341" i="9"/>
  <c r="B340" i="9"/>
  <c r="B337" i="9"/>
  <c r="B336" i="9"/>
  <c r="B333" i="9"/>
  <c r="B332" i="9"/>
  <c r="B329" i="9"/>
  <c r="B328" i="9"/>
  <c r="B325" i="9"/>
  <c r="B324" i="9"/>
  <c r="B321" i="9"/>
  <c r="B320" i="9"/>
  <c r="B317" i="9"/>
  <c r="B316" i="9"/>
  <c r="B313" i="9"/>
  <c r="B312" i="9"/>
  <c r="B309" i="9"/>
  <c r="B308" i="9"/>
  <c r="B305" i="9"/>
  <c r="B304" i="9"/>
  <c r="B301" i="9"/>
  <c r="B300" i="9"/>
  <c r="B297" i="9"/>
  <c r="B296" i="9"/>
  <c r="B293" i="9"/>
  <c r="B292" i="9"/>
  <c r="B289" i="9"/>
  <c r="B288" i="9"/>
  <c r="B285" i="9"/>
  <c r="B284" i="9"/>
  <c r="B281" i="9"/>
  <c r="B280" i="9"/>
  <c r="C968" i="9"/>
  <c r="C964" i="9"/>
  <c r="C903" i="9"/>
  <c r="C899" i="9"/>
  <c r="C847" i="9"/>
  <c r="C843" i="9"/>
  <c r="C815" i="9"/>
  <c r="C811" i="9"/>
  <c r="C783" i="9"/>
  <c r="C779" i="9"/>
  <c r="B556" i="9"/>
  <c r="B548" i="9"/>
  <c r="B541" i="9"/>
  <c r="C540" i="9"/>
  <c r="C539" i="9"/>
  <c r="B492" i="9"/>
  <c r="B484" i="9"/>
  <c r="B477" i="9"/>
  <c r="C476" i="9"/>
  <c r="C475" i="9"/>
  <c r="C467" i="9"/>
  <c r="C461" i="9"/>
  <c r="B458" i="9"/>
  <c r="B457" i="9"/>
  <c r="C445" i="9"/>
  <c r="B442" i="9"/>
  <c r="B441" i="9"/>
  <c r="C429" i="9"/>
  <c r="B426" i="9"/>
  <c r="B425" i="9"/>
  <c r="C413" i="9"/>
  <c r="B410" i="9"/>
  <c r="B409" i="9"/>
  <c r="C397" i="9"/>
  <c r="C392" i="9"/>
  <c r="C388" i="9"/>
  <c r="C384" i="9"/>
  <c r="C380" i="9"/>
  <c r="C376" i="9"/>
  <c r="C372" i="9"/>
  <c r="C368" i="9"/>
  <c r="C364" i="9"/>
  <c r="C360" i="9"/>
  <c r="C356" i="9"/>
  <c r="C352" i="9"/>
  <c r="C348" i="9"/>
  <c r="C344" i="9"/>
  <c r="C340" i="9"/>
  <c r="C336" i="9"/>
  <c r="C332" i="9"/>
  <c r="C328" i="9"/>
  <c r="C324" i="9"/>
  <c r="C320" i="9"/>
  <c r="C316" i="9"/>
  <c r="C312" i="9"/>
  <c r="C308" i="9"/>
  <c r="C304" i="9"/>
  <c r="C300" i="9"/>
  <c r="C296" i="9"/>
  <c r="C292" i="9"/>
  <c r="C288" i="9"/>
  <c r="C284" i="9"/>
  <c r="C280" i="9"/>
  <c r="B277" i="9"/>
  <c r="B276" i="9"/>
  <c r="B273" i="9"/>
  <c r="B272" i="9"/>
  <c r="B269" i="9"/>
  <c r="B268" i="9"/>
  <c r="B265" i="9"/>
  <c r="B264" i="9"/>
  <c r="B261" i="9"/>
  <c r="B260" i="9"/>
  <c r="B257" i="9"/>
  <c r="B256" i="9"/>
  <c r="B255" i="9"/>
  <c r="C254" i="9"/>
  <c r="B251" i="9"/>
  <c r="C250" i="9"/>
  <c r="B247" i="9"/>
  <c r="C246" i="9"/>
  <c r="B243" i="9"/>
  <c r="C242" i="9"/>
  <c r="B239" i="9"/>
  <c r="C238" i="9"/>
  <c r="B235" i="9"/>
  <c r="C234" i="9"/>
  <c r="B231" i="9"/>
  <c r="C230" i="9"/>
  <c r="B227" i="9"/>
  <c r="C226" i="9"/>
  <c r="B223" i="9"/>
  <c r="C222" i="9"/>
  <c r="B219" i="9"/>
  <c r="C218" i="9"/>
  <c r="B215" i="9"/>
  <c r="C214" i="9"/>
  <c r="B210" i="9"/>
  <c r="C209" i="9"/>
  <c r="B206" i="9"/>
  <c r="C32" i="9"/>
  <c r="B33" i="9"/>
  <c r="C36" i="9"/>
  <c r="B37" i="9"/>
  <c r="C40" i="9"/>
  <c r="B41" i="9"/>
  <c r="C44" i="9"/>
  <c r="B45" i="9"/>
  <c r="C48" i="9"/>
  <c r="B49" i="9"/>
  <c r="C52" i="9"/>
  <c r="B53" i="9"/>
  <c r="C56" i="9"/>
  <c r="B57" i="9"/>
  <c r="C60" i="9"/>
  <c r="B61" i="9"/>
  <c r="C64" i="9"/>
  <c r="B65" i="9"/>
  <c r="C68" i="9"/>
  <c r="B69" i="9"/>
  <c r="C72" i="9"/>
  <c r="B73" i="9"/>
  <c r="C76" i="9"/>
  <c r="B77" i="9"/>
  <c r="C80" i="9"/>
  <c r="B81" i="9"/>
  <c r="C84" i="9"/>
  <c r="B85" i="9"/>
  <c r="C88" i="9"/>
  <c r="B89" i="9"/>
  <c r="C92" i="9"/>
  <c r="B93" i="9"/>
  <c r="C96" i="9"/>
  <c r="B97" i="9"/>
  <c r="C100" i="9"/>
  <c r="B101" i="9"/>
  <c r="C104" i="9"/>
  <c r="B105" i="9"/>
  <c r="C108" i="9"/>
  <c r="B109" i="9"/>
  <c r="C112" i="9"/>
  <c r="B113" i="9"/>
  <c r="C116" i="9"/>
  <c r="B117" i="9"/>
  <c r="C120" i="9"/>
  <c r="B121" i="9"/>
  <c r="C124" i="9"/>
  <c r="B125" i="9"/>
  <c r="C128" i="9"/>
  <c r="B129" i="9"/>
  <c r="C132" i="9"/>
  <c r="B133" i="9"/>
  <c r="C136" i="9"/>
  <c r="B137" i="9"/>
  <c r="C140" i="9"/>
  <c r="B141" i="9"/>
  <c r="C144" i="9"/>
  <c r="B145" i="9"/>
  <c r="C148" i="9"/>
  <c r="B149" i="9"/>
  <c r="C152" i="9"/>
  <c r="B153" i="9"/>
  <c r="C156" i="9"/>
  <c r="B157" i="9"/>
  <c r="C160" i="9"/>
  <c r="B161" i="9"/>
  <c r="C164" i="9"/>
  <c r="B165" i="9"/>
  <c r="C168" i="9"/>
  <c r="B169" i="9"/>
  <c r="C172" i="9"/>
  <c r="B173" i="9"/>
  <c r="C176" i="9"/>
  <c r="B177" i="9"/>
  <c r="C180" i="9"/>
  <c r="B181" i="9"/>
  <c r="C184" i="9"/>
  <c r="B185" i="9"/>
  <c r="C188" i="9"/>
  <c r="B189" i="9"/>
  <c r="C192" i="9"/>
  <c r="B193" i="9"/>
  <c r="C196" i="9"/>
  <c r="B197" i="9"/>
  <c r="C200" i="9"/>
  <c r="B201" i="9"/>
  <c r="C204" i="9"/>
  <c r="B205" i="9"/>
  <c r="B207" i="9"/>
  <c r="B208" i="9"/>
  <c r="B211" i="9"/>
  <c r="B213" i="9"/>
  <c r="B216" i="9"/>
  <c r="B217" i="9"/>
  <c r="B220" i="9"/>
  <c r="B221" i="9"/>
  <c r="B224" i="9"/>
  <c r="B225" i="9"/>
  <c r="B228" i="9"/>
  <c r="B229" i="9"/>
  <c r="B232" i="9"/>
  <c r="B233" i="9"/>
  <c r="B236" i="9"/>
  <c r="B237" i="9"/>
  <c r="B240" i="9"/>
  <c r="B241" i="9"/>
  <c r="B244" i="9"/>
  <c r="B245" i="9"/>
  <c r="B248" i="9"/>
  <c r="B249" i="9"/>
  <c r="B252" i="9"/>
  <c r="B253" i="9"/>
  <c r="C256" i="9"/>
  <c r="C260" i="9"/>
  <c r="C264" i="9"/>
  <c r="C268" i="9"/>
  <c r="C272" i="9"/>
  <c r="C276" i="9"/>
  <c r="C279" i="9"/>
  <c r="C283" i="9"/>
  <c r="C287" i="9"/>
  <c r="C291" i="9"/>
  <c r="C295" i="9"/>
  <c r="C299" i="9"/>
  <c r="C303" i="9"/>
  <c r="C307" i="9"/>
  <c r="C311" i="9"/>
  <c r="C315" i="9"/>
  <c r="C319" i="9"/>
  <c r="C323" i="9"/>
  <c r="C327" i="9"/>
  <c r="C331" i="9"/>
  <c r="C335" i="9"/>
  <c r="C339" i="9"/>
  <c r="C343" i="9"/>
  <c r="C347" i="9"/>
  <c r="C351" i="9"/>
  <c r="C355" i="9"/>
  <c r="C359" i="9"/>
  <c r="C363" i="9"/>
  <c r="C367" i="9"/>
  <c r="C371" i="9"/>
  <c r="C375" i="9"/>
  <c r="C379" i="9"/>
  <c r="C383" i="9"/>
  <c r="C387" i="9"/>
  <c r="C391" i="9"/>
  <c r="C396" i="9"/>
  <c r="B402" i="9"/>
  <c r="B418" i="9"/>
  <c r="B434" i="9"/>
  <c r="B450" i="9"/>
  <c r="C466" i="9"/>
  <c r="C556" i="9"/>
  <c r="B557" i="9"/>
  <c r="B564" i="9"/>
  <c r="B572" i="9"/>
  <c r="B589" i="9"/>
  <c r="B653" i="9"/>
  <c r="B717" i="9"/>
  <c r="C767" i="9"/>
  <c r="C827" i="9"/>
  <c r="C831" i="9"/>
  <c r="C931" i="9"/>
  <c r="C935" i="9"/>
  <c r="C47" i="9"/>
  <c r="B48" i="9"/>
  <c r="C51" i="9"/>
  <c r="B52" i="9"/>
  <c r="C55" i="9"/>
  <c r="B56" i="9"/>
  <c r="C59" i="9"/>
  <c r="B60" i="9"/>
  <c r="C63" i="9"/>
  <c r="B64" i="9"/>
  <c r="C67" i="9"/>
  <c r="B68" i="9"/>
  <c r="C71" i="9"/>
  <c r="B72" i="9"/>
  <c r="C75" i="9"/>
  <c r="B76" i="9"/>
  <c r="C79" i="9"/>
  <c r="B80" i="9"/>
  <c r="C83" i="9"/>
  <c r="B84" i="9"/>
  <c r="C87" i="9"/>
  <c r="B88" i="9"/>
  <c r="C91" i="9"/>
  <c r="B92" i="9"/>
  <c r="C95" i="9"/>
  <c r="B96" i="9"/>
  <c r="C99" i="9"/>
  <c r="B100" i="9"/>
  <c r="C103" i="9"/>
  <c r="B104" i="9"/>
  <c r="C107" i="9"/>
  <c r="B108" i="9"/>
  <c r="C111" i="9"/>
  <c r="B112" i="9"/>
  <c r="C115" i="9"/>
  <c r="B116" i="9"/>
  <c r="C119" i="9"/>
  <c r="B120" i="9"/>
  <c r="C123" i="9"/>
  <c r="B124" i="9"/>
  <c r="C127" i="9"/>
  <c r="B128" i="9"/>
  <c r="C131" i="9"/>
  <c r="B132" i="9"/>
  <c r="C135" i="9"/>
  <c r="B136" i="9"/>
  <c r="C139" i="9"/>
  <c r="B140" i="9"/>
  <c r="C143" i="9"/>
  <c r="B144" i="9"/>
  <c r="C147" i="9"/>
  <c r="B148" i="9"/>
  <c r="C151" i="9"/>
  <c r="B152" i="9"/>
  <c r="C155" i="9"/>
  <c r="B156" i="9"/>
  <c r="C159" i="9"/>
  <c r="B160" i="9"/>
  <c r="C163" i="9"/>
  <c r="B164" i="9"/>
  <c r="C167" i="9"/>
  <c r="B168" i="9"/>
  <c r="C171" i="9"/>
  <c r="B172" i="9"/>
  <c r="C175" i="9"/>
  <c r="B176" i="9"/>
  <c r="C179" i="9"/>
  <c r="B180" i="9"/>
  <c r="C183" i="9"/>
  <c r="B184" i="9"/>
  <c r="C187" i="9"/>
  <c r="B188" i="9"/>
  <c r="C191" i="9"/>
  <c r="B192" i="9"/>
  <c r="C195" i="9"/>
  <c r="B196" i="9"/>
  <c r="C199" i="9"/>
  <c r="B200" i="9"/>
  <c r="C203" i="9"/>
  <c r="B204" i="9"/>
  <c r="C257" i="9"/>
  <c r="C261" i="9"/>
  <c r="C265" i="9"/>
  <c r="C269" i="9"/>
  <c r="C273" i="9"/>
  <c r="C277" i="9"/>
  <c r="C405" i="9"/>
  <c r="C421" i="9"/>
  <c r="C437" i="9"/>
  <c r="C453" i="9"/>
  <c r="C491" i="9"/>
  <c r="C507" i="9"/>
  <c r="C508" i="9"/>
  <c r="B509" i="9"/>
  <c r="B516" i="9"/>
  <c r="B637" i="9"/>
  <c r="B701" i="9"/>
  <c r="B48" i="8"/>
  <c r="B56" i="8"/>
  <c r="C64" i="8"/>
  <c r="C68" i="8"/>
  <c r="C71" i="8"/>
  <c r="C75" i="8"/>
  <c r="C79" i="8"/>
  <c r="C83" i="8"/>
  <c r="C87" i="8"/>
  <c r="C91" i="8"/>
  <c r="C95" i="8"/>
  <c r="C99" i="8"/>
  <c r="C103" i="8"/>
  <c r="C107" i="8"/>
  <c r="C111" i="8"/>
  <c r="C115" i="8"/>
  <c r="C119" i="8"/>
  <c r="C123" i="8"/>
  <c r="C127" i="8"/>
  <c r="C131" i="8"/>
  <c r="C135" i="8"/>
  <c r="B140" i="8"/>
  <c r="B148" i="8"/>
  <c r="C647" i="8"/>
  <c r="B1116" i="8"/>
  <c r="C1115" i="8"/>
  <c r="B1112" i="8"/>
  <c r="C1111" i="8"/>
  <c r="B1108" i="8"/>
  <c r="C1107" i="8"/>
  <c r="B1104" i="8"/>
  <c r="C1103" i="8"/>
  <c r="B1100" i="8"/>
  <c r="C1099" i="8"/>
  <c r="B1096" i="8"/>
  <c r="C1095" i="8"/>
  <c r="B1092" i="8"/>
  <c r="C1091" i="8"/>
  <c r="B1088" i="8"/>
  <c r="C1087" i="8"/>
  <c r="B1084" i="8"/>
  <c r="C1083" i="8"/>
  <c r="B1080" i="8"/>
  <c r="C1079" i="8"/>
  <c r="B1076" i="8"/>
  <c r="C1075" i="8"/>
  <c r="B1072" i="8"/>
  <c r="C1071" i="8"/>
  <c r="B1068" i="8"/>
  <c r="C1067" i="8"/>
  <c r="B1064" i="8"/>
  <c r="C1063" i="8"/>
  <c r="B1060" i="8"/>
  <c r="C1059" i="8"/>
  <c r="B1056" i="8"/>
  <c r="C1055" i="8"/>
  <c r="B1052" i="8"/>
  <c r="C1051" i="8"/>
  <c r="B1048" i="8"/>
  <c r="C1047" i="8"/>
  <c r="B1044" i="8"/>
  <c r="C1043" i="8"/>
  <c r="B1040" i="8"/>
  <c r="C1039" i="8"/>
  <c r="B1036" i="8"/>
  <c r="C1035" i="8"/>
  <c r="B1032" i="8"/>
  <c r="B1115" i="8"/>
  <c r="C1114" i="8"/>
  <c r="B1111" i="8"/>
  <c r="C1110" i="8"/>
  <c r="B1107" i="8"/>
  <c r="C1106" i="8"/>
  <c r="B1103" i="8"/>
  <c r="C1102" i="8"/>
  <c r="B1099" i="8"/>
  <c r="C1098" i="8"/>
  <c r="B1095" i="8"/>
  <c r="C1094" i="8"/>
  <c r="B1091" i="8"/>
  <c r="C1090" i="8"/>
  <c r="B1087" i="8"/>
  <c r="C1086" i="8"/>
  <c r="B1083" i="8"/>
  <c r="C1082" i="8"/>
  <c r="B1079" i="8"/>
  <c r="C1078" i="8"/>
  <c r="B1075" i="8"/>
  <c r="C1074" i="8"/>
  <c r="B1071" i="8"/>
  <c r="C1070" i="8"/>
  <c r="B1067" i="8"/>
  <c r="C1066" i="8"/>
  <c r="B1063" i="8"/>
  <c r="C1062" i="8"/>
  <c r="B1059" i="8"/>
  <c r="C1058" i="8"/>
  <c r="B1055" i="8"/>
  <c r="C1054" i="8"/>
  <c r="B1051" i="8"/>
  <c r="C1050" i="8"/>
  <c r="B1047" i="8"/>
  <c r="C1046" i="8"/>
  <c r="B1043" i="8"/>
  <c r="C1042" i="8"/>
  <c r="B1039" i="8"/>
  <c r="C1038" i="8"/>
  <c r="B1035" i="8"/>
  <c r="C1034" i="8"/>
  <c r="B1102" i="8"/>
  <c r="C1101" i="8"/>
  <c r="C1100" i="8"/>
  <c r="B1094" i="8"/>
  <c r="C1093" i="8"/>
  <c r="C1092" i="8"/>
  <c r="B1086" i="8"/>
  <c r="C1085" i="8"/>
  <c r="C1084" i="8"/>
  <c r="B1078" i="8"/>
  <c r="C1077" i="8"/>
  <c r="C1076" i="8"/>
  <c r="B1070" i="8"/>
  <c r="C1069" i="8"/>
  <c r="C1068" i="8"/>
  <c r="C1064" i="8"/>
  <c r="C1060" i="8"/>
  <c r="C1056" i="8"/>
  <c r="C1052" i="8"/>
  <c r="C1048" i="8"/>
  <c r="C1044" i="8"/>
  <c r="C1040" i="8"/>
  <c r="C1036" i="8"/>
  <c r="C1032" i="8"/>
  <c r="C1031" i="8"/>
  <c r="B1028" i="8"/>
  <c r="C1027" i="8"/>
  <c r="B1024" i="8"/>
  <c r="C1023" i="8"/>
  <c r="B1020" i="8"/>
  <c r="C1019" i="8"/>
  <c r="B1016" i="8"/>
  <c r="C1015" i="8"/>
  <c r="B1012" i="8"/>
  <c r="C1011" i="8"/>
  <c r="B1008" i="8"/>
  <c r="C1007" i="8"/>
  <c r="B1004" i="8"/>
  <c r="C1003" i="8"/>
  <c r="B1000" i="8"/>
  <c r="C999" i="8"/>
  <c r="B1114" i="8"/>
  <c r="B1113" i="8"/>
  <c r="B1110" i="8"/>
  <c r="B1109" i="8"/>
  <c r="B1106" i="8"/>
  <c r="B1105" i="8"/>
  <c r="B1097" i="8"/>
  <c r="B1089" i="8"/>
  <c r="B1081" i="8"/>
  <c r="B1073" i="8"/>
  <c r="B1029" i="8"/>
  <c r="C1028" i="8"/>
  <c r="B1025" i="8"/>
  <c r="C1024" i="8"/>
  <c r="B1021" i="8"/>
  <c r="C1020" i="8"/>
  <c r="B1017" i="8"/>
  <c r="C1016" i="8"/>
  <c r="B1013" i="8"/>
  <c r="C1012" i="8"/>
  <c r="B1009" i="8"/>
  <c r="C1008" i="8"/>
  <c r="B1005" i="8"/>
  <c r="C1004" i="8"/>
  <c r="B1001" i="8"/>
  <c r="C1000" i="8"/>
  <c r="B997" i="8"/>
  <c r="C996" i="8"/>
  <c r="B993" i="8"/>
  <c r="C992" i="8"/>
  <c r="B989" i="8"/>
  <c r="C988" i="8"/>
  <c r="B985" i="8"/>
  <c r="C984" i="8"/>
  <c r="B981" i="8"/>
  <c r="C980" i="8"/>
  <c r="B977" i="8"/>
  <c r="C976" i="8"/>
  <c r="C1113" i="8"/>
  <c r="B1098" i="8"/>
  <c r="C1097" i="8"/>
  <c r="B1082" i="8"/>
  <c r="C1081" i="8"/>
  <c r="B1066" i="8"/>
  <c r="B1065" i="8"/>
  <c r="B1058" i="8"/>
  <c r="B1057" i="8"/>
  <c r="B1050" i="8"/>
  <c r="B1049" i="8"/>
  <c r="B1042" i="8"/>
  <c r="B1041" i="8"/>
  <c r="B1034" i="8"/>
  <c r="B1033" i="8"/>
  <c r="C1030" i="8"/>
  <c r="C1026" i="8"/>
  <c r="C1022" i="8"/>
  <c r="C1018" i="8"/>
  <c r="C1014" i="8"/>
  <c r="C1010" i="8"/>
  <c r="C1006" i="8"/>
  <c r="C1002" i="8"/>
  <c r="C998" i="8"/>
  <c r="B973" i="8"/>
  <c r="C972" i="8"/>
  <c r="B969" i="8"/>
  <c r="C968" i="8"/>
  <c r="B965" i="8"/>
  <c r="C964" i="8"/>
  <c r="B961" i="8"/>
  <c r="C960" i="8"/>
  <c r="B957" i="8"/>
  <c r="C956" i="8"/>
  <c r="B953" i="8"/>
  <c r="C952" i="8"/>
  <c r="B949" i="8"/>
  <c r="C948" i="8"/>
  <c r="B945" i="8"/>
  <c r="C944" i="8"/>
  <c r="B941" i="8"/>
  <c r="C940" i="8"/>
  <c r="B937" i="8"/>
  <c r="C935" i="8"/>
  <c r="B932" i="8"/>
  <c r="C931" i="8"/>
  <c r="B928" i="8"/>
  <c r="C927" i="8"/>
  <c r="B924" i="8"/>
  <c r="C923" i="8"/>
  <c r="B920" i="8"/>
  <c r="C919" i="8"/>
  <c r="B916" i="8"/>
  <c r="C915" i="8"/>
  <c r="B912" i="8"/>
  <c r="C911" i="8"/>
  <c r="B908" i="8"/>
  <c r="C907" i="8"/>
  <c r="B904" i="8"/>
  <c r="C903" i="8"/>
  <c r="B900" i="8"/>
  <c r="C899" i="8"/>
  <c r="B896" i="8"/>
  <c r="C895" i="8"/>
  <c r="B892" i="8"/>
  <c r="C891" i="8"/>
  <c r="B888" i="8"/>
  <c r="C887" i="8"/>
  <c r="B884" i="8"/>
  <c r="C883" i="8"/>
  <c r="B880" i="8"/>
  <c r="C879" i="8"/>
  <c r="B876" i="8"/>
  <c r="C875" i="8"/>
  <c r="B872" i="8"/>
  <c r="C871" i="8"/>
  <c r="B868" i="8"/>
  <c r="C867" i="8"/>
  <c r="B864" i="8"/>
  <c r="C863" i="8"/>
  <c r="C1116" i="8"/>
  <c r="C1109" i="8"/>
  <c r="C1104" i="8"/>
  <c r="B1101" i="8"/>
  <c r="C1088" i="8"/>
  <c r="B1085" i="8"/>
  <c r="C1072" i="8"/>
  <c r="B1069" i="8"/>
  <c r="C1061" i="8"/>
  <c r="C1053" i="8"/>
  <c r="C1045" i="8"/>
  <c r="C1037" i="8"/>
  <c r="B1031" i="8"/>
  <c r="B1030" i="8"/>
  <c r="B1027" i="8"/>
  <c r="B1026" i="8"/>
  <c r="B1023" i="8"/>
  <c r="B1022" i="8"/>
  <c r="B1019" i="8"/>
  <c r="B1018" i="8"/>
  <c r="B1015" i="8"/>
  <c r="B1014" i="8"/>
  <c r="B1011" i="8"/>
  <c r="B1010" i="8"/>
  <c r="B1007" i="8"/>
  <c r="B1006" i="8"/>
  <c r="B1003" i="8"/>
  <c r="B1002" i="8"/>
  <c r="B999" i="8"/>
  <c r="B998" i="8"/>
  <c r="B972" i="8"/>
  <c r="C971" i="8"/>
  <c r="B968" i="8"/>
  <c r="C967" i="8"/>
  <c r="B964" i="8"/>
  <c r="C963" i="8"/>
  <c r="B960" i="8"/>
  <c r="C959" i="8"/>
  <c r="B956" i="8"/>
  <c r="C955" i="8"/>
  <c r="B952" i="8"/>
  <c r="C951" i="8"/>
  <c r="B948" i="8"/>
  <c r="C947" i="8"/>
  <c r="B944" i="8"/>
  <c r="C943" i="8"/>
  <c r="B940" i="8"/>
  <c r="C939" i="8"/>
  <c r="B935" i="8"/>
  <c r="C934" i="8"/>
  <c r="B931" i="8"/>
  <c r="C930" i="8"/>
  <c r="B927" i="8"/>
  <c r="C926" i="8"/>
  <c r="B923" i="8"/>
  <c r="C922" i="8"/>
  <c r="B919" i="8"/>
  <c r="C918" i="8"/>
  <c r="B915" i="8"/>
  <c r="C914" i="8"/>
  <c r="B911" i="8"/>
  <c r="C910" i="8"/>
  <c r="B907" i="8"/>
  <c r="C906" i="8"/>
  <c r="B903" i="8"/>
  <c r="C902" i="8"/>
  <c r="B899" i="8"/>
  <c r="C898" i="8"/>
  <c r="B895" i="8"/>
  <c r="C894" i="8"/>
  <c r="B891" i="8"/>
  <c r="C890" i="8"/>
  <c r="B887" i="8"/>
  <c r="C886" i="8"/>
  <c r="B883" i="8"/>
  <c r="C882" i="8"/>
  <c r="B879" i="8"/>
  <c r="C878" i="8"/>
  <c r="B875" i="8"/>
  <c r="C874" i="8"/>
  <c r="B871" i="8"/>
  <c r="C870" i="8"/>
  <c r="B867" i="8"/>
  <c r="C866" i="8"/>
  <c r="B863" i="8"/>
  <c r="C862" i="8"/>
  <c r="B859" i="8"/>
  <c r="C858" i="8"/>
  <c r="B855" i="8"/>
  <c r="C854" i="8"/>
  <c r="B851" i="8"/>
  <c r="C850" i="8"/>
  <c r="B847" i="8"/>
  <c r="C846" i="8"/>
  <c r="B843" i="8"/>
  <c r="C842" i="8"/>
  <c r="B839" i="8"/>
  <c r="C838" i="8"/>
  <c r="C1112" i="8"/>
  <c r="C1108" i="8"/>
  <c r="C1096" i="8"/>
  <c r="B1061" i="8"/>
  <c r="C1057" i="8"/>
  <c r="B1038" i="8"/>
  <c r="C1025" i="8"/>
  <c r="C1009" i="8"/>
  <c r="B970" i="8"/>
  <c r="B962" i="8"/>
  <c r="B954" i="8"/>
  <c r="B946" i="8"/>
  <c r="B938" i="8"/>
  <c r="B929" i="8"/>
  <c r="B921" i="8"/>
  <c r="B913" i="8"/>
  <c r="B905" i="8"/>
  <c r="B897" i="8"/>
  <c r="B889" i="8"/>
  <c r="B881" i="8"/>
  <c r="B873" i="8"/>
  <c r="B865" i="8"/>
  <c r="B833" i="8"/>
  <c r="C832" i="8"/>
  <c r="B829" i="8"/>
  <c r="C828" i="8"/>
  <c r="B825" i="8"/>
  <c r="C824" i="8"/>
  <c r="B821" i="8"/>
  <c r="C820" i="8"/>
  <c r="B817" i="8"/>
  <c r="C816" i="8"/>
  <c r="B813" i="8"/>
  <c r="C812" i="8"/>
  <c r="B809" i="8"/>
  <c r="C808" i="8"/>
  <c r="B805" i="8"/>
  <c r="C804" i="8"/>
  <c r="C1105" i="8"/>
  <c r="B1093" i="8"/>
  <c r="C1080" i="8"/>
  <c r="C1065" i="8"/>
  <c r="B1046" i="8"/>
  <c r="B1037" i="8"/>
  <c r="C1033" i="8"/>
  <c r="C1029" i="8"/>
  <c r="C1013" i="8"/>
  <c r="C997" i="8"/>
  <c r="B995" i="8"/>
  <c r="B994" i="8"/>
  <c r="B991" i="8"/>
  <c r="B990" i="8"/>
  <c r="B987" i="8"/>
  <c r="B986" i="8"/>
  <c r="B983" i="8"/>
  <c r="B982" i="8"/>
  <c r="B979" i="8"/>
  <c r="B978" i="8"/>
  <c r="B975" i="8"/>
  <c r="B971" i="8"/>
  <c r="C970" i="8"/>
  <c r="C969" i="8"/>
  <c r="B963" i="8"/>
  <c r="C962" i="8"/>
  <c r="C961" i="8"/>
  <c r="B955" i="8"/>
  <c r="C954" i="8"/>
  <c r="C953" i="8"/>
  <c r="B947" i="8"/>
  <c r="C946" i="8"/>
  <c r="C945" i="8"/>
  <c r="B939" i="8"/>
  <c r="C938" i="8"/>
  <c r="C937" i="8"/>
  <c r="B930" i="8"/>
  <c r="C929" i="8"/>
  <c r="C928" i="8"/>
  <c r="B922" i="8"/>
  <c r="C921" i="8"/>
  <c r="C920" i="8"/>
  <c r="B914" i="8"/>
  <c r="C913" i="8"/>
  <c r="C912" i="8"/>
  <c r="B906" i="8"/>
  <c r="C905" i="8"/>
  <c r="C904" i="8"/>
  <c r="B898" i="8"/>
  <c r="C897" i="8"/>
  <c r="C896" i="8"/>
  <c r="B890" i="8"/>
  <c r="C889" i="8"/>
  <c r="C888" i="8"/>
  <c r="B882" i="8"/>
  <c r="C881" i="8"/>
  <c r="C880" i="8"/>
  <c r="B874" i="8"/>
  <c r="C873" i="8"/>
  <c r="C872" i="8"/>
  <c r="B866" i="8"/>
  <c r="C865" i="8"/>
  <c r="C864" i="8"/>
  <c r="B834" i="8"/>
  <c r="C833" i="8"/>
  <c r="B830" i="8"/>
  <c r="C829" i="8"/>
  <c r="B826" i="8"/>
  <c r="C825" i="8"/>
  <c r="B822" i="8"/>
  <c r="C821" i="8"/>
  <c r="B818" i="8"/>
  <c r="C817" i="8"/>
  <c r="B814" i="8"/>
  <c r="C813" i="8"/>
  <c r="B810" i="8"/>
  <c r="C809" i="8"/>
  <c r="B806" i="8"/>
  <c r="C805" i="8"/>
  <c r="B802" i="8"/>
  <c r="C801" i="8"/>
  <c r="B798" i="8"/>
  <c r="C797" i="8"/>
  <c r="B794" i="8"/>
  <c r="C793" i="8"/>
  <c r="B790" i="8"/>
  <c r="C789" i="8"/>
  <c r="B1077" i="8"/>
  <c r="B1053" i="8"/>
  <c r="C1049" i="8"/>
  <c r="C993" i="8"/>
  <c r="B992" i="8"/>
  <c r="C991" i="8"/>
  <c r="C985" i="8"/>
  <c r="B984" i="8"/>
  <c r="C983" i="8"/>
  <c r="C977" i="8"/>
  <c r="B976" i="8"/>
  <c r="C975" i="8"/>
  <c r="B967" i="8"/>
  <c r="C966" i="8"/>
  <c r="C965" i="8"/>
  <c r="B951" i="8"/>
  <c r="C950" i="8"/>
  <c r="C949" i="8"/>
  <c r="B934" i="8"/>
  <c r="C933" i="8"/>
  <c r="C932" i="8"/>
  <c r="B918" i="8"/>
  <c r="C917" i="8"/>
  <c r="C916" i="8"/>
  <c r="B902" i="8"/>
  <c r="C901" i="8"/>
  <c r="C900" i="8"/>
  <c r="B886" i="8"/>
  <c r="C885" i="8"/>
  <c r="C884" i="8"/>
  <c r="B870" i="8"/>
  <c r="C869" i="8"/>
  <c r="C868" i="8"/>
  <c r="B858" i="8"/>
  <c r="C857" i="8"/>
  <c r="C856" i="8"/>
  <c r="B850" i="8"/>
  <c r="C849" i="8"/>
  <c r="C848" i="8"/>
  <c r="B842" i="8"/>
  <c r="C841" i="8"/>
  <c r="C840" i="8"/>
  <c r="C834" i="8"/>
  <c r="C830" i="8"/>
  <c r="C826" i="8"/>
  <c r="C822" i="8"/>
  <c r="C818" i="8"/>
  <c r="C814" i="8"/>
  <c r="C810" i="8"/>
  <c r="C806" i="8"/>
  <c r="B786" i="8"/>
  <c r="C785" i="8"/>
  <c r="B782" i="8"/>
  <c r="C781" i="8"/>
  <c r="B778" i="8"/>
  <c r="C777" i="8"/>
  <c r="B774" i="8"/>
  <c r="C773" i="8"/>
  <c r="B770" i="8"/>
  <c r="C769" i="8"/>
  <c r="B766" i="8"/>
  <c r="C765" i="8"/>
  <c r="B762" i="8"/>
  <c r="C761" i="8"/>
  <c r="B758" i="8"/>
  <c r="C757" i="8"/>
  <c r="B753" i="8"/>
  <c r="C752" i="8"/>
  <c r="B749" i="8"/>
  <c r="C748" i="8"/>
  <c r="B745" i="8"/>
  <c r="C744" i="8"/>
  <c r="B741" i="8"/>
  <c r="C740" i="8"/>
  <c r="B737" i="8"/>
  <c r="C736" i="8"/>
  <c r="B733" i="8"/>
  <c r="C732" i="8"/>
  <c r="B729" i="8"/>
  <c r="C728" i="8"/>
  <c r="B725" i="8"/>
  <c r="C724" i="8"/>
  <c r="B721" i="8"/>
  <c r="C720" i="8"/>
  <c r="B717" i="8"/>
  <c r="C716" i="8"/>
  <c r="B713" i="8"/>
  <c r="C712" i="8"/>
  <c r="B709" i="8"/>
  <c r="C708" i="8"/>
  <c r="B705" i="8"/>
  <c r="C704" i="8"/>
  <c r="B701" i="8"/>
  <c r="C700" i="8"/>
  <c r="B697" i="8"/>
  <c r="C696" i="8"/>
  <c r="B693" i="8"/>
  <c r="C692" i="8"/>
  <c r="B689" i="8"/>
  <c r="C688" i="8"/>
  <c r="B685" i="8"/>
  <c r="C684" i="8"/>
  <c r="B681" i="8"/>
  <c r="C680" i="8"/>
  <c r="B677" i="8"/>
  <c r="C676" i="8"/>
  <c r="B673" i="8"/>
  <c r="C672" i="8"/>
  <c r="B669" i="8"/>
  <c r="C668" i="8"/>
  <c r="B1090" i="8"/>
  <c r="C1089" i="8"/>
  <c r="B1054" i="8"/>
  <c r="C994" i="8"/>
  <c r="C986" i="8"/>
  <c r="C978" i="8"/>
  <c r="B966" i="8"/>
  <c r="B950" i="8"/>
  <c r="B933" i="8"/>
  <c r="B917" i="8"/>
  <c r="B901" i="8"/>
  <c r="B885" i="8"/>
  <c r="B869" i="8"/>
  <c r="C859" i="8"/>
  <c r="B857" i="8"/>
  <c r="B856" i="8"/>
  <c r="C851" i="8"/>
  <c r="B849" i="8"/>
  <c r="B848" i="8"/>
  <c r="C843" i="8"/>
  <c r="B841" i="8"/>
  <c r="B840" i="8"/>
  <c r="C835" i="8"/>
  <c r="C831" i="8"/>
  <c r="C827" i="8"/>
  <c r="C823" i="8"/>
  <c r="C819" i="8"/>
  <c r="C815" i="8"/>
  <c r="C811" i="8"/>
  <c r="C807" i="8"/>
  <c r="C803" i="8"/>
  <c r="C802" i="8"/>
  <c r="B801" i="8"/>
  <c r="C800" i="8"/>
  <c r="C799" i="8"/>
  <c r="C798" i="8"/>
  <c r="B797" i="8"/>
  <c r="C796" i="8"/>
  <c r="C795" i="8"/>
  <c r="C794" i="8"/>
  <c r="B793" i="8"/>
  <c r="C792" i="8"/>
  <c r="C791" i="8"/>
  <c r="C790" i="8"/>
  <c r="B789" i="8"/>
  <c r="C788" i="8"/>
  <c r="B785" i="8"/>
  <c r="C784" i="8"/>
  <c r="B781" i="8"/>
  <c r="C780" i="8"/>
  <c r="B777" i="8"/>
  <c r="C776" i="8"/>
  <c r="B773" i="8"/>
  <c r="C772" i="8"/>
  <c r="B769" i="8"/>
  <c r="C768" i="8"/>
  <c r="B765" i="8"/>
  <c r="C764" i="8"/>
  <c r="B761" i="8"/>
  <c r="C760" i="8"/>
  <c r="B757" i="8"/>
  <c r="C756" i="8"/>
  <c r="B752" i="8"/>
  <c r="C751" i="8"/>
  <c r="B748" i="8"/>
  <c r="C747" i="8"/>
  <c r="B744" i="8"/>
  <c r="C743" i="8"/>
  <c r="B740" i="8"/>
  <c r="C739" i="8"/>
  <c r="B736" i="8"/>
  <c r="C735" i="8"/>
  <c r="B732" i="8"/>
  <c r="C731" i="8"/>
  <c r="B728" i="8"/>
  <c r="C727" i="8"/>
  <c r="B724" i="8"/>
  <c r="C723" i="8"/>
  <c r="B720" i="8"/>
  <c r="C719" i="8"/>
  <c r="B716" i="8"/>
  <c r="C715" i="8"/>
  <c r="B712" i="8"/>
  <c r="C711" i="8"/>
  <c r="B708" i="8"/>
  <c r="C707" i="8"/>
  <c r="B704" i="8"/>
  <c r="C703" i="8"/>
  <c r="B700" i="8"/>
  <c r="C699" i="8"/>
  <c r="B696" i="8"/>
  <c r="C695" i="8"/>
  <c r="B692" i="8"/>
  <c r="C691" i="8"/>
  <c r="B688" i="8"/>
  <c r="C687" i="8"/>
  <c r="B684" i="8"/>
  <c r="C683" i="8"/>
  <c r="B680" i="8"/>
  <c r="C679" i="8"/>
  <c r="B676" i="8"/>
  <c r="C675" i="8"/>
  <c r="B672" i="8"/>
  <c r="C671" i="8"/>
  <c r="B668" i="8"/>
  <c r="B1074" i="8"/>
  <c r="C1073" i="8"/>
  <c r="B996" i="8"/>
  <c r="C995" i="8"/>
  <c r="C989" i="8"/>
  <c r="B988" i="8"/>
  <c r="C987" i="8"/>
  <c r="C981" i="8"/>
  <c r="B980" i="8"/>
  <c r="C979" i="8"/>
  <c r="C974" i="8"/>
  <c r="C973" i="8"/>
  <c r="B959" i="8"/>
  <c r="C958" i="8"/>
  <c r="C957" i="8"/>
  <c r="B943" i="8"/>
  <c r="C942" i="8"/>
  <c r="C941" i="8"/>
  <c r="B926" i="8"/>
  <c r="C925" i="8"/>
  <c r="C924" i="8"/>
  <c r="B910" i="8"/>
  <c r="C909" i="8"/>
  <c r="C908" i="8"/>
  <c r="B894" i="8"/>
  <c r="C893" i="8"/>
  <c r="C892" i="8"/>
  <c r="B878" i="8"/>
  <c r="C877" i="8"/>
  <c r="C876" i="8"/>
  <c r="B862" i="8"/>
  <c r="C861" i="8"/>
  <c r="C860" i="8"/>
  <c r="B846" i="8"/>
  <c r="C845" i="8"/>
  <c r="C844" i="8"/>
  <c r="B828" i="8"/>
  <c r="B823" i="8"/>
  <c r="B812" i="8"/>
  <c r="B807" i="8"/>
  <c r="C786" i="8"/>
  <c r="C782" i="8"/>
  <c r="C778" i="8"/>
  <c r="C774" i="8"/>
  <c r="C770" i="8"/>
  <c r="C766" i="8"/>
  <c r="C762" i="8"/>
  <c r="C758" i="8"/>
  <c r="C753" i="8"/>
  <c r="C749" i="8"/>
  <c r="C745" i="8"/>
  <c r="C741" i="8"/>
  <c r="C737" i="8"/>
  <c r="C733" i="8"/>
  <c r="C729" i="8"/>
  <c r="C725" i="8"/>
  <c r="C721" i="8"/>
  <c r="C717" i="8"/>
  <c r="C713" i="8"/>
  <c r="C709" i="8"/>
  <c r="C705" i="8"/>
  <c r="C701" i="8"/>
  <c r="C697" i="8"/>
  <c r="C693" i="8"/>
  <c r="C689" i="8"/>
  <c r="C685" i="8"/>
  <c r="C681" i="8"/>
  <c r="C677" i="8"/>
  <c r="C673" i="8"/>
  <c r="C669" i="8"/>
  <c r="B666" i="8"/>
  <c r="C665" i="8"/>
  <c r="B662" i="8"/>
  <c r="C661" i="8"/>
  <c r="B658" i="8"/>
  <c r="C657" i="8"/>
  <c r="B654" i="8"/>
  <c r="C653" i="8"/>
  <c r="B650" i="8"/>
  <c r="C649" i="8"/>
  <c r="B646" i="8"/>
  <c r="C645" i="8"/>
  <c r="B642" i="8"/>
  <c r="C641" i="8"/>
  <c r="B638" i="8"/>
  <c r="C637" i="8"/>
  <c r="B634" i="8"/>
  <c r="C633" i="8"/>
  <c r="B630" i="8"/>
  <c r="C629" i="8"/>
  <c r="B626" i="8"/>
  <c r="C625" i="8"/>
  <c r="B1062" i="8"/>
  <c r="C855" i="8"/>
  <c r="B853" i="8"/>
  <c r="B852" i="8"/>
  <c r="C839" i="8"/>
  <c r="B837" i="8"/>
  <c r="B836" i="8"/>
  <c r="B832" i="8"/>
  <c r="B827" i="8"/>
  <c r="B816" i="8"/>
  <c r="B811" i="8"/>
  <c r="B667" i="8"/>
  <c r="C666" i="8"/>
  <c r="B663" i="8"/>
  <c r="C662" i="8"/>
  <c r="B659" i="8"/>
  <c r="C658" i="8"/>
  <c r="B655" i="8"/>
  <c r="C654" i="8"/>
  <c r="B651" i="8"/>
  <c r="C650" i="8"/>
  <c r="B647" i="8"/>
  <c r="C646" i="8"/>
  <c r="B643" i="8"/>
  <c r="C642" i="8"/>
  <c r="B639" i="8"/>
  <c r="C638" i="8"/>
  <c r="B635" i="8"/>
  <c r="C634" i="8"/>
  <c r="B631" i="8"/>
  <c r="C630" i="8"/>
  <c r="B627" i="8"/>
  <c r="C626" i="8"/>
  <c r="B623" i="8"/>
  <c r="C622" i="8"/>
  <c r="B619" i="8"/>
  <c r="C618" i="8"/>
  <c r="B615" i="8"/>
  <c r="C614" i="8"/>
  <c r="B611" i="8"/>
  <c r="C610" i="8"/>
  <c r="B607" i="8"/>
  <c r="C606" i="8"/>
  <c r="B603" i="8"/>
  <c r="C602" i="8"/>
  <c r="B599" i="8"/>
  <c r="C598" i="8"/>
  <c r="B595" i="8"/>
  <c r="C594" i="8"/>
  <c r="B591" i="8"/>
  <c r="C590" i="8"/>
  <c r="B587" i="8"/>
  <c r="C586" i="8"/>
  <c r="B583" i="8"/>
  <c r="C582" i="8"/>
  <c r="B579" i="8"/>
  <c r="C578" i="8"/>
  <c r="B575" i="8"/>
  <c r="C573" i="8"/>
  <c r="B570" i="8"/>
  <c r="C569" i="8"/>
  <c r="B566" i="8"/>
  <c r="C565" i="8"/>
  <c r="B562" i="8"/>
  <c r="C561" i="8"/>
  <c r="B558" i="8"/>
  <c r="C557" i="8"/>
  <c r="B554" i="8"/>
  <c r="C553" i="8"/>
  <c r="B550" i="8"/>
  <c r="C549" i="8"/>
  <c r="B546" i="8"/>
  <c r="C545" i="8"/>
  <c r="C1021" i="8"/>
  <c r="C1017" i="8"/>
  <c r="C990" i="8"/>
  <c r="B925" i="8"/>
  <c r="B861" i="8"/>
  <c r="C847" i="8"/>
  <c r="C836" i="8"/>
  <c r="B799" i="8"/>
  <c r="B791" i="8"/>
  <c r="C783" i="8"/>
  <c r="C775" i="8"/>
  <c r="C767" i="8"/>
  <c r="C759" i="8"/>
  <c r="C750" i="8"/>
  <c r="C742" i="8"/>
  <c r="C734" i="8"/>
  <c r="C726" i="8"/>
  <c r="C718" i="8"/>
  <c r="C710" i="8"/>
  <c r="C702" i="8"/>
  <c r="C694" i="8"/>
  <c r="C686" i="8"/>
  <c r="C678" i="8"/>
  <c r="C670" i="8"/>
  <c r="B665" i="8"/>
  <c r="B664" i="8"/>
  <c r="B661" i="8"/>
  <c r="B660" i="8"/>
  <c r="B657" i="8"/>
  <c r="B656" i="8"/>
  <c r="B653" i="8"/>
  <c r="B652" i="8"/>
  <c r="B649" i="8"/>
  <c r="B648" i="8"/>
  <c r="B645" i="8"/>
  <c r="B644" i="8"/>
  <c r="B641" i="8"/>
  <c r="B640" i="8"/>
  <c r="B637" i="8"/>
  <c r="B636" i="8"/>
  <c r="B633" i="8"/>
  <c r="B632" i="8"/>
  <c r="B629" i="8"/>
  <c r="B628" i="8"/>
  <c r="B625" i="8"/>
  <c r="B624" i="8"/>
  <c r="B621" i="8"/>
  <c r="B620" i="8"/>
  <c r="B617" i="8"/>
  <c r="B616" i="8"/>
  <c r="B613" i="8"/>
  <c r="B612" i="8"/>
  <c r="B609" i="8"/>
  <c r="B608" i="8"/>
  <c r="B605" i="8"/>
  <c r="B604" i="8"/>
  <c r="B601" i="8"/>
  <c r="B600" i="8"/>
  <c r="B597" i="8"/>
  <c r="B596" i="8"/>
  <c r="B593" i="8"/>
  <c r="B592" i="8"/>
  <c r="B589" i="8"/>
  <c r="B588" i="8"/>
  <c r="B585" i="8"/>
  <c r="B584" i="8"/>
  <c r="B581" i="8"/>
  <c r="B580" i="8"/>
  <c r="B577" i="8"/>
  <c r="B576" i="8"/>
  <c r="B572" i="8"/>
  <c r="B571" i="8"/>
  <c r="B568" i="8"/>
  <c r="B567" i="8"/>
  <c r="B564" i="8"/>
  <c r="B563" i="8"/>
  <c r="B560" i="8"/>
  <c r="B559" i="8"/>
  <c r="B556" i="8"/>
  <c r="B555" i="8"/>
  <c r="B552" i="8"/>
  <c r="B551" i="8"/>
  <c r="B548" i="8"/>
  <c r="B547" i="8"/>
  <c r="B544" i="8"/>
  <c r="B543" i="8"/>
  <c r="B542" i="8"/>
  <c r="C541" i="8"/>
  <c r="B538" i="8"/>
  <c r="C537" i="8"/>
  <c r="B534" i="8"/>
  <c r="C533" i="8"/>
  <c r="B530" i="8"/>
  <c r="C529" i="8"/>
  <c r="B526" i="8"/>
  <c r="C525" i="8"/>
  <c r="B522" i="8"/>
  <c r="C521" i="8"/>
  <c r="B518" i="8"/>
  <c r="C517" i="8"/>
  <c r="B514" i="8"/>
  <c r="C513" i="8"/>
  <c r="B510" i="8"/>
  <c r="C509" i="8"/>
  <c r="B506" i="8"/>
  <c r="C505" i="8"/>
  <c r="B502" i="8"/>
  <c r="C501" i="8"/>
  <c r="B498" i="8"/>
  <c r="C497" i="8"/>
  <c r="B494" i="8"/>
  <c r="C493" i="8"/>
  <c r="B490" i="8"/>
  <c r="C489" i="8"/>
  <c r="B486" i="8"/>
  <c r="C485" i="8"/>
  <c r="B482" i="8"/>
  <c r="C481" i="8"/>
  <c r="B478" i="8"/>
  <c r="C477" i="8"/>
  <c r="B474" i="8"/>
  <c r="C473" i="8"/>
  <c r="B470" i="8"/>
  <c r="C469" i="8"/>
  <c r="B466" i="8"/>
  <c r="C465" i="8"/>
  <c r="B462" i="8"/>
  <c r="C461" i="8"/>
  <c r="B458" i="8"/>
  <c r="C457" i="8"/>
  <c r="B454" i="8"/>
  <c r="C453" i="8"/>
  <c r="B450" i="8"/>
  <c r="C449" i="8"/>
  <c r="B446" i="8"/>
  <c r="C445" i="8"/>
  <c r="B442" i="8"/>
  <c r="C441" i="8"/>
  <c r="B438" i="8"/>
  <c r="C437" i="8"/>
  <c r="B434" i="8"/>
  <c r="C433" i="8"/>
  <c r="B430" i="8"/>
  <c r="C429" i="8"/>
  <c r="B426" i="8"/>
  <c r="C425" i="8"/>
  <c r="B422" i="8"/>
  <c r="C421" i="8"/>
  <c r="B418" i="8"/>
  <c r="C417" i="8"/>
  <c r="B414" i="8"/>
  <c r="C413" i="8"/>
  <c r="B410" i="8"/>
  <c r="C409" i="8"/>
  <c r="B406" i="8"/>
  <c r="C405" i="8"/>
  <c r="B402" i="8"/>
  <c r="C401" i="8"/>
  <c r="B398" i="8"/>
  <c r="C397" i="8"/>
  <c r="B394" i="8"/>
  <c r="C392" i="8"/>
  <c r="B389" i="8"/>
  <c r="C388" i="8"/>
  <c r="B385" i="8"/>
  <c r="C384" i="8"/>
  <c r="B381" i="8"/>
  <c r="C380" i="8"/>
  <c r="B377" i="8"/>
  <c r="C376" i="8"/>
  <c r="B373" i="8"/>
  <c r="C372" i="8"/>
  <c r="B369" i="8"/>
  <c r="C368" i="8"/>
  <c r="B365" i="8"/>
  <c r="C364" i="8"/>
  <c r="C1005" i="8"/>
  <c r="C1001" i="8"/>
  <c r="B942" i="8"/>
  <c r="B877" i="8"/>
  <c r="B860" i="8"/>
  <c r="B854" i="8"/>
  <c r="C853" i="8"/>
  <c r="B824" i="8"/>
  <c r="B820" i="8"/>
  <c r="B808" i="8"/>
  <c r="B804" i="8"/>
  <c r="B796" i="8"/>
  <c r="B788" i="8"/>
  <c r="B787" i="8"/>
  <c r="B780" i="8"/>
  <c r="B779" i="8"/>
  <c r="B772" i="8"/>
  <c r="B771" i="8"/>
  <c r="B764" i="8"/>
  <c r="B763" i="8"/>
  <c r="B756" i="8"/>
  <c r="B754" i="8"/>
  <c r="B747" i="8"/>
  <c r="B746" i="8"/>
  <c r="B739" i="8"/>
  <c r="B738" i="8"/>
  <c r="B731" i="8"/>
  <c r="B730" i="8"/>
  <c r="B723" i="8"/>
  <c r="B722" i="8"/>
  <c r="B715" i="8"/>
  <c r="B714" i="8"/>
  <c r="B707" i="8"/>
  <c r="B706" i="8"/>
  <c r="B699" i="8"/>
  <c r="B698" i="8"/>
  <c r="B691" i="8"/>
  <c r="B690" i="8"/>
  <c r="B683" i="8"/>
  <c r="B682" i="8"/>
  <c r="B675" i="8"/>
  <c r="B674" i="8"/>
  <c r="C664" i="8"/>
  <c r="C660" i="8"/>
  <c r="C656" i="8"/>
  <c r="C652" i="8"/>
  <c r="C648" i="8"/>
  <c r="C644" i="8"/>
  <c r="C640" i="8"/>
  <c r="C636" i="8"/>
  <c r="C632" i="8"/>
  <c r="C628" i="8"/>
  <c r="C624" i="8"/>
  <c r="C623" i="8"/>
  <c r="B622" i="8"/>
  <c r="C621" i="8"/>
  <c r="C620" i="8"/>
  <c r="C619" i="8"/>
  <c r="B618" i="8"/>
  <c r="C617" i="8"/>
  <c r="C616" i="8"/>
  <c r="C615" i="8"/>
  <c r="B614" i="8"/>
  <c r="C613" i="8"/>
  <c r="C612" i="8"/>
  <c r="C611" i="8"/>
  <c r="B610" i="8"/>
  <c r="C609" i="8"/>
  <c r="C608" i="8"/>
  <c r="C607" i="8"/>
  <c r="B606" i="8"/>
  <c r="C605" i="8"/>
  <c r="C604" i="8"/>
  <c r="C603" i="8"/>
  <c r="B602" i="8"/>
  <c r="C601" i="8"/>
  <c r="C600" i="8"/>
  <c r="C599" i="8"/>
  <c r="B598" i="8"/>
  <c r="C597" i="8"/>
  <c r="C596" i="8"/>
  <c r="C595" i="8"/>
  <c r="B594" i="8"/>
  <c r="C593" i="8"/>
  <c r="C592" i="8"/>
  <c r="C591" i="8"/>
  <c r="B590" i="8"/>
  <c r="C589" i="8"/>
  <c r="C588" i="8"/>
  <c r="C587" i="8"/>
  <c r="B586" i="8"/>
  <c r="C585" i="8"/>
  <c r="C584" i="8"/>
  <c r="C583" i="8"/>
  <c r="B582" i="8"/>
  <c r="C581" i="8"/>
  <c r="C580" i="8"/>
  <c r="C579" i="8"/>
  <c r="B578" i="8"/>
  <c r="C577" i="8"/>
  <c r="C576" i="8"/>
  <c r="C575" i="8"/>
  <c r="B573" i="8"/>
  <c r="C572" i="8"/>
  <c r="C571" i="8"/>
  <c r="C570" i="8"/>
  <c r="B569" i="8"/>
  <c r="C568" i="8"/>
  <c r="C567" i="8"/>
  <c r="C566" i="8"/>
  <c r="B565" i="8"/>
  <c r="C564" i="8"/>
  <c r="C563" i="8"/>
  <c r="C562" i="8"/>
  <c r="B561" i="8"/>
  <c r="C560" i="8"/>
  <c r="C559" i="8"/>
  <c r="C558" i="8"/>
  <c r="B557" i="8"/>
  <c r="C556" i="8"/>
  <c r="C555" i="8"/>
  <c r="C554" i="8"/>
  <c r="B553" i="8"/>
  <c r="C552" i="8"/>
  <c r="C551" i="8"/>
  <c r="C550" i="8"/>
  <c r="B549" i="8"/>
  <c r="C548" i="8"/>
  <c r="C547" i="8"/>
  <c r="C546" i="8"/>
  <c r="B545" i="8"/>
  <c r="C544" i="8"/>
  <c r="C543" i="8"/>
  <c r="C542" i="8"/>
  <c r="B539" i="8"/>
  <c r="C538" i="8"/>
  <c r="B535" i="8"/>
  <c r="C534" i="8"/>
  <c r="B531" i="8"/>
  <c r="C530" i="8"/>
  <c r="B527" i="8"/>
  <c r="C526" i="8"/>
  <c r="B523" i="8"/>
  <c r="C522" i="8"/>
  <c r="B519" i="8"/>
  <c r="C518" i="8"/>
  <c r="B515" i="8"/>
  <c r="C514" i="8"/>
  <c r="B511" i="8"/>
  <c r="C510" i="8"/>
  <c r="B507" i="8"/>
  <c r="C506" i="8"/>
  <c r="B503" i="8"/>
  <c r="C502" i="8"/>
  <c r="B499" i="8"/>
  <c r="C498" i="8"/>
  <c r="B495" i="8"/>
  <c r="C494" i="8"/>
  <c r="B491" i="8"/>
  <c r="C490" i="8"/>
  <c r="B487" i="8"/>
  <c r="C486" i="8"/>
  <c r="B483" i="8"/>
  <c r="C482" i="8"/>
  <c r="B479" i="8"/>
  <c r="C478" i="8"/>
  <c r="B475" i="8"/>
  <c r="C474" i="8"/>
  <c r="B471" i="8"/>
  <c r="C470" i="8"/>
  <c r="B467" i="8"/>
  <c r="C466" i="8"/>
  <c r="B463" i="8"/>
  <c r="C462" i="8"/>
  <c r="B459" i="8"/>
  <c r="C458" i="8"/>
  <c r="B455" i="8"/>
  <c r="C454" i="8"/>
  <c r="B451" i="8"/>
  <c r="C450" i="8"/>
  <c r="B447" i="8"/>
  <c r="C446" i="8"/>
  <c r="B443" i="8"/>
  <c r="C442" i="8"/>
  <c r="B439" i="8"/>
  <c r="C438" i="8"/>
  <c r="B435" i="8"/>
  <c r="C434" i="8"/>
  <c r="B431" i="8"/>
  <c r="C430" i="8"/>
  <c r="B427" i="8"/>
  <c r="C426" i="8"/>
  <c r="B423" i="8"/>
  <c r="C422" i="8"/>
  <c r="B419" i="8"/>
  <c r="C418" i="8"/>
  <c r="B415" i="8"/>
  <c r="C414" i="8"/>
  <c r="B411" i="8"/>
  <c r="C410" i="8"/>
  <c r="B407" i="8"/>
  <c r="C406" i="8"/>
  <c r="B403" i="8"/>
  <c r="C402" i="8"/>
  <c r="B399" i="8"/>
  <c r="C398" i="8"/>
  <c r="B395" i="8"/>
  <c r="C394" i="8"/>
  <c r="B390" i="8"/>
  <c r="C389" i="8"/>
  <c r="B386" i="8"/>
  <c r="C385" i="8"/>
  <c r="B382" i="8"/>
  <c r="C381" i="8"/>
  <c r="B378" i="8"/>
  <c r="C377" i="8"/>
  <c r="B374" i="8"/>
  <c r="C373" i="8"/>
  <c r="B370" i="8"/>
  <c r="C369" i="8"/>
  <c r="B366" i="8"/>
  <c r="C365" i="8"/>
  <c r="B362" i="8"/>
  <c r="C361" i="8"/>
  <c r="C982" i="8"/>
  <c r="B974" i="8"/>
  <c r="B844" i="8"/>
  <c r="B838" i="8"/>
  <c r="C837" i="8"/>
  <c r="B835" i="8"/>
  <c r="B831" i="8"/>
  <c r="B803" i="8"/>
  <c r="C787" i="8"/>
  <c r="C779" i="8"/>
  <c r="C771" i="8"/>
  <c r="C763" i="8"/>
  <c r="C754" i="8"/>
  <c r="C746" i="8"/>
  <c r="C738" i="8"/>
  <c r="C730" i="8"/>
  <c r="C722" i="8"/>
  <c r="C714" i="8"/>
  <c r="C706" i="8"/>
  <c r="C698" i="8"/>
  <c r="C690" i="8"/>
  <c r="C682" i="8"/>
  <c r="C674" i="8"/>
  <c r="C540" i="8"/>
  <c r="C536" i="8"/>
  <c r="C532" i="8"/>
  <c r="C528" i="8"/>
  <c r="C524" i="8"/>
  <c r="C520" i="8"/>
  <c r="C516" i="8"/>
  <c r="C512" i="8"/>
  <c r="C508" i="8"/>
  <c r="C504" i="8"/>
  <c r="C500" i="8"/>
  <c r="C496" i="8"/>
  <c r="C492" i="8"/>
  <c r="C488" i="8"/>
  <c r="C484" i="8"/>
  <c r="C480" i="8"/>
  <c r="C476" i="8"/>
  <c r="C472" i="8"/>
  <c r="C468" i="8"/>
  <c r="C464" i="8"/>
  <c r="C460" i="8"/>
  <c r="C456" i="8"/>
  <c r="C452" i="8"/>
  <c r="C448" i="8"/>
  <c r="C444" i="8"/>
  <c r="C440" i="8"/>
  <c r="C436" i="8"/>
  <c r="C432" i="8"/>
  <c r="C428" i="8"/>
  <c r="C424" i="8"/>
  <c r="C420" i="8"/>
  <c r="C416" i="8"/>
  <c r="C412" i="8"/>
  <c r="C408" i="8"/>
  <c r="C404" i="8"/>
  <c r="C400" i="8"/>
  <c r="C396" i="8"/>
  <c r="C391" i="8"/>
  <c r="C387" i="8"/>
  <c r="C383" i="8"/>
  <c r="C379" i="8"/>
  <c r="C375" i="8"/>
  <c r="C371" i="8"/>
  <c r="C367" i="8"/>
  <c r="C363" i="8"/>
  <c r="B360" i="8"/>
  <c r="B359" i="8"/>
  <c r="C358" i="8"/>
  <c r="B355" i="8"/>
  <c r="C354" i="8"/>
  <c r="B351" i="8"/>
  <c r="C350" i="8"/>
  <c r="B347" i="8"/>
  <c r="C346" i="8"/>
  <c r="B343" i="8"/>
  <c r="C342" i="8"/>
  <c r="B339" i="8"/>
  <c r="C338" i="8"/>
  <c r="B335" i="8"/>
  <c r="C334" i="8"/>
  <c r="B331" i="8"/>
  <c r="C330" i="8"/>
  <c r="B327" i="8"/>
  <c r="C326" i="8"/>
  <c r="B323" i="8"/>
  <c r="C322" i="8"/>
  <c r="B319" i="8"/>
  <c r="C318" i="8"/>
  <c r="B315" i="8"/>
  <c r="C314" i="8"/>
  <c r="B311" i="8"/>
  <c r="C310" i="8"/>
  <c r="B307" i="8"/>
  <c r="C306" i="8"/>
  <c r="B303" i="8"/>
  <c r="C302" i="8"/>
  <c r="B299" i="8"/>
  <c r="C298" i="8"/>
  <c r="B295" i="8"/>
  <c r="C294" i="8"/>
  <c r="B291" i="8"/>
  <c r="C290" i="8"/>
  <c r="B287" i="8"/>
  <c r="C286" i="8"/>
  <c r="B283" i="8"/>
  <c r="C282" i="8"/>
  <c r="B279" i="8"/>
  <c r="C278" i="8"/>
  <c r="B275" i="8"/>
  <c r="C274" i="8"/>
  <c r="B271" i="8"/>
  <c r="C270" i="8"/>
  <c r="B267" i="8"/>
  <c r="C266" i="8"/>
  <c r="B263" i="8"/>
  <c r="C262" i="8"/>
  <c r="B259" i="8"/>
  <c r="C258" i="8"/>
  <c r="B255" i="8"/>
  <c r="C254" i="8"/>
  <c r="B251" i="8"/>
  <c r="C250" i="8"/>
  <c r="B247" i="8"/>
  <c r="C246" i="8"/>
  <c r="B243" i="8"/>
  <c r="C242" i="8"/>
  <c r="B239" i="8"/>
  <c r="C238" i="8"/>
  <c r="B235" i="8"/>
  <c r="C234" i="8"/>
  <c r="B231" i="8"/>
  <c r="C230" i="8"/>
  <c r="B227" i="8"/>
  <c r="C226" i="8"/>
  <c r="B223" i="8"/>
  <c r="C222" i="8"/>
  <c r="B219" i="8"/>
  <c r="C218" i="8"/>
  <c r="B215" i="8"/>
  <c r="C214" i="8"/>
  <c r="B210" i="8"/>
  <c r="C209" i="8"/>
  <c r="B206" i="8"/>
  <c r="C205" i="8"/>
  <c r="B202" i="8"/>
  <c r="C201" i="8"/>
  <c r="B198" i="8"/>
  <c r="C197" i="8"/>
  <c r="B194" i="8"/>
  <c r="C193" i="8"/>
  <c r="B190" i="8"/>
  <c r="C189" i="8"/>
  <c r="B186" i="8"/>
  <c r="C185" i="8"/>
  <c r="B182" i="8"/>
  <c r="C181" i="8"/>
  <c r="B178" i="8"/>
  <c r="C177" i="8"/>
  <c r="B174" i="8"/>
  <c r="C173" i="8"/>
  <c r="B170" i="8"/>
  <c r="C169" i="8"/>
  <c r="B166" i="8"/>
  <c r="C165" i="8"/>
  <c r="B162" i="8"/>
  <c r="C161" i="8"/>
  <c r="B158" i="8"/>
  <c r="C157" i="8"/>
  <c r="B154" i="8"/>
  <c r="B893" i="8"/>
  <c r="B800" i="8"/>
  <c r="C539" i="8"/>
  <c r="C535" i="8"/>
  <c r="C531" i="8"/>
  <c r="C527" i="8"/>
  <c r="C523" i="8"/>
  <c r="C519" i="8"/>
  <c r="C515" i="8"/>
  <c r="C511" i="8"/>
  <c r="C507" i="8"/>
  <c r="C503" i="8"/>
  <c r="C499" i="8"/>
  <c r="C495" i="8"/>
  <c r="C491" i="8"/>
  <c r="C487" i="8"/>
  <c r="C483" i="8"/>
  <c r="C479" i="8"/>
  <c r="C475" i="8"/>
  <c r="C471" i="8"/>
  <c r="C467" i="8"/>
  <c r="C463" i="8"/>
  <c r="C459" i="8"/>
  <c r="C455" i="8"/>
  <c r="C451" i="8"/>
  <c r="C447" i="8"/>
  <c r="C443" i="8"/>
  <c r="C439" i="8"/>
  <c r="C435" i="8"/>
  <c r="C431" i="8"/>
  <c r="C427" i="8"/>
  <c r="C423" i="8"/>
  <c r="C419" i="8"/>
  <c r="C415" i="8"/>
  <c r="C411" i="8"/>
  <c r="C407" i="8"/>
  <c r="C403" i="8"/>
  <c r="C399" i="8"/>
  <c r="C395" i="8"/>
  <c r="C390" i="8"/>
  <c r="C386" i="8"/>
  <c r="C382" i="8"/>
  <c r="C378" i="8"/>
  <c r="C374" i="8"/>
  <c r="C370" i="8"/>
  <c r="C366" i="8"/>
  <c r="C362" i="8"/>
  <c r="B361" i="8"/>
  <c r="C360" i="8"/>
  <c r="C359" i="8"/>
  <c r="B356" i="8"/>
  <c r="C355" i="8"/>
  <c r="B352" i="8"/>
  <c r="C351" i="8"/>
  <c r="B348" i="8"/>
  <c r="C347" i="8"/>
  <c r="B344" i="8"/>
  <c r="C343" i="8"/>
  <c r="B340" i="8"/>
  <c r="C339" i="8"/>
  <c r="B336" i="8"/>
  <c r="C335" i="8"/>
  <c r="B332" i="8"/>
  <c r="C331" i="8"/>
  <c r="B328" i="8"/>
  <c r="C327" i="8"/>
  <c r="B324" i="8"/>
  <c r="C323" i="8"/>
  <c r="B320" i="8"/>
  <c r="C319" i="8"/>
  <c r="B316" i="8"/>
  <c r="C315" i="8"/>
  <c r="B312" i="8"/>
  <c r="C311" i="8"/>
  <c r="B308" i="8"/>
  <c r="C307" i="8"/>
  <c r="B304" i="8"/>
  <c r="C303" i="8"/>
  <c r="B300" i="8"/>
  <c r="C299" i="8"/>
  <c r="B296" i="8"/>
  <c r="C295" i="8"/>
  <c r="B292" i="8"/>
  <c r="C291" i="8"/>
  <c r="B288" i="8"/>
  <c r="C287" i="8"/>
  <c r="B284" i="8"/>
  <c r="C283" i="8"/>
  <c r="B280" i="8"/>
  <c r="C279" i="8"/>
  <c r="B276" i="8"/>
  <c r="C275" i="8"/>
  <c r="B272" i="8"/>
  <c r="C271" i="8"/>
  <c r="B268" i="8"/>
  <c r="C267" i="8"/>
  <c r="B264" i="8"/>
  <c r="C263" i="8"/>
  <c r="B260" i="8"/>
  <c r="C259" i="8"/>
  <c r="B256" i="8"/>
  <c r="C255" i="8"/>
  <c r="B252" i="8"/>
  <c r="C251" i="8"/>
  <c r="B248" i="8"/>
  <c r="C247" i="8"/>
  <c r="B244" i="8"/>
  <c r="C243" i="8"/>
  <c r="B240" i="8"/>
  <c r="C239" i="8"/>
  <c r="B236" i="8"/>
  <c r="C235" i="8"/>
  <c r="B232" i="8"/>
  <c r="C231" i="8"/>
  <c r="B228" i="8"/>
  <c r="C227" i="8"/>
  <c r="B224" i="8"/>
  <c r="C223" i="8"/>
  <c r="B220" i="8"/>
  <c r="C219" i="8"/>
  <c r="B216" i="8"/>
  <c r="C215" i="8"/>
  <c r="B211" i="8"/>
  <c r="C210" i="8"/>
  <c r="B207" i="8"/>
  <c r="C206" i="8"/>
  <c r="B203" i="8"/>
  <c r="C202" i="8"/>
  <c r="B199" i="8"/>
  <c r="C198" i="8"/>
  <c r="B195" i="8"/>
  <c r="C194" i="8"/>
  <c r="B191" i="8"/>
  <c r="C190" i="8"/>
  <c r="B187" i="8"/>
  <c r="C186" i="8"/>
  <c r="B183" i="8"/>
  <c r="C182" i="8"/>
  <c r="B179" i="8"/>
  <c r="C178" i="8"/>
  <c r="B175" i="8"/>
  <c r="C174" i="8"/>
  <c r="B171" i="8"/>
  <c r="C170" i="8"/>
  <c r="B167" i="8"/>
  <c r="C166" i="8"/>
  <c r="B163" i="8"/>
  <c r="C162" i="8"/>
  <c r="B159" i="8"/>
  <c r="C158" i="8"/>
  <c r="B155" i="8"/>
  <c r="C154" i="8"/>
  <c r="B151" i="8"/>
  <c r="C150" i="8"/>
  <c r="B147" i="8"/>
  <c r="C146" i="8"/>
  <c r="B143" i="8"/>
  <c r="C142" i="8"/>
  <c r="B139" i="8"/>
  <c r="C138" i="8"/>
  <c r="B909" i="8"/>
  <c r="B795" i="8"/>
  <c r="B767" i="8"/>
  <c r="B760" i="8"/>
  <c r="B734" i="8"/>
  <c r="B727" i="8"/>
  <c r="B702" i="8"/>
  <c r="B695" i="8"/>
  <c r="B670" i="8"/>
  <c r="C667" i="8"/>
  <c r="C651" i="8"/>
  <c r="C635" i="8"/>
  <c r="B541" i="8"/>
  <c r="B536" i="8"/>
  <c r="B525" i="8"/>
  <c r="B520" i="8"/>
  <c r="B509" i="8"/>
  <c r="B504" i="8"/>
  <c r="B493" i="8"/>
  <c r="B488" i="8"/>
  <c r="B477" i="8"/>
  <c r="B472" i="8"/>
  <c r="B461" i="8"/>
  <c r="B456" i="8"/>
  <c r="B445" i="8"/>
  <c r="B440" i="8"/>
  <c r="B429" i="8"/>
  <c r="B424" i="8"/>
  <c r="B413" i="8"/>
  <c r="B408" i="8"/>
  <c r="B397" i="8"/>
  <c r="B391" i="8"/>
  <c r="B380" i="8"/>
  <c r="B375" i="8"/>
  <c r="B364" i="8"/>
  <c r="C356" i="8"/>
  <c r="C352" i="8"/>
  <c r="C348" i="8"/>
  <c r="C344" i="8"/>
  <c r="C340" i="8"/>
  <c r="C336" i="8"/>
  <c r="C332" i="8"/>
  <c r="C328" i="8"/>
  <c r="C324" i="8"/>
  <c r="C320" i="8"/>
  <c r="C316" i="8"/>
  <c r="C312" i="8"/>
  <c r="C308" i="8"/>
  <c r="C304" i="8"/>
  <c r="C300" i="8"/>
  <c r="C296" i="8"/>
  <c r="C292" i="8"/>
  <c r="C288" i="8"/>
  <c r="C284" i="8"/>
  <c r="C280" i="8"/>
  <c r="C276" i="8"/>
  <c r="C272" i="8"/>
  <c r="C268" i="8"/>
  <c r="C264" i="8"/>
  <c r="C260" i="8"/>
  <c r="C256" i="8"/>
  <c r="C252" i="8"/>
  <c r="C248" i="8"/>
  <c r="C244" i="8"/>
  <c r="C240" i="8"/>
  <c r="C236" i="8"/>
  <c r="C232" i="8"/>
  <c r="C228" i="8"/>
  <c r="C224" i="8"/>
  <c r="C220" i="8"/>
  <c r="C216" i="8"/>
  <c r="C211" i="8"/>
  <c r="C207" i="8"/>
  <c r="C203" i="8"/>
  <c r="C199" i="8"/>
  <c r="C195" i="8"/>
  <c r="C191" i="8"/>
  <c r="C187" i="8"/>
  <c r="C183" i="8"/>
  <c r="C179" i="8"/>
  <c r="C175" i="8"/>
  <c r="C171" i="8"/>
  <c r="C167" i="8"/>
  <c r="C163" i="8"/>
  <c r="C159" i="8"/>
  <c r="C155" i="8"/>
  <c r="B135" i="8"/>
  <c r="C134" i="8"/>
  <c r="B131" i="8"/>
  <c r="C130" i="8"/>
  <c r="B127" i="8"/>
  <c r="C126" i="8"/>
  <c r="B123" i="8"/>
  <c r="C122" i="8"/>
  <c r="B119" i="8"/>
  <c r="C118" i="8"/>
  <c r="B115" i="8"/>
  <c r="C114" i="8"/>
  <c r="B111" i="8"/>
  <c r="C110" i="8"/>
  <c r="B107" i="8"/>
  <c r="C106" i="8"/>
  <c r="B103" i="8"/>
  <c r="C102" i="8"/>
  <c r="B99" i="8"/>
  <c r="C98" i="8"/>
  <c r="B95" i="8"/>
  <c r="C94" i="8"/>
  <c r="B91" i="8"/>
  <c r="C90" i="8"/>
  <c r="B87" i="8"/>
  <c r="C86" i="8"/>
  <c r="B83" i="8"/>
  <c r="C82" i="8"/>
  <c r="B79" i="8"/>
  <c r="C78" i="8"/>
  <c r="B75" i="8"/>
  <c r="C74" i="8"/>
  <c r="B71" i="8"/>
  <c r="C70" i="8"/>
  <c r="B67" i="8"/>
  <c r="C66" i="8"/>
  <c r="B63" i="8"/>
  <c r="C62" i="8"/>
  <c r="B59" i="8"/>
  <c r="C58" i="8"/>
  <c r="B55" i="8"/>
  <c r="C54" i="8"/>
  <c r="B51" i="8"/>
  <c r="C50" i="8"/>
  <c r="B47" i="8"/>
  <c r="C46" i="8"/>
  <c r="B43" i="8"/>
  <c r="C42" i="8"/>
  <c r="B39" i="8"/>
  <c r="C38" i="8"/>
  <c r="B35" i="8"/>
  <c r="C34" i="8"/>
  <c r="B819" i="8"/>
  <c r="B815" i="8"/>
  <c r="B750" i="8"/>
  <c r="B743" i="8"/>
  <c r="B718" i="8"/>
  <c r="B711" i="8"/>
  <c r="B686" i="8"/>
  <c r="B679" i="8"/>
  <c r="C643" i="8"/>
  <c r="B533" i="8"/>
  <c r="B501" i="8"/>
  <c r="B496" i="8"/>
  <c r="B485" i="8"/>
  <c r="B480" i="8"/>
  <c r="B469" i="8"/>
  <c r="B432" i="8"/>
  <c r="B400" i="8"/>
  <c r="B388" i="8"/>
  <c r="B383" i="8"/>
  <c r="B358" i="8"/>
  <c r="B357" i="8"/>
  <c r="B342" i="8"/>
  <c r="B341" i="8"/>
  <c r="B334" i="8"/>
  <c r="B333" i="8"/>
  <c r="B330" i="8"/>
  <c r="B326" i="8"/>
  <c r="B325" i="8"/>
  <c r="B318" i="8"/>
  <c r="B317" i="8"/>
  <c r="B314" i="8"/>
  <c r="B313" i="8"/>
  <c r="B310" i="8"/>
  <c r="B309" i="8"/>
  <c r="B306" i="8"/>
  <c r="B305" i="8"/>
  <c r="B302" i="8"/>
  <c r="B298" i="8"/>
  <c r="B297" i="8"/>
  <c r="B294" i="8"/>
  <c r="B293" i="8"/>
  <c r="B290" i="8"/>
  <c r="B289" i="8"/>
  <c r="B286" i="8"/>
  <c r="B285" i="8"/>
  <c r="B282" i="8"/>
  <c r="B278" i="8"/>
  <c r="B277" i="8"/>
  <c r="B274" i="8"/>
  <c r="B273" i="8"/>
  <c r="B270" i="8"/>
  <c r="B269" i="8"/>
  <c r="B266" i="8"/>
  <c r="B265" i="8"/>
  <c r="B262" i="8"/>
  <c r="B261" i="8"/>
  <c r="B258" i="8"/>
  <c r="B257" i="8"/>
  <c r="B254" i="8"/>
  <c r="B253" i="8"/>
  <c r="B249" i="8"/>
  <c r="B245" i="8"/>
  <c r="B242" i="8"/>
  <c r="B241" i="8"/>
  <c r="B238" i="8"/>
  <c r="B237" i="8"/>
  <c r="B234" i="8"/>
  <c r="B233" i="8"/>
  <c r="B226" i="8"/>
  <c r="B225" i="8"/>
  <c r="B214" i="8"/>
  <c r="B197" i="8"/>
  <c r="B193" i="8"/>
  <c r="B192" i="8"/>
  <c r="B188" i="8"/>
  <c r="B185" i="8"/>
  <c r="B184" i="8"/>
  <c r="B181" i="8"/>
  <c r="B180" i="8"/>
  <c r="B169" i="8"/>
  <c r="B168" i="8"/>
  <c r="B165" i="8"/>
  <c r="B164" i="8"/>
  <c r="B161" i="8"/>
  <c r="B160" i="8"/>
  <c r="C153" i="8"/>
  <c r="C151" i="8"/>
  <c r="B150" i="8"/>
  <c r="C148" i="8"/>
  <c r="C145" i="8"/>
  <c r="C143" i="8"/>
  <c r="B142" i="8"/>
  <c r="C140" i="8"/>
  <c r="C137" i="8"/>
  <c r="B133" i="8"/>
  <c r="C132" i="8"/>
  <c r="B129" i="8"/>
  <c r="C124" i="8"/>
  <c r="B113" i="8"/>
  <c r="B109" i="8"/>
  <c r="C108" i="8"/>
  <c r="C104" i="8"/>
  <c r="C100" i="8"/>
  <c r="B97" i="8"/>
  <c r="C96" i="8"/>
  <c r="B93" i="8"/>
  <c r="B81" i="8"/>
  <c r="B1045" i="8"/>
  <c r="C1041" i="8"/>
  <c r="B775" i="8"/>
  <c r="B768" i="8"/>
  <c r="B742" i="8"/>
  <c r="B735" i="8"/>
  <c r="B710" i="8"/>
  <c r="B703" i="8"/>
  <c r="B678" i="8"/>
  <c r="B671" i="8"/>
  <c r="C655" i="8"/>
  <c r="C639" i="8"/>
  <c r="B537" i="8"/>
  <c r="B532" i="8"/>
  <c r="B521" i="8"/>
  <c r="B516" i="8"/>
  <c r="B505" i="8"/>
  <c r="B500" i="8"/>
  <c r="B489" i="8"/>
  <c r="B484" i="8"/>
  <c r="B473" i="8"/>
  <c r="B468" i="8"/>
  <c r="B457" i="8"/>
  <c r="B452" i="8"/>
  <c r="B441" i="8"/>
  <c r="B436" i="8"/>
  <c r="B425" i="8"/>
  <c r="B420" i="8"/>
  <c r="B409" i="8"/>
  <c r="B404" i="8"/>
  <c r="B392" i="8"/>
  <c r="B387" i="8"/>
  <c r="B376" i="8"/>
  <c r="B371" i="8"/>
  <c r="C357" i="8"/>
  <c r="C353" i="8"/>
  <c r="C349" i="8"/>
  <c r="C345" i="8"/>
  <c r="C341" i="8"/>
  <c r="C337" i="8"/>
  <c r="C333" i="8"/>
  <c r="C329" i="8"/>
  <c r="C325" i="8"/>
  <c r="C321" i="8"/>
  <c r="C317" i="8"/>
  <c r="C313" i="8"/>
  <c r="C309" i="8"/>
  <c r="C305" i="8"/>
  <c r="C301" i="8"/>
  <c r="C297" i="8"/>
  <c r="C293" i="8"/>
  <c r="C289" i="8"/>
  <c r="C285" i="8"/>
  <c r="C281" i="8"/>
  <c r="C277" i="8"/>
  <c r="C273" i="8"/>
  <c r="C269" i="8"/>
  <c r="C265" i="8"/>
  <c r="C261" i="8"/>
  <c r="C257" i="8"/>
  <c r="C253" i="8"/>
  <c r="C249" i="8"/>
  <c r="C245" i="8"/>
  <c r="C241" i="8"/>
  <c r="C237" i="8"/>
  <c r="C233" i="8"/>
  <c r="C229" i="8"/>
  <c r="C225" i="8"/>
  <c r="C221" i="8"/>
  <c r="C217" i="8"/>
  <c r="C213" i="8"/>
  <c r="C208" i="8"/>
  <c r="C204" i="8"/>
  <c r="C200" i="8"/>
  <c r="C196" i="8"/>
  <c r="C192" i="8"/>
  <c r="C188" i="8"/>
  <c r="C184" i="8"/>
  <c r="C180" i="8"/>
  <c r="C176" i="8"/>
  <c r="C172" i="8"/>
  <c r="C168" i="8"/>
  <c r="C164" i="8"/>
  <c r="C160" i="8"/>
  <c r="C156" i="8"/>
  <c r="B134" i="8"/>
  <c r="C133" i="8"/>
  <c r="B130" i="8"/>
  <c r="C129" i="8"/>
  <c r="B126" i="8"/>
  <c r="C125" i="8"/>
  <c r="B122" i="8"/>
  <c r="C121" i="8"/>
  <c r="B118" i="8"/>
  <c r="C117" i="8"/>
  <c r="B114" i="8"/>
  <c r="C113" i="8"/>
  <c r="B110" i="8"/>
  <c r="C109" i="8"/>
  <c r="B106" i="8"/>
  <c r="C105" i="8"/>
  <c r="B102" i="8"/>
  <c r="C101" i="8"/>
  <c r="B98" i="8"/>
  <c r="C97" i="8"/>
  <c r="B94" i="8"/>
  <c r="C93" i="8"/>
  <c r="B90" i="8"/>
  <c r="C89" i="8"/>
  <c r="B86" i="8"/>
  <c r="C85" i="8"/>
  <c r="B82" i="8"/>
  <c r="C81" i="8"/>
  <c r="B78" i="8"/>
  <c r="C77" i="8"/>
  <c r="B74" i="8"/>
  <c r="C73" i="8"/>
  <c r="B70" i="8"/>
  <c r="C69" i="8"/>
  <c r="B66" i="8"/>
  <c r="C65" i="8"/>
  <c r="B62" i="8"/>
  <c r="C61" i="8"/>
  <c r="B58" i="8"/>
  <c r="C57" i="8"/>
  <c r="B54" i="8"/>
  <c r="C53" i="8"/>
  <c r="B50" i="8"/>
  <c r="C49" i="8"/>
  <c r="B46" i="8"/>
  <c r="C45" i="8"/>
  <c r="B42" i="8"/>
  <c r="C41" i="8"/>
  <c r="B38" i="8"/>
  <c r="C37" i="8"/>
  <c r="B34" i="8"/>
  <c r="C33" i="8"/>
  <c r="B845" i="8"/>
  <c r="B783" i="8"/>
  <c r="B776" i="8"/>
  <c r="C659" i="8"/>
  <c r="C627" i="8"/>
  <c r="B528" i="8"/>
  <c r="B517" i="8"/>
  <c r="B512" i="8"/>
  <c r="B464" i="8"/>
  <c r="B453" i="8"/>
  <c r="B448" i="8"/>
  <c r="B437" i="8"/>
  <c r="B421" i="8"/>
  <c r="B416" i="8"/>
  <c r="B405" i="8"/>
  <c r="B372" i="8"/>
  <c r="B367" i="8"/>
  <c r="B354" i="8"/>
  <c r="B353" i="8"/>
  <c r="B350" i="8"/>
  <c r="B349" i="8"/>
  <c r="B346" i="8"/>
  <c r="B345" i="8"/>
  <c r="B338" i="8"/>
  <c r="B337" i="8"/>
  <c r="B329" i="8"/>
  <c r="B322" i="8"/>
  <c r="B321" i="8"/>
  <c r="B301" i="8"/>
  <c r="B281" i="8"/>
  <c r="B250" i="8"/>
  <c r="B246" i="8"/>
  <c r="B230" i="8"/>
  <c r="B229" i="8"/>
  <c r="B222" i="8"/>
  <c r="B221" i="8"/>
  <c r="B218" i="8"/>
  <c r="B217" i="8"/>
  <c r="B213" i="8"/>
  <c r="B209" i="8"/>
  <c r="B208" i="8"/>
  <c r="B205" i="8"/>
  <c r="B204" i="8"/>
  <c r="B201" i="8"/>
  <c r="B200" i="8"/>
  <c r="B196" i="8"/>
  <c r="B189" i="8"/>
  <c r="B177" i="8"/>
  <c r="B176" i="8"/>
  <c r="B173" i="8"/>
  <c r="B172" i="8"/>
  <c r="B157" i="8"/>
  <c r="B156" i="8"/>
  <c r="C152" i="8"/>
  <c r="C149" i="8"/>
  <c r="C147" i="8"/>
  <c r="B146" i="8"/>
  <c r="C144" i="8"/>
  <c r="C141" i="8"/>
  <c r="C139" i="8"/>
  <c r="B138" i="8"/>
  <c r="C136" i="8"/>
  <c r="C128" i="8"/>
  <c r="B125" i="8"/>
  <c r="B121" i="8"/>
  <c r="C120" i="8"/>
  <c r="B117" i="8"/>
  <c r="C116" i="8"/>
  <c r="C112" i="8"/>
  <c r="B105" i="8"/>
  <c r="B101" i="8"/>
  <c r="C92" i="8"/>
  <c r="B89" i="8"/>
  <c r="C88" i="8"/>
  <c r="B85" i="8"/>
  <c r="C84" i="8"/>
  <c r="C80" i="8"/>
  <c r="B77" i="8"/>
  <c r="C76" i="8"/>
  <c r="B73" i="8"/>
  <c r="C72" i="8"/>
  <c r="C32" i="8"/>
  <c r="C36" i="8"/>
  <c r="C40" i="8"/>
  <c r="C44" i="8"/>
  <c r="C48" i="8"/>
  <c r="B49" i="8"/>
  <c r="C55" i="8"/>
  <c r="C56" i="8"/>
  <c r="B57" i="8"/>
  <c r="C63" i="8"/>
  <c r="C67" i="8"/>
  <c r="B137" i="8"/>
  <c r="B145" i="8"/>
  <c r="B153" i="8"/>
  <c r="B368" i="8"/>
  <c r="B379" i="8"/>
  <c r="B401" i="8"/>
  <c r="B412" i="8"/>
  <c r="B433" i="8"/>
  <c r="B444" i="8"/>
  <c r="B465" i="8"/>
  <c r="B476" i="8"/>
  <c r="B497" i="8"/>
  <c r="B508" i="8"/>
  <c r="B529" i="8"/>
  <c r="B540" i="8"/>
  <c r="C663" i="8"/>
  <c r="B719" i="8"/>
  <c r="B726" i="8"/>
  <c r="B784" i="8"/>
  <c r="B792" i="8"/>
  <c r="C852" i="8"/>
  <c r="C27" i="8" l="1"/>
  <c r="C27" i="9"/>
  <c r="D8" i="11"/>
  <c r="B32" i="10"/>
  <c r="B27" i="9"/>
  <c r="D32" i="10"/>
  <c r="C32" i="10"/>
  <c r="C20" i="10" s="1"/>
  <c r="B27" i="8"/>
  <c r="C15" i="9" l="1"/>
  <c r="D9" i="11"/>
  <c r="C15" i="8"/>
  <c r="AH15" i="3"/>
  <c r="AH16" i="3" s="1"/>
  <c r="T30" i="3" s="1"/>
  <c r="AD15" i="3"/>
  <c r="AD16" i="3" s="1"/>
  <c r="T28" i="3" s="1"/>
  <c r="AD11" i="3"/>
  <c r="AD12" i="3" s="1"/>
  <c r="U6" i="3" s="1"/>
  <c r="AD6" i="3"/>
  <c r="AD7" i="3" s="1"/>
  <c r="D10" i="11" l="1"/>
  <c r="Y23" i="3"/>
  <c r="Y17" i="3"/>
  <c r="Y12" i="3"/>
  <c r="Y7" i="3"/>
  <c r="G39" i="1"/>
  <c r="G38" i="1"/>
  <c r="G37" i="1"/>
  <c r="G36" i="1"/>
  <c r="AD8" i="3"/>
  <c r="C12" i="3"/>
  <c r="C24" i="3"/>
  <c r="C17" i="3"/>
  <c r="D11" i="11" l="1"/>
  <c r="B11" i="3"/>
  <c r="C11" i="3" s="1"/>
  <c r="C13" i="3" s="1"/>
  <c r="B12" i="3"/>
  <c r="D12" i="11" l="1"/>
  <c r="B13" i="3"/>
  <c r="H31" i="3"/>
  <c r="H17" i="3"/>
  <c r="H10" i="3"/>
  <c r="K8" i="6"/>
  <c r="K14" i="6"/>
  <c r="H36" i="3"/>
  <c r="M36" i="3"/>
  <c r="M23" i="3"/>
  <c r="M16" i="3"/>
  <c r="M9" i="3"/>
  <c r="D13" i="11" l="1"/>
  <c r="AC57" i="6"/>
  <c r="AC58" i="6" s="1"/>
  <c r="Q67" i="6" s="1"/>
  <c r="Y57" i="6"/>
  <c r="Y58" i="6" s="1"/>
  <c r="Q65" i="6" s="1"/>
  <c r="AC53" i="6"/>
  <c r="AC54" i="6" s="1"/>
  <c r="Q48" i="6" s="1"/>
  <c r="Y53" i="6"/>
  <c r="Y54" i="6" s="1"/>
  <c r="Q46" i="6" s="1"/>
  <c r="AC48" i="6"/>
  <c r="AC49" i="6" s="1"/>
  <c r="AC50" i="6" s="1"/>
  <c r="Y48" i="6"/>
  <c r="Y49" i="6" s="1"/>
  <c r="Y50" i="6" s="1"/>
  <c r="AC19" i="6"/>
  <c r="AC20" i="6" s="1"/>
  <c r="Q32" i="6" s="1"/>
  <c r="Y19" i="6"/>
  <c r="Y20" i="6" s="1"/>
  <c r="Q30" i="6" s="1"/>
  <c r="AC15" i="6"/>
  <c r="AC16" i="6" s="1"/>
  <c r="Q13" i="6" s="1"/>
  <c r="Y15" i="6"/>
  <c r="Y16" i="6" s="1"/>
  <c r="AC11" i="6"/>
  <c r="Y10" i="6"/>
  <c r="Y11" i="6" s="1"/>
  <c r="U17" i="6" s="1"/>
  <c r="B42" i="6"/>
  <c r="B43" i="6"/>
  <c r="L61" i="6"/>
  <c r="L73" i="6"/>
  <c r="L66" i="6"/>
  <c r="L55" i="6"/>
  <c r="L49" i="6"/>
  <c r="L43" i="6"/>
  <c r="H71" i="6"/>
  <c r="F68" i="6"/>
  <c r="H59" i="6"/>
  <c r="H53" i="6"/>
  <c r="H47" i="6"/>
  <c r="H35" i="6"/>
  <c r="K31" i="6"/>
  <c r="E31" i="6"/>
  <c r="H23" i="6"/>
  <c r="K20" i="6"/>
  <c r="H17" i="6"/>
  <c r="B14" i="6"/>
  <c r="B13" i="6"/>
  <c r="H11" i="6"/>
  <c r="D14" i="11" l="1"/>
  <c r="V47" i="6"/>
  <c r="W47" i="6"/>
  <c r="V57" i="6"/>
  <c r="W57" i="6"/>
  <c r="V52" i="6"/>
  <c r="V63" i="6"/>
  <c r="W52" i="6"/>
  <c r="W63" i="6"/>
  <c r="U28" i="6"/>
  <c r="U22" i="6"/>
  <c r="Y12" i="6"/>
  <c r="Q11" i="6"/>
  <c r="U12" i="6"/>
  <c r="B44" i="6"/>
  <c r="B15" i="6"/>
  <c r="B31" i="5"/>
  <c r="B19" i="5"/>
  <c r="B20" i="5" s="1"/>
  <c r="B13" i="5"/>
  <c r="B7" i="5"/>
  <c r="D15" i="11" l="1"/>
  <c r="B25" i="1"/>
  <c r="D16" i="11" l="1"/>
  <c r="G13" i="1"/>
  <c r="G14" i="1"/>
  <c r="G11" i="1"/>
  <c r="D17" i="11" l="1"/>
  <c r="G31" i="1"/>
  <c r="G30" i="1"/>
  <c r="G33" i="1"/>
  <c r="G32" i="1"/>
  <c r="B51" i="6"/>
  <c r="B23" i="3"/>
  <c r="B16" i="3"/>
  <c r="G27" i="1"/>
  <c r="G26" i="1"/>
  <c r="G25" i="1"/>
  <c r="G24" i="1"/>
  <c r="B22" i="6"/>
  <c r="G12" i="1"/>
  <c r="G4" i="1" s="1"/>
  <c r="B3" i="11" s="1"/>
  <c r="G7" i="1"/>
  <c r="G15" i="1"/>
  <c r="G6" i="1" s="1"/>
  <c r="G16" i="1"/>
  <c r="G17" i="1" s="1"/>
  <c r="D18" i="11" l="1"/>
  <c r="C16" i="3"/>
  <c r="B18" i="3"/>
  <c r="C18" i="3" s="1"/>
  <c r="C23" i="3"/>
  <c r="B25" i="3"/>
  <c r="C25" i="3" s="1"/>
  <c r="J13" i="3"/>
  <c r="I8" i="6"/>
  <c r="J6" i="3"/>
  <c r="J32" i="3"/>
  <c r="I18" i="6"/>
  <c r="J19" i="3"/>
  <c r="I13" i="6"/>
  <c r="B54" i="6"/>
  <c r="B47" i="6"/>
  <c r="G5" i="1"/>
  <c r="J4" i="1" s="1"/>
  <c r="B25" i="6"/>
  <c r="B56" i="6" s="1"/>
  <c r="B18" i="6"/>
  <c r="G8" i="1"/>
  <c r="G9" i="1" s="1"/>
  <c r="J7" i="1" l="1"/>
  <c r="B4" i="11"/>
  <c r="E3" i="11"/>
  <c r="E5" i="11"/>
  <c r="F5" i="11"/>
  <c r="E4" i="11"/>
  <c r="F6" i="11"/>
  <c r="E6" i="11"/>
  <c r="E7" i="11"/>
  <c r="F7" i="11"/>
  <c r="E8" i="11"/>
  <c r="F9" i="11"/>
  <c r="E9" i="11"/>
  <c r="E10" i="11"/>
  <c r="F10" i="11"/>
  <c r="E11" i="11"/>
  <c r="F11" i="11"/>
  <c r="E12" i="11"/>
  <c r="F12" i="11"/>
  <c r="F13" i="11"/>
  <c r="E13" i="11"/>
  <c r="F14" i="11"/>
  <c r="E14" i="11"/>
  <c r="E15" i="11"/>
  <c r="F15" i="11"/>
  <c r="F16" i="11"/>
  <c r="E16" i="11"/>
  <c r="F17" i="11"/>
  <c r="E17" i="11"/>
  <c r="D19" i="11"/>
  <c r="F18" i="11"/>
  <c r="E18" i="11"/>
  <c r="B49" i="6"/>
  <c r="B20" i="6"/>
  <c r="B27" i="6"/>
  <c r="D20" i="11" l="1"/>
  <c r="F19" i="11"/>
  <c r="E19" i="11"/>
  <c r="F4" i="11"/>
  <c r="B8" i="11"/>
  <c r="F8" i="11" s="1"/>
  <c r="D21" i="11" l="1"/>
  <c r="F20" i="11"/>
  <c r="E20" i="11"/>
  <c r="D22" i="11" l="1"/>
  <c r="F21" i="11"/>
  <c r="E21" i="11"/>
  <c r="D23" i="11" l="1"/>
  <c r="F22" i="11"/>
  <c r="E22" i="11"/>
  <c r="D24" i="11" l="1"/>
  <c r="E23" i="11"/>
  <c r="F23" i="11"/>
  <c r="D25" i="11" l="1"/>
  <c r="E24" i="11"/>
  <c r="F24" i="11"/>
  <c r="D26" i="11" l="1"/>
  <c r="E25" i="11"/>
  <c r="F25" i="11"/>
  <c r="D27" i="11" l="1"/>
  <c r="F26" i="11"/>
  <c r="E26" i="11"/>
  <c r="D28" i="11" l="1"/>
  <c r="F27" i="11"/>
  <c r="E27" i="11"/>
  <c r="D29" i="11" l="1"/>
  <c r="F28" i="11"/>
  <c r="E28" i="11"/>
  <c r="D30" i="11" l="1"/>
  <c r="F29" i="11"/>
  <c r="E29" i="11"/>
  <c r="D31" i="11" l="1"/>
  <c r="F30" i="11"/>
  <c r="E30" i="11"/>
  <c r="D32" i="11" l="1"/>
  <c r="E31" i="11"/>
  <c r="F31" i="11"/>
  <c r="D33" i="11" l="1"/>
  <c r="F32" i="11"/>
  <c r="E32" i="11"/>
  <c r="D34" i="11" l="1"/>
  <c r="E33" i="11"/>
  <c r="F33" i="11"/>
  <c r="D35" i="11" l="1"/>
  <c r="F34" i="11"/>
  <c r="E34" i="11"/>
  <c r="D36" i="11" l="1"/>
  <c r="F35" i="11"/>
  <c r="E35" i="11"/>
  <c r="D37" i="11" l="1"/>
  <c r="F36" i="11"/>
  <c r="E36" i="11"/>
  <c r="D38" i="11" l="1"/>
  <c r="F37" i="11"/>
  <c r="E37" i="11"/>
  <c r="D39" i="11" l="1"/>
  <c r="F38" i="11"/>
  <c r="E38" i="11"/>
  <c r="D40" i="11" l="1"/>
  <c r="F39" i="11"/>
  <c r="E39" i="11"/>
  <c r="D41" i="11" l="1"/>
  <c r="E40" i="11"/>
  <c r="F40" i="11"/>
  <c r="D42" i="11" l="1"/>
  <c r="E41" i="11"/>
  <c r="F41" i="11"/>
  <c r="F42" i="11" l="1"/>
  <c r="E42" i="11"/>
  <c r="D43" i="11"/>
  <c r="F43" i="11" l="1"/>
  <c r="D44" i="11"/>
  <c r="E43" i="11"/>
  <c r="F44" i="11" l="1"/>
  <c r="D45" i="11"/>
  <c r="E44" i="11"/>
  <c r="D46" i="11" l="1"/>
  <c r="F45" i="11"/>
  <c r="E45" i="11"/>
  <c r="D47" i="11" l="1"/>
  <c r="F46" i="11"/>
  <c r="E46" i="11"/>
  <c r="D48" i="11" l="1"/>
  <c r="F47" i="11"/>
  <c r="E47" i="11"/>
  <c r="D49" i="11" l="1"/>
  <c r="E48" i="11"/>
  <c r="F48" i="11"/>
  <c r="D50" i="11" l="1"/>
  <c r="E49" i="11"/>
  <c r="F49" i="11"/>
  <c r="D51" i="11" l="1"/>
  <c r="E50" i="11"/>
  <c r="F50" i="11"/>
  <c r="D52" i="11" l="1"/>
  <c r="F51" i="11"/>
  <c r="E51" i="11"/>
  <c r="D53" i="11" l="1"/>
  <c r="F52" i="11"/>
  <c r="E52" i="11"/>
  <c r="D54" i="11" l="1"/>
  <c r="F53" i="11"/>
  <c r="E53" i="11"/>
  <c r="D55" i="11" l="1"/>
  <c r="F54" i="11"/>
  <c r="E54" i="11"/>
  <c r="D56" i="11" l="1"/>
  <c r="F55" i="11"/>
  <c r="E55" i="11"/>
  <c r="D57" i="11" l="1"/>
  <c r="E56" i="11"/>
  <c r="F56" i="11"/>
  <c r="D58" i="11" l="1"/>
  <c r="E57" i="11"/>
  <c r="F57" i="11"/>
  <c r="D59" i="11" l="1"/>
  <c r="E58" i="11"/>
  <c r="F58" i="11"/>
  <c r="D60" i="11" l="1"/>
  <c r="F59" i="11"/>
  <c r="E59" i="11"/>
  <c r="D61" i="11" l="1"/>
  <c r="F60" i="11"/>
  <c r="E60" i="11"/>
  <c r="D62" i="11" l="1"/>
  <c r="F61" i="11"/>
  <c r="E61" i="11"/>
  <c r="F62" i="11" l="1"/>
  <c r="E62" i="11"/>
</calcChain>
</file>

<file path=xl/sharedStrings.xml><?xml version="1.0" encoding="utf-8"?>
<sst xmlns="http://schemas.openxmlformats.org/spreadsheetml/2006/main" count="563" uniqueCount="323">
  <si>
    <t>Ron</t>
  </si>
  <si>
    <t>Intermediate 
Calculation Results</t>
  </si>
  <si>
    <t>Resistance 
@ Vgate = 3.3V</t>
  </si>
  <si>
    <t>Resistance vs Gatelength</t>
  </si>
  <si>
    <t>Resistance vs 
Fingerlength 
^3 Factor</t>
  </si>
  <si>
    <t>Resistance Tech
 Parameter Values</t>
  </si>
  <si>
    <t>RonCOff</t>
  </si>
  <si>
    <t>Csub/STK [fF]</t>
  </si>
  <si>
    <t>Csub/Coff</t>
  </si>
  <si>
    <t>Input Parameter [um]</t>
  </si>
  <si>
    <t>Tech Ron/sq</t>
  </si>
  <si>
    <t>R_TOTAL</t>
  </si>
  <si>
    <t>Ron -&gt; IL</t>
  </si>
  <si>
    <t>IL</t>
  </si>
  <si>
    <t>Coff -&gt;  ISO</t>
  </si>
  <si>
    <t>ZOFF</t>
  </si>
  <si>
    <t>ISO</t>
  </si>
  <si>
    <t>Ron/sq</t>
  </si>
  <si>
    <t>lenght</t>
  </si>
  <si>
    <t>µm</t>
  </si>
  <si>
    <t>bows</t>
  </si>
  <si>
    <t>R_SER_TOTAL</t>
  </si>
  <si>
    <t>Ohm</t>
  </si>
  <si>
    <t>Track Length [µm]</t>
  </si>
  <si>
    <t>Track Width [µm]</t>
  </si>
  <si>
    <r>
      <t>RDS [k</t>
    </r>
    <r>
      <rPr>
        <b/>
        <sz val="11"/>
        <color theme="1"/>
        <rFont val="Calibri"/>
        <family val="2"/>
      </rPr>
      <t>Ω]</t>
    </r>
  </si>
  <si>
    <t>kΩ</t>
  </si>
  <si>
    <t>Roff [kΩ]</t>
  </si>
  <si>
    <r>
      <t>k</t>
    </r>
    <r>
      <rPr>
        <b/>
        <sz val="11"/>
        <color theme="1"/>
        <rFont val="Calibri"/>
        <family val="2"/>
      </rPr>
      <t>Ω</t>
    </r>
  </si>
  <si>
    <t>Tau,off [µs]</t>
  </si>
  <si>
    <t>Neg Voltage Level for OFF</t>
  </si>
  <si>
    <t>Switching Time [µs]</t>
  </si>
  <si>
    <t>RG*C constant</t>
  </si>
  <si>
    <t>Positive Voltage Level for ON</t>
  </si>
  <si>
    <t>mW</t>
  </si>
  <si>
    <t>Operating RF Voltage</t>
  </si>
  <si>
    <t>Schematic</t>
  </si>
  <si>
    <t>Heating</t>
  </si>
  <si>
    <r>
      <t>RGG [k</t>
    </r>
    <r>
      <rPr>
        <b/>
        <sz val="11"/>
        <color theme="1"/>
        <rFont val="Calibri"/>
        <family val="2"/>
      </rPr>
      <t>Ω</t>
    </r>
    <r>
      <rPr>
        <b/>
        <sz val="11"/>
        <color theme="1"/>
        <rFont val="Calibri"/>
        <family val="2"/>
        <scheme val="minor"/>
      </rPr>
      <t>]</t>
    </r>
  </si>
  <si>
    <t>Remark</t>
  </si>
  <si>
    <t>Ideal Spread</t>
  </si>
  <si>
    <t>V_RDS [V]</t>
  </si>
  <si>
    <t>OFF MODE</t>
  </si>
  <si>
    <t>ON MODE</t>
  </si>
  <si>
    <t>P_RDS [mW]</t>
  </si>
  <si>
    <t>P_RDS_TOT [mW]</t>
  </si>
  <si>
    <t>All RDS Resistors</t>
  </si>
  <si>
    <t>Each RDS Resistor</t>
  </si>
  <si>
    <t>Source Drain</t>
  </si>
  <si>
    <t>Ron=short assumed</t>
  </si>
  <si>
    <t>RG (assumed Cgs to be infinity)</t>
  </si>
  <si>
    <t>Top Resistor</t>
  </si>
  <si>
    <t>OFF</t>
  </si>
  <si>
    <t>Top RG Resistor</t>
  </si>
  <si>
    <t>ON</t>
  </si>
  <si>
    <t>RGC (assumed Cgs to be infinity)</t>
  </si>
  <si>
    <t>V_RGC [V]</t>
  </si>
  <si>
    <t>P_RGC [mW]</t>
  </si>
  <si>
    <r>
      <t>k</t>
    </r>
    <r>
      <rPr>
        <sz val="11"/>
        <color theme="1"/>
        <rFont val="Calibri"/>
        <family val="2"/>
      </rPr>
      <t>Ω</t>
    </r>
  </si>
  <si>
    <t>mm</t>
  </si>
  <si>
    <t xml:space="preserve">GRG </t>
  </si>
  <si>
    <t>SHUNT</t>
  </si>
  <si>
    <t>GRG</t>
  </si>
  <si>
    <t>SERIES Center RCGRG</t>
  </si>
  <si>
    <t>Leakage Levels</t>
  </si>
  <si>
    <t>NoJC Ileak 85° [µA/m]</t>
  </si>
  <si>
    <t>RGRG (assumed Cgs to be infinity)</t>
  </si>
  <si>
    <t>RGRG, unifrom spread</t>
  </si>
  <si>
    <t>V_RGRG [V]</t>
  </si>
  <si>
    <t>Each RGRG Resistor</t>
  </si>
  <si>
    <t>Be aware that in ON-mode you can not keep up full Vopr!</t>
  </si>
  <si>
    <t>IMD to IIP</t>
  </si>
  <si>
    <t>Power [dBm]</t>
  </si>
  <si>
    <t>Impedance</t>
  </si>
  <si>
    <t>Input:</t>
  </si>
  <si>
    <t>dBm</t>
  </si>
  <si>
    <t>IMD</t>
  </si>
  <si>
    <t>Voltage</t>
  </si>
  <si>
    <t>TX</t>
  </si>
  <si>
    <t>TX2</t>
  </si>
  <si>
    <t>IIP:</t>
  </si>
  <si>
    <t>IIP3</t>
  </si>
  <si>
    <t>IIP2</t>
  </si>
  <si>
    <t>Profile 1</t>
  </si>
  <si>
    <t xml:space="preserve"> intended for GSM and 3G for mobile handsets</t>
  </si>
  <si>
    <t>Entry Data:</t>
  </si>
  <si>
    <t>Resistor (kOhm)=</t>
  </si>
  <si>
    <t xml:space="preserve">case 1 </t>
  </si>
  <si>
    <t>high power</t>
  </si>
  <si>
    <t>1000h, 
T_Simax &lt; 125°C</t>
  </si>
  <si>
    <t>P_DISS (mW)&lt;=</t>
  </si>
  <si>
    <t xml:space="preserve">case 2 </t>
  </si>
  <si>
    <t>std power</t>
  </si>
  <si>
    <t>70000h, 
T_Simax &lt; 65°C</t>
  </si>
  <si>
    <t>Result:</t>
  </si>
  <si>
    <t>Result: min Width  (µm):</t>
  </si>
  <si>
    <t>do not modify below this line</t>
  </si>
  <si>
    <t>Calculator:</t>
  </si>
  <si>
    <t>rho in kOhm/sq= 1,3</t>
  </si>
  <si>
    <t>STI-thickness= 350nm</t>
  </si>
  <si>
    <t xml:space="preserve">profile 1 </t>
  </si>
  <si>
    <t>P_DISS (mW)&gt;=</t>
  </si>
  <si>
    <t>minimal width high power</t>
  </si>
  <si>
    <t>minimal width std power</t>
  </si>
  <si>
    <t>valid high power criteria</t>
  </si>
  <si>
    <t>valid std power criteria</t>
  </si>
  <si>
    <t>T_Max&lt;</t>
  </si>
  <si>
    <t>T_cont,max &lt;</t>
  </si>
  <si>
    <t>calculation result:</t>
  </si>
  <si>
    <t>°C (ELTIC)</t>
  </si>
  <si>
    <t>°C (extrapolated)</t>
  </si>
  <si>
    <t>resistance/kOhm</t>
  </si>
  <si>
    <t>Length of SalBlock (OP) /um</t>
  </si>
  <si>
    <t>Min. Width</t>
  </si>
  <si>
    <t>Pres[mW]</t>
  </si>
  <si>
    <t>Tambient</t>
  </si>
  <si>
    <t>LL</t>
  </si>
  <si>
    <t>res.pwr</t>
  </si>
  <si>
    <t>res.Tpeak</t>
  </si>
  <si>
    <t>TS_bot.Tpeak</t>
  </si>
  <si>
    <t>TS_top.Tpeak</t>
  </si>
  <si>
    <t>947,26</t>
  </si>
  <si>
    <t>Profile 2</t>
  </si>
  <si>
    <t>case 1</t>
  </si>
  <si>
    <t>case 2</t>
  </si>
  <si>
    <t>105</t>
  </si>
  <si>
    <t>171</t>
  </si>
  <si>
    <t>128</t>
  </si>
  <si>
    <t>for low Vt process line (LTE)</t>
  </si>
  <si>
    <t>very high power</t>
  </si>
  <si>
    <t>100h, 
T_Simax &lt; 95°C</t>
  </si>
  <si>
    <t>4500h, 
T_Simax &lt; 90°C</t>
  </si>
  <si>
    <t>70000h, 
T_Simax &lt; 60°C</t>
  </si>
  <si>
    <t>minimal width very high power</t>
  </si>
  <si>
    <t>valid very high power criteria</t>
  </si>
  <si>
    <t>125</t>
  </si>
  <si>
    <t>Z Calculator</t>
  </si>
  <si>
    <t>L [nH]</t>
  </si>
  <si>
    <t>Z_C</t>
  </si>
  <si>
    <t>Z_L</t>
  </si>
  <si>
    <t>Ron=short assmed - Voltage is half of  Vopr as it spreads 
via Q1 and QN Cgs…</t>
  </si>
  <si>
    <t>α</t>
  </si>
  <si>
    <t>n.a.</t>
  </si>
  <si>
    <t>Source:</t>
  </si>
  <si>
    <t>µÑJås_®°:Fì"vD¨º+¹*Þ</t>
  </si>
  <si>
    <t>DîûM·_ãÂÖ©¯Ú@÷ÔÂbÚeÝ</t>
  </si>
  <si>
    <t>¢ä®@</t>
  </si>
  <si>
    <t>cql#¿hÄ;MúÁ?</t>
  </si>
  <si>
    <t>¥ýµÞ~þõ²T:@¬.</t>
  </si>
  <si>
    <t>Parameter</t>
  </si>
  <si>
    <t>z»rühøú_¡ïì®áûWlËàtA</t>
  </si>
  <si>
    <t>Test 2</t>
  </si>
  <si>
    <t>Test 3</t>
  </si>
  <si>
    <t>u\ÙëÍþÍÜ£fLXbmáÑ²CL@</t>
  </si>
  <si>
    <t>¶³rÊ¬våñÚp»¼¡kKúùÉúh</t>
  </si>
  <si>
    <t>úÅÊ¶xè§¾±luï¨#E'¹ri×</t>
  </si>
  <si>
    <t>ØIòêÑÍøóU=¶£QÅ¡«Mhø|</t>
  </si>
  <si>
    <t>à_vm:wËõmq¸w»ÖìÜ&amp;ñµÊ</t>
  </si>
  <si>
    <t>Æþ»Ð¯ù$ô¢äQV«ðô¨#f`õ</t>
  </si>
  <si>
    <t>Ã:a\wÖ$\¸rÉ£ÉSzD¿J~û</t>
  </si>
  <si>
    <t>¥ýµÞ~þõ²T:@¬.%/ÍÀlÙÏ</t>
  </si>
  <si>
    <t>cÒpfææ½ÜHÕu¤ÐÚ|U.oÉ¿</t>
  </si>
  <si>
    <t>dsfgsdfgdf</t>
  </si>
  <si>
    <t>Basdfasdiöfdöaslfö</t>
  </si>
  <si>
    <t>äyxcövkyxlöck</t>
  </si>
  <si>
    <t>äsdöafölämsdaävlö</t>
  </si>
  <si>
    <t>#AFL#ÄASDFL#ÄÖ&lt;</t>
  </si>
  <si>
    <t xml:space="preserve"> PARAMETER</t>
  </si>
  <si>
    <t>Loading</t>
  </si>
  <si>
    <t>CFGHCFGH</t>
  </si>
  <si>
    <t>CYXVYXCV*2)</t>
  </si>
  <si>
    <t>ÐùìÏ§ht%f»ÚQ~LBy=YMd</t>
  </si>
  <si>
    <t>$MðÑÓÁò/ÈXq</t>
  </si>
  <si>
    <t>$yçÂëúwM"áe</t>
  </si>
  <si>
    <t>$MðÑÓÁò/ÈXq$Ã½LÛî$^m</t>
  </si>
  <si>
    <t>¥îºZÀ^§é«*¥Äú»Vã*°za</t>
  </si>
  <si>
    <t>Ó·¨¬ïêQäÔto\Ùû±ÑÐ£¦+</t>
  </si>
  <si>
    <t>y×iÈ/zðmFÂüæºÁ²òÊ³=ª</t>
  </si>
  <si>
    <t>wy?¯ñZDxìÔgðWèzÔ!®¸$</t>
  </si>
  <si>
    <t>YDSVSDFY</t>
  </si>
  <si>
    <t>YDFBYDFB</t>
  </si>
  <si>
    <t>DYSVYSDV</t>
  </si>
  <si>
    <t>YXCBY</t>
  </si>
  <si>
    <t>YXB</t>
  </si>
  <si>
    <t>25Z23G</t>
  </si>
  <si>
    <t>24G3G</t>
  </si>
  <si>
    <t>24H2H</t>
  </si>
  <si>
    <t>35UJJ356HB</t>
  </si>
  <si>
    <t>2B5BBVTRB</t>
  </si>
  <si>
    <t>2BTB</t>
  </si>
  <si>
    <t>2424B</t>
  </si>
  <si>
    <t>24B</t>
  </si>
  <si>
    <t>SDFG</t>
  </si>
  <si>
    <t>D53T54H7H</t>
  </si>
  <si>
    <t>67J567J</t>
  </si>
  <si>
    <t>5J</t>
  </si>
  <si>
    <t>N5785J</t>
  </si>
  <si>
    <t>56BJ5B6</t>
  </si>
  <si>
    <t>B57</t>
  </si>
  <si>
    <t>B567</t>
  </si>
  <si>
    <t>5B6678</t>
  </si>
  <si>
    <t xml:space="preserve">V47J </t>
  </si>
  <si>
    <t>47V</t>
  </si>
  <si>
    <t xml:space="preserve"> 7J7B7U47B</t>
  </si>
  <si>
    <t>47BU74UV</t>
  </si>
  <si>
    <t>V765H6</t>
  </si>
  <si>
    <t>V65UB</t>
  </si>
  <si>
    <t>VB467</t>
  </si>
  <si>
    <t>4B7U4</t>
  </si>
  <si>
    <t>4B7U47</t>
  </si>
  <si>
    <t>8JBK87</t>
  </si>
  <si>
    <t>58B546</t>
  </si>
  <si>
    <t>76UB6</t>
  </si>
  <si>
    <t>47U</t>
  </si>
  <si>
    <t>4549O9M8</t>
  </si>
  <si>
    <t>9O6</t>
  </si>
  <si>
    <t>68O</t>
  </si>
  <si>
    <t>68I</t>
  </si>
  <si>
    <t>8I</t>
  </si>
  <si>
    <t>47EM79ÖÖ696</t>
  </si>
  <si>
    <t>5895994K78N7</t>
  </si>
  <si>
    <t>N</t>
  </si>
  <si>
    <t>RG (assN6Uumed Cgs to be infinity)</t>
  </si>
  <si>
    <t>N6</t>
  </si>
  <si>
    <t>4GE67</t>
  </si>
  <si>
    <t>3G56</t>
  </si>
  <si>
    <t>3F56</t>
  </si>
  <si>
    <t>234F523</t>
  </si>
  <si>
    <t>QVR 4325T</t>
  </si>
  <si>
    <t>6759MIJJV</t>
  </si>
  <si>
    <t xml:space="preserve">345V </t>
  </si>
  <si>
    <t>B36 E5GTGB</t>
  </si>
  <si>
    <t>3B565</t>
  </si>
  <si>
    <t>B354345</t>
  </si>
  <si>
    <t>V2</t>
  </si>
  <si>
    <t>6</t>
  </si>
  <si>
    <t>B5H</t>
  </si>
  <si>
    <t>45GVB</t>
  </si>
  <si>
    <t>346Z</t>
  </si>
  <si>
    <t>B4554BN</t>
  </si>
  <si>
    <t>4B5</t>
  </si>
  <si>
    <t>BZ6</t>
  </si>
  <si>
    <t>B6</t>
  </si>
  <si>
    <t>B465</t>
  </si>
  <si>
    <t>4B56</t>
  </si>
  <si>
    <t>654 Z</t>
  </si>
  <si>
    <t>BETR</t>
  </si>
  <si>
    <t>WEWEVR</t>
  </si>
  <si>
    <t>V54</t>
  </si>
  <si>
    <t>VST</t>
  </si>
  <si>
    <t>GFJFZ</t>
  </si>
  <si>
    <t>DRTGBH</t>
  </si>
  <si>
    <t>S VG</t>
  </si>
  <si>
    <t>G</t>
  </si>
  <si>
    <t>SVG</t>
  </si>
  <si>
    <t>V F</t>
  </si>
  <si>
    <t>SF</t>
  </si>
  <si>
    <t>BTR</t>
  </si>
  <si>
    <t>BG</t>
  </si>
  <si>
    <t>DF G</t>
  </si>
  <si>
    <t xml:space="preserve"> T</t>
  </si>
  <si>
    <t xml:space="preserve"> DG</t>
  </si>
  <si>
    <t>DG</t>
  </si>
  <si>
    <t xml:space="preserve"> D</t>
  </si>
  <si>
    <t xml:space="preserve"> G</t>
  </si>
  <si>
    <t>T</t>
  </si>
  <si>
    <t xml:space="preserve"> TDR</t>
  </si>
  <si>
    <t>67NU</t>
  </si>
  <si>
    <t>4M7</t>
  </si>
  <si>
    <t>54VN6M75</t>
  </si>
  <si>
    <t>NR5</t>
  </si>
  <si>
    <t>RN</t>
  </si>
  <si>
    <t>TBR</t>
  </si>
  <si>
    <t>ET</t>
  </si>
  <si>
    <t>EB</t>
  </si>
  <si>
    <t>TR</t>
  </si>
  <si>
    <t>BE</t>
  </si>
  <si>
    <t>E5T</t>
  </si>
  <si>
    <t>54WT</t>
  </si>
  <si>
    <t>54T</t>
  </si>
  <si>
    <t>W5E</t>
  </si>
  <si>
    <t>WERT</t>
  </si>
  <si>
    <t>WET</t>
  </si>
  <si>
    <t>WETR</t>
  </si>
  <si>
    <t>JWER 85° [µA/m]</t>
  </si>
  <si>
    <t>WRE 25° [µA/m]</t>
  </si>
  <si>
    <t>3545678J5</t>
  </si>
  <si>
    <t>6u</t>
  </si>
  <si>
    <t>4b56</t>
  </si>
  <si>
    <t>6b</t>
  </si>
  <si>
    <t>nb65</t>
  </si>
  <si>
    <t>46uz</t>
  </si>
  <si>
    <t>4zb6u</t>
  </si>
  <si>
    <t>b6z</t>
  </si>
  <si>
    <t>z6</t>
  </si>
  <si>
    <t>b6z5</t>
  </si>
  <si>
    <t>65z</t>
  </si>
  <si>
    <t>zb4n6u4</t>
  </si>
  <si>
    <t>MU</t>
  </si>
  <si>
    <t>N7U</t>
  </si>
  <si>
    <t>4NU</t>
  </si>
  <si>
    <t>U</t>
  </si>
  <si>
    <t>4N565</t>
  </si>
  <si>
    <t>7C - 25°C  [µA]</t>
  </si>
  <si>
    <t xml:space="preserve">Withou465t JC - 25°C  [µA] </t>
  </si>
  <si>
    <t>675Z</t>
  </si>
  <si>
    <t>3Z6</t>
  </si>
  <si>
    <t>3N</t>
  </si>
  <si>
    <t>36ZE</t>
  </si>
  <si>
    <t>W34E5TVW4</t>
  </si>
  <si>
    <t>S T</t>
  </si>
  <si>
    <t>S TRZT</t>
  </si>
  <si>
    <t>EG</t>
  </si>
  <si>
    <t>3G5</t>
  </si>
  <si>
    <t>3G54</t>
  </si>
  <si>
    <t>3G4</t>
  </si>
  <si>
    <t>awefawef</t>
  </si>
  <si>
    <t>asdfasef</t>
  </si>
  <si>
    <t>asfasdf</t>
  </si>
  <si>
    <t>dsafsadf</t>
  </si>
  <si>
    <t>asdfg</t>
  </si>
  <si>
    <t>aergf</t>
  </si>
  <si>
    <t>weraf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</si>
</sst>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i/>
      <sz val="16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2" fillId="0" borderId="0" xfId="0" applyFont="1"/>
    <xf numFmtId="0" fontId="0" fillId="2" borderId="0" xfId="0" applyFill="1"/>
    <xf numFmtId="0" fontId="1" fillId="2" borderId="1" xfId="0" applyFont="1" applyFill="1" applyBorder="1"/>
    <xf numFmtId="0" fontId="1" fillId="2" borderId="3" xfId="0" applyFont="1" applyFill="1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4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5" xfId="0" applyFill="1" applyBorder="1"/>
    <xf numFmtId="0" fontId="1" fillId="2" borderId="4" xfId="0" applyFont="1" applyFill="1" applyBorder="1"/>
    <xf numFmtId="0" fontId="0" fillId="0" borderId="6" xfId="0" applyFill="1" applyBorder="1"/>
    <xf numFmtId="0" fontId="0" fillId="0" borderId="3" xfId="0" applyBorder="1" applyAlignment="1">
      <alignment wrapText="1"/>
    </xf>
    <xf numFmtId="2" fontId="0" fillId="0" borderId="6" xfId="0" applyNumberFormat="1" applyBorder="1"/>
    <xf numFmtId="0" fontId="4" fillId="0" borderId="6" xfId="0" applyFont="1" applyBorder="1"/>
    <xf numFmtId="4" fontId="4" fillId="0" borderId="6" xfId="0" applyNumberFormat="1" applyFont="1" applyBorder="1"/>
    <xf numFmtId="1" fontId="0" fillId="0" borderId="6" xfId="0" applyNumberFormat="1" applyBorder="1"/>
    <xf numFmtId="1" fontId="4" fillId="0" borderId="8" xfId="0" applyNumberFormat="1" applyFont="1" applyBorder="1"/>
    <xf numFmtId="0" fontId="0" fillId="2" borderId="1" xfId="0" applyFill="1" applyBorder="1"/>
    <xf numFmtId="0" fontId="0" fillId="0" borderId="4" xfId="0" applyBorder="1" applyAlignment="1">
      <alignment wrapText="1"/>
    </xf>
    <xf numFmtId="0" fontId="0" fillId="0" borderId="1" xfId="0" applyBorder="1"/>
    <xf numFmtId="0" fontId="0" fillId="0" borderId="3" xfId="0" applyFill="1" applyBorder="1"/>
    <xf numFmtId="0" fontId="5" fillId="2" borderId="3" xfId="0" applyFont="1" applyFill="1" applyBorder="1" applyAlignment="1">
      <alignment wrapText="1"/>
    </xf>
    <xf numFmtId="0" fontId="6" fillId="2" borderId="3" xfId="0" applyFont="1" applyFill="1" applyBorder="1"/>
    <xf numFmtId="0" fontId="1" fillId="2" borderId="7" xfId="0" applyFont="1" applyFill="1" applyBorder="1"/>
    <xf numFmtId="0" fontId="0" fillId="2" borderId="7" xfId="0" applyFill="1" applyBorder="1"/>
    <xf numFmtId="1" fontId="4" fillId="0" borderId="6" xfId="0" applyNumberFormat="1" applyFont="1" applyBorder="1"/>
    <xf numFmtId="0" fontId="0" fillId="0" borderId="0" xfId="0" applyBorder="1"/>
    <xf numFmtId="0" fontId="0" fillId="0" borderId="11" xfId="0" applyBorder="1"/>
    <xf numFmtId="0" fontId="7" fillId="0" borderId="0" xfId="0" applyFont="1"/>
    <xf numFmtId="0" fontId="4" fillId="0" borderId="0" xfId="0" applyFont="1"/>
    <xf numFmtId="164" fontId="0" fillId="0" borderId="0" xfId="0" applyNumberFormat="1"/>
    <xf numFmtId="0" fontId="8" fillId="2" borderId="0" xfId="0" applyFont="1" applyFill="1"/>
    <xf numFmtId="0" fontId="4" fillId="0" borderId="10" xfId="0" applyFont="1" applyBorder="1"/>
    <xf numFmtId="0" fontId="0" fillId="0" borderId="12" xfId="0" applyBorder="1"/>
    <xf numFmtId="2" fontId="0" fillId="0" borderId="13" xfId="0" applyNumberFormat="1" applyBorder="1"/>
    <xf numFmtId="0" fontId="0" fillId="0" borderId="12" xfId="0" applyFill="1" applyBorder="1"/>
    <xf numFmtId="0" fontId="0" fillId="0" borderId="9" xfId="0" applyBorder="1"/>
    <xf numFmtId="0" fontId="9" fillId="2" borderId="0" xfId="0" applyFont="1" applyFill="1"/>
    <xf numFmtId="0" fontId="0" fillId="3" borderId="11" xfId="0" applyFill="1" applyBorder="1"/>
    <xf numFmtId="0" fontId="4" fillId="0" borderId="14" xfId="0" applyFont="1" applyBorder="1"/>
    <xf numFmtId="0" fontId="0" fillId="0" borderId="15" xfId="0" applyBorder="1"/>
    <xf numFmtId="0" fontId="4" fillId="0" borderId="16" xfId="0" applyFont="1" applyBorder="1"/>
    <xf numFmtId="0" fontId="0" fillId="0" borderId="17" xfId="0" applyBorder="1"/>
    <xf numFmtId="0" fontId="11" fillId="0" borderId="17" xfId="0" applyFont="1" applyBorder="1"/>
    <xf numFmtId="0" fontId="6" fillId="3" borderId="10" xfId="0" applyFont="1" applyFill="1" applyBorder="1"/>
    <xf numFmtId="0" fontId="4" fillId="0" borderId="9" xfId="0" applyFont="1" applyFill="1" applyBorder="1"/>
    <xf numFmtId="0" fontId="10" fillId="0" borderId="0" xfId="0" applyFont="1"/>
    <xf numFmtId="0" fontId="0" fillId="0" borderId="18" xfId="0" applyBorder="1"/>
    <xf numFmtId="0" fontId="0" fillId="0" borderId="10" xfId="0" applyBorder="1"/>
    <xf numFmtId="2" fontId="0" fillId="0" borderId="9" xfId="0" applyNumberFormat="1" applyBorder="1"/>
    <xf numFmtId="0" fontId="12" fillId="0" borderId="18" xfId="0" applyFont="1" applyBorder="1"/>
    <xf numFmtId="1" fontId="0" fillId="0" borderId="11" xfId="0" applyNumberFormat="1" applyBorder="1"/>
    <xf numFmtId="1" fontId="0" fillId="0" borderId="9" xfId="0" applyNumberFormat="1" applyBorder="1"/>
    <xf numFmtId="1" fontId="12" fillId="0" borderId="16" xfId="0" applyNumberFormat="1" applyFont="1" applyBorder="1"/>
    <xf numFmtId="0" fontId="0" fillId="0" borderId="19" xfId="0" applyBorder="1"/>
    <xf numFmtId="0" fontId="4" fillId="2" borderId="10" xfId="0" applyFont="1" applyFill="1" applyBorder="1"/>
    <xf numFmtId="0" fontId="4" fillId="2" borderId="11" xfId="0" applyFont="1" applyFill="1" applyBorder="1"/>
    <xf numFmtId="0" fontId="12" fillId="0" borderId="9" xfId="0" applyFont="1" applyBorder="1"/>
    <xf numFmtId="2" fontId="12" fillId="0" borderId="9" xfId="0" applyNumberFormat="1" applyFont="1" applyBorder="1"/>
    <xf numFmtId="0" fontId="0" fillId="0" borderId="9" xfId="0" applyFill="1" applyBorder="1"/>
    <xf numFmtId="0" fontId="0" fillId="0" borderId="11" xfId="0" applyFill="1" applyBorder="1"/>
    <xf numFmtId="0" fontId="6" fillId="0" borderId="0" xfId="0" applyFont="1"/>
    <xf numFmtId="0" fontId="4" fillId="0" borderId="0" xfId="0" applyFont="1" applyFill="1" applyBorder="1"/>
    <xf numFmtId="0" fontId="8" fillId="2" borderId="10" xfId="0" applyFont="1" applyFill="1" applyBorder="1"/>
    <xf numFmtId="0" fontId="0" fillId="2" borderId="11" xfId="0" applyFill="1" applyBorder="1"/>
    <xf numFmtId="0" fontId="0" fillId="0" borderId="0" xfId="0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right"/>
    </xf>
    <xf numFmtId="0" fontId="0" fillId="4" borderId="10" xfId="0" applyFill="1" applyBorder="1"/>
    <xf numFmtId="0" fontId="0" fillId="4" borderId="20" xfId="0" applyFill="1" applyBorder="1" applyAlignment="1">
      <alignment horizontal="center"/>
    </xf>
    <xf numFmtId="0" fontId="0" fillId="4" borderId="11" xfId="0" applyFill="1" applyBorder="1"/>
    <xf numFmtId="0" fontId="0" fillId="5" borderId="10" xfId="0" applyFill="1" applyBorder="1"/>
    <xf numFmtId="0" fontId="0" fillId="5" borderId="20" xfId="0" applyFill="1" applyBorder="1" applyAlignment="1">
      <alignment horizontal="center"/>
    </xf>
    <xf numFmtId="0" fontId="0" fillId="5" borderId="11" xfId="0" applyFill="1" applyBorder="1"/>
    <xf numFmtId="0" fontId="13" fillId="0" borderId="0" xfId="0" applyFont="1" applyAlignment="1">
      <alignment horizontal="right"/>
    </xf>
    <xf numFmtId="0" fontId="14" fillId="0" borderId="0" xfId="0" applyFont="1"/>
    <xf numFmtId="2" fontId="13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/>
    <xf numFmtId="2" fontId="15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2" fontId="13" fillId="0" borderId="0" xfId="0" applyNumberFormat="1" applyFont="1" applyAlignment="1">
      <alignment horizontal="left"/>
    </xf>
    <xf numFmtId="2" fontId="16" fillId="0" borderId="0" xfId="0" applyNumberFormat="1" applyFont="1" applyAlignment="1">
      <alignment horizontal="right"/>
    </xf>
    <xf numFmtId="0" fontId="4" fillId="0" borderId="18" xfId="0" applyFont="1" applyBorder="1"/>
    <xf numFmtId="0" fontId="4" fillId="0" borderId="10" xfId="0" applyFont="1" applyFill="1" applyBorder="1"/>
    <xf numFmtId="0" fontId="0" fillId="0" borderId="14" xfId="0" applyBorder="1"/>
    <xf numFmtId="0" fontId="12" fillId="0" borderId="10" xfId="0" applyFont="1" applyBorder="1"/>
    <xf numFmtId="0" fontId="4" fillId="0" borderId="9" xfId="0" applyFont="1" applyBorder="1"/>
    <xf numFmtId="0" fontId="0" fillId="2" borderId="14" xfId="0" applyFill="1" applyBorder="1"/>
    <xf numFmtId="1" fontId="0" fillId="0" borderId="16" xfId="0" applyNumberFormat="1" applyBorder="1"/>
    <xf numFmtId="0" fontId="0" fillId="0" borderId="16" xfId="0" applyBorder="1"/>
    <xf numFmtId="0" fontId="0" fillId="2" borderId="21" xfId="0" applyFill="1" applyBorder="1"/>
    <xf numFmtId="0" fontId="0" fillId="0" borderId="21" xfId="0" applyBorder="1"/>
    <xf numFmtId="1" fontId="0" fillId="0" borderId="18" xfId="0" applyNumberFormat="1" applyBorder="1"/>
    <xf numFmtId="2" fontId="0" fillId="0" borderId="10" xfId="0" applyNumberFormat="1" applyBorder="1"/>
    <xf numFmtId="0" fontId="0" fillId="2" borderId="9" xfId="0" applyFill="1" applyBorder="1"/>
    <xf numFmtId="0" fontId="0" fillId="3" borderId="17" xfId="0" applyFill="1" applyBorder="1"/>
    <xf numFmtId="0" fontId="6" fillId="0" borderId="10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0" fillId="2" borderId="22" xfId="0" applyFill="1" applyBorder="1"/>
    <xf numFmtId="2" fontId="0" fillId="0" borderId="11" xfId="0" applyNumberFormat="1" applyBorder="1"/>
    <xf numFmtId="165" fontId="0" fillId="0" borderId="14" xfId="0" applyNumberFormat="1" applyBorder="1"/>
    <xf numFmtId="165" fontId="0" fillId="0" borderId="9" xfId="0" applyNumberFormat="1" applyBorder="1"/>
    <xf numFmtId="0" fontId="0" fillId="0" borderId="11" xfId="0" applyBorder="1" applyAlignment="1">
      <alignment wrapText="1"/>
    </xf>
    <xf numFmtId="0" fontId="9" fillId="0" borderId="0" xfId="0" applyFont="1"/>
    <xf numFmtId="0" fontId="0" fillId="6" borderId="0" xfId="0" applyFill="1"/>
    <xf numFmtId="2" fontId="0" fillId="6" borderId="0" xfId="0" applyNumberFormat="1" applyFill="1"/>
    <xf numFmtId="0" fontId="5" fillId="2" borderId="0" xfId="0" applyFont="1" applyFill="1" applyBorder="1" applyAlignment="1" applyProtection="1">
      <alignment horizontal="left" vertical="top" wrapText="1"/>
      <protection hidden="1"/>
    </xf>
    <xf numFmtId="49" fontId="5" fillId="2" borderId="0" xfId="0" applyNumberFormat="1" applyFont="1" applyFill="1" applyBorder="1" applyAlignment="1" applyProtection="1">
      <alignment horizontal="left" vertical="top" wrapText="1"/>
      <protection hidden="1"/>
    </xf>
    <xf numFmtId="0" fontId="5" fillId="2" borderId="0" xfId="0" applyNumberFormat="1" applyFont="1" applyFill="1" applyBorder="1" applyAlignment="1" applyProtection="1">
      <alignment horizontal="left" vertical="top" wrapText="1"/>
      <protection hidden="1"/>
    </xf>
    <xf numFmtId="49" fontId="5" fillId="0" borderId="0" xfId="0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Fill="1"/>
    <xf numFmtId="49" fontId="19" fillId="7" borderId="0" xfId="0" applyNumberFormat="1" applyFont="1" applyFill="1" applyBorder="1" applyAlignment="1" applyProtection="1">
      <alignment horizontal="left" vertical="top" wrapText="1"/>
      <protection hidden="1"/>
    </xf>
    <xf numFmtId="49" fontId="20" fillId="7" borderId="0" xfId="0" applyNumberFormat="1" applyFont="1" applyFill="1" applyBorder="1" applyAlignment="1" applyProtection="1">
      <alignment horizontal="left" vertical="top" wrapText="1"/>
      <protection hidden="1"/>
    </xf>
    <xf numFmtId="49" fontId="21" fillId="7" borderId="0" xfId="0" applyNumberFormat="1" applyFont="1" applyFill="1" applyBorder="1" applyAlignment="1" applyProtection="1">
      <alignment horizontal="left" vertical="top" wrapText="1"/>
      <protection hidden="1"/>
    </xf>
    <xf numFmtId="2" fontId="5" fillId="2" borderId="0" xfId="0" applyNumberFormat="1" applyFont="1" applyFill="1" applyBorder="1" applyAlignment="1" applyProtection="1">
      <alignment horizontal="left" vertical="top" wrapText="1"/>
      <protection hidden="1"/>
    </xf>
    <xf numFmtId="2" fontId="0" fillId="0" borderId="0" xfId="0" applyNumberFormat="1"/>
    <xf numFmtId="0" fontId="5" fillId="8" borderId="0" xfId="0" applyFont="1" applyFill="1" applyBorder="1"/>
    <xf numFmtId="165" fontId="5" fillId="8" borderId="0" xfId="0" applyNumberFormat="1" applyFont="1" applyFill="1" applyBorder="1" applyAlignment="1">
      <alignment horizontal="left"/>
    </xf>
    <xf numFmtId="0" fontId="0" fillId="0" borderId="23" xfId="0" applyBorder="1"/>
    <xf numFmtId="0" fontId="9" fillId="0" borderId="0" xfId="0" applyFont="1" applyBorder="1"/>
    <xf numFmtId="0" fontId="0" fillId="0" borderId="24" xfId="0" applyBorder="1"/>
    <xf numFmtId="0" fontId="11" fillId="3" borderId="0" xfId="0" applyFont="1" applyFill="1" applyBorder="1"/>
    <xf numFmtId="49" fontId="21" fillId="7" borderId="0" xfId="0" applyNumberFormat="1" applyFont="1" applyFill="1" applyAlignment="1" applyProtection="1">
      <alignment horizontal="left" vertical="top" wrapText="1"/>
      <protection hidden="1"/>
    </xf>
    <xf numFmtId="49" fontId="19" fillId="7" borderId="21" xfId="0" applyNumberFormat="1" applyFont="1" applyFill="1" applyBorder="1" applyAlignment="1" applyProtection="1">
      <alignment horizontal="left" vertical="top" wrapText="1"/>
      <protection hidden="1"/>
    </xf>
    <xf numFmtId="49" fontId="21" fillId="7" borderId="25" xfId="0" applyNumberFormat="1" applyFont="1" applyFill="1" applyBorder="1" applyAlignment="1" applyProtection="1">
      <alignment horizontal="left" vertical="top" wrapText="1"/>
      <protection hidden="1"/>
    </xf>
    <xf numFmtId="49" fontId="21" fillId="7" borderId="22" xfId="0" applyNumberFormat="1" applyFont="1" applyFill="1" applyBorder="1" applyAlignment="1" applyProtection="1">
      <alignment horizontal="left" vertical="top" wrapText="1"/>
      <protection hidden="1"/>
    </xf>
    <xf numFmtId="49" fontId="22" fillId="7" borderId="17" xfId="0" applyNumberFormat="1" applyFont="1" applyFill="1" applyBorder="1" applyAlignment="1" applyProtection="1">
      <alignment horizontal="left" vertical="top" wrapText="1"/>
      <protection hidden="1"/>
    </xf>
    <xf numFmtId="49" fontId="22" fillId="7" borderId="0" xfId="0" applyNumberFormat="1" applyFont="1" applyFill="1" applyBorder="1" applyAlignment="1" applyProtection="1">
      <alignment horizontal="left" vertical="top" wrapText="1"/>
      <protection hidden="1"/>
    </xf>
    <xf numFmtId="49" fontId="21" fillId="7" borderId="26" xfId="0" applyNumberFormat="1" applyFont="1" applyFill="1" applyBorder="1" applyAlignment="1" applyProtection="1">
      <alignment horizontal="left" vertical="top" wrapText="1"/>
      <protection hidden="1"/>
    </xf>
    <xf numFmtId="49" fontId="21" fillId="7" borderId="17" xfId="0" applyNumberFormat="1" applyFont="1" applyFill="1" applyBorder="1" applyAlignment="1" applyProtection="1">
      <alignment horizontal="left" vertical="top" wrapText="1"/>
      <protection hidden="1"/>
    </xf>
    <xf numFmtId="49" fontId="5" fillId="9" borderId="17" xfId="0" applyNumberFormat="1" applyFont="1" applyFill="1" applyBorder="1" applyAlignment="1" applyProtection="1">
      <alignment horizontal="left" vertical="top" wrapText="1"/>
      <protection hidden="1"/>
    </xf>
    <xf numFmtId="49" fontId="5" fillId="9" borderId="0" xfId="0" applyNumberFormat="1" applyFont="1" applyFill="1" applyBorder="1" applyAlignment="1" applyProtection="1">
      <alignment horizontal="left" vertical="top" wrapText="1"/>
      <protection hidden="1"/>
    </xf>
    <xf numFmtId="49" fontId="23" fillId="8" borderId="20" xfId="0" applyNumberFormat="1" applyFont="1" applyFill="1" applyBorder="1" applyAlignment="1" applyProtection="1">
      <alignment horizontal="left" vertical="top" wrapText="1"/>
      <protection hidden="1"/>
    </xf>
    <xf numFmtId="49" fontId="23" fillId="8" borderId="11" xfId="0" applyNumberFormat="1" applyFont="1" applyFill="1" applyBorder="1" applyAlignment="1" applyProtection="1">
      <alignment horizontal="left" vertical="top" wrapText="1"/>
      <protection hidden="1"/>
    </xf>
    <xf numFmtId="2" fontId="0" fillId="9" borderId="17" xfId="0" applyNumberFormat="1" applyFill="1" applyBorder="1"/>
    <xf numFmtId="2" fontId="0" fillId="9" borderId="0" xfId="0" applyNumberFormat="1" applyFill="1" applyBorder="1"/>
    <xf numFmtId="165" fontId="21" fillId="7" borderId="0" xfId="0" applyNumberFormat="1" applyFont="1" applyFill="1" applyAlignment="1" applyProtection="1">
      <alignment horizontal="left" vertical="top" wrapText="1"/>
      <protection hidden="1"/>
    </xf>
    <xf numFmtId="0" fontId="0" fillId="9" borderId="17" xfId="0" applyFill="1" applyBorder="1"/>
    <xf numFmtId="0" fontId="0" fillId="9" borderId="0" xfId="0" applyFill="1" applyBorder="1"/>
    <xf numFmtId="0" fontId="0" fillId="8" borderId="14" xfId="0" applyFill="1" applyBorder="1"/>
    <xf numFmtId="49" fontId="0" fillId="10" borderId="0" xfId="0" applyNumberFormat="1" applyFill="1" applyAlignment="1" applyProtection="1">
      <alignment horizontal="right" vertical="top" wrapText="1"/>
      <protection hidden="1"/>
    </xf>
    <xf numFmtId="49" fontId="0" fillId="10" borderId="0" xfId="0" applyNumberFormat="1" applyFill="1" applyAlignment="1" applyProtection="1">
      <alignment horizontal="left" vertical="top" wrapText="1"/>
      <protection hidden="1"/>
    </xf>
    <xf numFmtId="49" fontId="21" fillId="7" borderId="18" xfId="0" applyNumberFormat="1" applyFont="1" applyFill="1" applyBorder="1" applyAlignment="1" applyProtection="1">
      <alignment horizontal="left" vertical="top" wrapText="1"/>
      <protection hidden="1"/>
    </xf>
    <xf numFmtId="0" fontId="21" fillId="7" borderId="27" xfId="0" applyNumberFormat="1" applyFont="1" applyFill="1" applyBorder="1" applyAlignment="1" applyProtection="1">
      <alignment horizontal="left" vertical="top" wrapText="1"/>
      <protection hidden="1"/>
    </xf>
    <xf numFmtId="49" fontId="21" fillId="7" borderId="27" xfId="0" applyNumberFormat="1" applyFont="1" applyFill="1" applyBorder="1" applyAlignment="1" applyProtection="1">
      <alignment horizontal="left" vertical="top" wrapText="1"/>
      <protection hidden="1"/>
    </xf>
    <xf numFmtId="49" fontId="21" fillId="7" borderId="15" xfId="0" applyNumberFormat="1" applyFont="1" applyFill="1" applyBorder="1" applyAlignment="1" applyProtection="1">
      <alignment horizontal="left" vertical="top" wrapText="1"/>
      <protection hidden="1"/>
    </xf>
    <xf numFmtId="49" fontId="23" fillId="7" borderId="10" xfId="0" applyNumberFormat="1" applyFont="1" applyFill="1" applyBorder="1" applyAlignment="1" applyProtection="1">
      <alignment horizontal="left" vertical="top" wrapText="1"/>
      <protection hidden="1"/>
    </xf>
    <xf numFmtId="49" fontId="23" fillId="7" borderId="0" xfId="0" applyNumberFormat="1" applyFont="1" applyFill="1" applyAlignment="1" applyProtection="1">
      <alignment horizontal="left" vertical="top" wrapText="1"/>
      <protection hidden="1"/>
    </xf>
    <xf numFmtId="49" fontId="23" fillId="8" borderId="9" xfId="0" applyNumberFormat="1" applyFont="1" applyFill="1" applyBorder="1" applyAlignment="1" applyProtection="1">
      <alignment horizontal="left" vertical="top" wrapText="1"/>
      <protection hidden="1"/>
    </xf>
    <xf numFmtId="49" fontId="23" fillId="7" borderId="9" xfId="0" applyNumberFormat="1" applyFont="1" applyFill="1" applyBorder="1" applyAlignment="1" applyProtection="1">
      <alignment horizontal="left" vertical="top" wrapText="1"/>
      <protection hidden="1"/>
    </xf>
    <xf numFmtId="49" fontId="24" fillId="0" borderId="0" xfId="0" applyNumberFormat="1" applyFont="1" applyAlignment="1" applyProtection="1">
      <alignment horizontal="left" vertical="top" wrapText="1"/>
      <protection hidden="1"/>
    </xf>
    <xf numFmtId="0" fontId="0" fillId="8" borderId="0" xfId="0" applyFill="1"/>
    <xf numFmtId="49" fontId="21" fillId="8" borderId="19" xfId="0" applyNumberFormat="1" applyFont="1" applyFill="1" applyBorder="1" applyAlignment="1" applyProtection="1">
      <alignment horizontal="left" vertical="top" wrapText="1"/>
      <protection hidden="1"/>
    </xf>
    <xf numFmtId="0" fontId="21" fillId="7" borderId="0" xfId="0" applyNumberFormat="1" applyFont="1" applyFill="1" applyAlignment="1" applyProtection="1">
      <alignment horizontal="left" vertical="top" wrapText="1"/>
      <protection hidden="1"/>
    </xf>
    <xf numFmtId="165" fontId="0" fillId="10" borderId="0" xfId="0" applyNumberFormat="1" applyFill="1" applyAlignment="1" applyProtection="1">
      <alignment horizontal="left" vertical="top" wrapText="1"/>
      <protection hidden="1"/>
    </xf>
    <xf numFmtId="165" fontId="0" fillId="0" borderId="0" xfId="0" applyNumberFormat="1"/>
    <xf numFmtId="0" fontId="0" fillId="8" borderId="19" xfId="0" applyFill="1" applyBorder="1"/>
    <xf numFmtId="49" fontId="21" fillId="8" borderId="16" xfId="0" applyNumberFormat="1" applyFont="1" applyFill="1" applyBorder="1" applyAlignment="1" applyProtection="1">
      <alignment horizontal="left" vertical="top" wrapText="1"/>
      <protection hidden="1"/>
    </xf>
    <xf numFmtId="2" fontId="21" fillId="7" borderId="0" xfId="0" applyNumberFormat="1" applyFont="1" applyFill="1" applyAlignment="1" applyProtection="1">
      <alignment horizontal="left" vertical="top" wrapText="1"/>
      <protection hidden="1"/>
    </xf>
    <xf numFmtId="49" fontId="23" fillId="3" borderId="20" xfId="0" applyNumberFormat="1" applyFont="1" applyFill="1" applyBorder="1" applyAlignment="1" applyProtection="1">
      <alignment horizontal="left" vertical="top" wrapText="1"/>
      <protection hidden="1"/>
    </xf>
    <xf numFmtId="49" fontId="23" fillId="3" borderId="11" xfId="0" applyNumberFormat="1" applyFont="1" applyFill="1" applyBorder="1" applyAlignment="1" applyProtection="1">
      <alignment horizontal="left" vertical="top" wrapText="1"/>
      <protection hidden="1"/>
    </xf>
    <xf numFmtId="165" fontId="21" fillId="8" borderId="0" xfId="0" applyNumberFormat="1" applyFont="1" applyFill="1" applyAlignment="1" applyProtection="1">
      <alignment horizontal="left" vertical="top" wrapText="1"/>
      <protection hidden="1"/>
    </xf>
    <xf numFmtId="0" fontId="0" fillId="10" borderId="0" xfId="0" applyNumberFormat="1" applyFill="1" applyAlignment="1" applyProtection="1">
      <alignment horizontal="right" vertical="top" wrapText="1"/>
      <protection hidden="1"/>
    </xf>
    <xf numFmtId="0" fontId="21" fillId="7" borderId="15" xfId="0" applyNumberFormat="1" applyFont="1" applyFill="1" applyBorder="1" applyAlignment="1" applyProtection="1">
      <alignment horizontal="left" vertical="top" wrapText="1"/>
      <protection hidden="1"/>
    </xf>
    <xf numFmtId="2" fontId="0" fillId="6" borderId="16" xfId="0" applyNumberFormat="1" applyFill="1" applyBorder="1"/>
    <xf numFmtId="0" fontId="0" fillId="6" borderId="10" xfId="0" applyFill="1" applyBorder="1"/>
    <xf numFmtId="0" fontId="0" fillId="6" borderId="20" xfId="0" applyFill="1" applyBorder="1"/>
    <xf numFmtId="2" fontId="0" fillId="6" borderId="9" xfId="0" applyNumberFormat="1" applyFill="1" applyBorder="1"/>
    <xf numFmtId="0" fontId="0" fillId="6" borderId="11" xfId="0" applyFill="1" applyBorder="1"/>
    <xf numFmtId="0" fontId="4" fillId="2" borderId="0" xfId="0" applyFont="1" applyFill="1"/>
    <xf numFmtId="0" fontId="0" fillId="2" borderId="19" xfId="0" applyFill="1" applyBorder="1"/>
    <xf numFmtId="0" fontId="6" fillId="11" borderId="10" xfId="0" applyFont="1" applyFill="1" applyBorder="1"/>
    <xf numFmtId="0" fontId="0" fillId="11" borderId="11" xfId="0" applyFill="1" applyBorder="1"/>
    <xf numFmtId="0" fontId="5" fillId="11" borderId="9" xfId="0" applyFont="1" applyFill="1" applyBorder="1"/>
    <xf numFmtId="0" fontId="0" fillId="11" borderId="9" xfId="0" applyFill="1" applyBorder="1"/>
    <xf numFmtId="0" fontId="0" fillId="11" borderId="14" xfId="0" applyFill="1" applyBorder="1"/>
    <xf numFmtId="0" fontId="1" fillId="11" borderId="1" xfId="0" applyFont="1" applyFill="1" applyBorder="1"/>
    <xf numFmtId="0" fontId="3" fillId="11" borderId="10" xfId="0" applyFont="1" applyFill="1" applyBorder="1"/>
    <xf numFmtId="1" fontId="3" fillId="11" borderId="11" xfId="0" applyNumberFormat="1" applyFont="1" applyFill="1" applyBorder="1"/>
    <xf numFmtId="0" fontId="3" fillId="11" borderId="11" xfId="0" applyFont="1" applyFill="1" applyBorder="1"/>
    <xf numFmtId="0" fontId="1" fillId="11" borderId="0" xfId="0" applyFont="1" applyFill="1" applyBorder="1"/>
    <xf numFmtId="0" fontId="0" fillId="11" borderId="0" xfId="0" applyFill="1"/>
    <xf numFmtId="0" fontId="1" fillId="11" borderId="9" xfId="0" applyFont="1" applyFill="1" applyBorder="1" applyAlignment="1">
      <alignment wrapText="1"/>
    </xf>
    <xf numFmtId="0" fontId="0" fillId="11" borderId="12" xfId="0" applyFill="1" applyBorder="1"/>
    <xf numFmtId="0" fontId="0" fillId="11" borderId="13" xfId="0" applyFill="1" applyBorder="1"/>
    <xf numFmtId="0" fontId="17" fillId="0" borderId="0" xfId="0" applyFont="1"/>
    <xf numFmtId="0" fontId="6" fillId="0" borderId="9" xfId="0" applyFont="1" applyBorder="1"/>
    <xf numFmtId="0" fontId="4" fillId="0" borderId="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7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'4657H6B54'!$E$2</c:f>
              <c:strCache>
                <c:ptCount val="1"/>
                <c:pt idx="0">
                  <c:v>asdfasef</c:v>
                </c:pt>
              </c:strCache>
            </c:strRef>
          </c:tx>
          <c:val>
            <c:numRef>
              <c:f>'4657H6B54'!$E$3:$E$62</c:f>
              <c:numCache>
                <c:formatCode>0</c:formatCode>
                <c:ptCount val="60"/>
                <c:pt idx="0">
                  <c:v>0</c:v>
                </c:pt>
                <c:pt idx="1">
                  <c:v>4.582062211764705</c:v>
                </c:pt>
                <c:pt idx="2">
                  <c:v>13.746186635294116</c:v>
                </c:pt>
                <c:pt idx="3">
                  <c:v>27.492373270588232</c:v>
                </c:pt>
                <c:pt idx="4">
                  <c:v>45.820622117647048</c:v>
                </c:pt>
                <c:pt idx="5">
                  <c:v>68.730933176470572</c:v>
                </c:pt>
                <c:pt idx="6">
                  <c:v>96.223306447058803</c:v>
                </c:pt>
                <c:pt idx="7">
                  <c:v>128.29774192941173</c:v>
                </c:pt>
                <c:pt idx="8">
                  <c:v>164.95423962352939</c:v>
                </c:pt>
                <c:pt idx="9">
                  <c:v>206.19279952941173</c:v>
                </c:pt>
                <c:pt idx="10">
                  <c:v>252.01342164705878</c:v>
                </c:pt>
                <c:pt idx="11">
                  <c:v>302.41610597647053</c:v>
                </c:pt>
                <c:pt idx="12">
                  <c:v>357.40085251764697</c:v>
                </c:pt>
                <c:pt idx="13">
                  <c:v>416.96766127058817</c:v>
                </c:pt>
                <c:pt idx="14">
                  <c:v>481.11653223529402</c:v>
                </c:pt>
                <c:pt idx="15">
                  <c:v>549.84746541176457</c:v>
                </c:pt>
                <c:pt idx="16">
                  <c:v>623.1604607999999</c:v>
                </c:pt>
                <c:pt idx="17">
                  <c:v>701.05551839999987</c:v>
                </c:pt>
                <c:pt idx="18">
                  <c:v>783.53263821176449</c:v>
                </c:pt>
                <c:pt idx="19">
                  <c:v>870.59182023529399</c:v>
                </c:pt>
                <c:pt idx="20">
                  <c:v>962.23306447058803</c:v>
                </c:pt>
                <c:pt idx="21">
                  <c:v>1058.4563709176468</c:v>
                </c:pt>
                <c:pt idx="22">
                  <c:v>1159.2617395764703</c:v>
                </c:pt>
                <c:pt idx="23">
                  <c:v>1264.6491704470586</c:v>
                </c:pt>
                <c:pt idx="24">
                  <c:v>1374.6186635294114</c:v>
                </c:pt>
                <c:pt idx="25">
                  <c:v>1489.170218823529</c:v>
                </c:pt>
                <c:pt idx="26">
                  <c:v>1608.3038363294115</c:v>
                </c:pt>
                <c:pt idx="27">
                  <c:v>1732.0195160470585</c:v>
                </c:pt>
                <c:pt idx="28">
                  <c:v>1860.3172579764703</c:v>
                </c:pt>
                <c:pt idx="29">
                  <c:v>1993.1970621176467</c:v>
                </c:pt>
                <c:pt idx="30">
                  <c:v>2130.6589284705879</c:v>
                </c:pt>
                <c:pt idx="31">
                  <c:v>2272.7028570352936</c:v>
                </c:pt>
                <c:pt idx="32">
                  <c:v>2419.3288478117643</c:v>
                </c:pt>
                <c:pt idx="33">
                  <c:v>2570.5369007999993</c:v>
                </c:pt>
                <c:pt idx="34">
                  <c:v>2726.3270159999993</c:v>
                </c:pt>
                <c:pt idx="35">
                  <c:v>2886.6991934117641</c:v>
                </c:pt>
                <c:pt idx="36">
                  <c:v>3051.6534330352933</c:v>
                </c:pt>
                <c:pt idx="37">
                  <c:v>3221.1897348705875</c:v>
                </c:pt>
                <c:pt idx="38">
                  <c:v>3395.3080989176465</c:v>
                </c:pt>
                <c:pt idx="39">
                  <c:v>3574.0085251764699</c:v>
                </c:pt>
                <c:pt idx="40">
                  <c:v>3757.2910136470582</c:v>
                </c:pt>
                <c:pt idx="41">
                  <c:v>3945.1555643294109</c:v>
                </c:pt>
                <c:pt idx="42">
                  <c:v>4137.602177223529</c:v>
                </c:pt>
                <c:pt idx="43">
                  <c:v>4334.630852329411</c:v>
                </c:pt>
                <c:pt idx="44">
                  <c:v>4536.2415896470575</c:v>
                </c:pt>
                <c:pt idx="45">
                  <c:v>4742.4343891764693</c:v>
                </c:pt>
                <c:pt idx="46">
                  <c:v>4953.2092509176464</c:v>
                </c:pt>
                <c:pt idx="47">
                  <c:v>5168.566174870587</c:v>
                </c:pt>
                <c:pt idx="48">
                  <c:v>5388.505161035293</c:v>
                </c:pt>
                <c:pt idx="49">
                  <c:v>5613.0262094117634</c:v>
                </c:pt>
                <c:pt idx="50">
                  <c:v>5842.1293199999991</c:v>
                </c:pt>
                <c:pt idx="51">
                  <c:v>6075.8144927999983</c:v>
                </c:pt>
                <c:pt idx="52">
                  <c:v>6314.0817278117638</c:v>
                </c:pt>
                <c:pt idx="53">
                  <c:v>6556.9310250352928</c:v>
                </c:pt>
                <c:pt idx="54">
                  <c:v>6804.3623844705871</c:v>
                </c:pt>
                <c:pt idx="55">
                  <c:v>7056.3758061176459</c:v>
                </c:pt>
                <c:pt idx="56">
                  <c:v>7312.9712899764691</c:v>
                </c:pt>
                <c:pt idx="57">
                  <c:v>7574.1488360470576</c:v>
                </c:pt>
                <c:pt idx="58">
                  <c:v>7839.9084443294105</c:v>
                </c:pt>
                <c:pt idx="59">
                  <c:v>8110.2501148235278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66-40BA-9F7F-5AEB25D02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144704"/>
        <c:axId val="297146624"/>
      </c:lineChart>
      <c:catAx>
        <c:axId val="29714470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97146624"/>
        <c:crosses val="autoZero"/>
        <c:auto val="1"/>
        <c:lblAlgn val="ctr"/>
        <c:lblOffset val="100"/>
        <c:noMultiLvlLbl val="0"/>
      </c:catAx>
      <c:valAx>
        <c:axId val="2971466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97144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'4657H6B54'!$F$2</c:f>
              <c:strCache>
                <c:ptCount val="1"/>
                <c:pt idx="0">
                  <c:v>asfasdf</c:v>
                </c:pt>
              </c:strCache>
            </c:strRef>
          </c:tx>
          <c:val>
            <c:numRef>
              <c:f>'4657H6B54'!$F$4:$F$62</c:f>
              <c:numCache>
                <c:formatCode>0</c:formatCode>
                <c:ptCount val="59"/>
                <c:pt idx="0">
                  <c:v>4.582062211764705</c:v>
                </c:pt>
                <c:pt idx="1">
                  <c:v>15.91539554509804</c:v>
                </c:pt>
                <c:pt idx="2">
                  <c:v>6.8730933176470579</c:v>
                </c:pt>
                <c:pt idx="3">
                  <c:v>9.1641244235294099</c:v>
                </c:pt>
                <c:pt idx="4">
                  <c:v>11.460738811240054</c:v>
                </c:pt>
                <c:pt idx="5">
                  <c:v>13.746186635294116</c:v>
                </c:pt>
                <c:pt idx="6">
                  <c:v>16.037217741176466</c:v>
                </c:pt>
                <c:pt idx="7">
                  <c:v>18.32824884705882</c:v>
                </c:pt>
                <c:pt idx="8">
                  <c:v>20.619279952941174</c:v>
                </c:pt>
                <c:pt idx="9">
                  <c:v>22.910311058823524</c:v>
                </c:pt>
                <c:pt idx="10">
                  <c:v>25.201342164705878</c:v>
                </c:pt>
                <c:pt idx="11">
                  <c:v>27.492373270588232</c:v>
                </c:pt>
                <c:pt idx="12">
                  <c:v>29.783404376470582</c:v>
                </c:pt>
                <c:pt idx="13">
                  <c:v>32.074435482352932</c:v>
                </c:pt>
                <c:pt idx="14">
                  <c:v>34.365466588235286</c:v>
                </c:pt>
                <c:pt idx="15">
                  <c:v>36.65649769411764</c:v>
                </c:pt>
                <c:pt idx="16">
                  <c:v>38.947528799999994</c:v>
                </c:pt>
                <c:pt idx="17">
                  <c:v>41.238559905882347</c:v>
                </c:pt>
                <c:pt idx="18">
                  <c:v>43.529591011764694</c:v>
                </c:pt>
                <c:pt idx="19">
                  <c:v>45.820622117647048</c:v>
                </c:pt>
                <c:pt idx="20">
                  <c:v>48.111653223529402</c:v>
                </c:pt>
                <c:pt idx="21">
                  <c:v>50.402684329411755</c:v>
                </c:pt>
                <c:pt idx="22">
                  <c:v>52.693715435294109</c:v>
                </c:pt>
                <c:pt idx="23">
                  <c:v>54.984746541176463</c:v>
                </c:pt>
                <c:pt idx="24">
                  <c:v>57.27577764705881</c:v>
                </c:pt>
                <c:pt idx="25">
                  <c:v>59.566808752941164</c:v>
                </c:pt>
                <c:pt idx="26">
                  <c:v>61.857839858823517</c:v>
                </c:pt>
                <c:pt idx="27">
                  <c:v>64.148870964705864</c:v>
                </c:pt>
                <c:pt idx="28">
                  <c:v>66.439902070588218</c:v>
                </c:pt>
                <c:pt idx="29">
                  <c:v>68.730933176470572</c:v>
                </c:pt>
                <c:pt idx="30">
                  <c:v>71.021964282352926</c:v>
                </c:pt>
                <c:pt idx="31">
                  <c:v>73.312995388235279</c:v>
                </c:pt>
                <c:pt idx="32">
                  <c:v>75.604026494117633</c:v>
                </c:pt>
                <c:pt idx="33">
                  <c:v>77.895057599999987</c:v>
                </c:pt>
                <c:pt idx="34">
                  <c:v>80.186088705882341</c:v>
                </c:pt>
                <c:pt idx="35">
                  <c:v>82.477119811764695</c:v>
                </c:pt>
                <c:pt idx="36">
                  <c:v>84.768150917647048</c:v>
                </c:pt>
                <c:pt idx="37">
                  <c:v>87.059182023529388</c:v>
                </c:pt>
                <c:pt idx="38">
                  <c:v>89.350213129411742</c:v>
                </c:pt>
                <c:pt idx="39">
                  <c:v>91.641244235294096</c:v>
                </c:pt>
                <c:pt idx="40">
                  <c:v>93.93227534117645</c:v>
                </c:pt>
                <c:pt idx="41">
                  <c:v>96.223306447058803</c:v>
                </c:pt>
                <c:pt idx="42">
                  <c:v>98.514337552941157</c:v>
                </c:pt>
                <c:pt idx="43">
                  <c:v>100.80536865882351</c:v>
                </c:pt>
                <c:pt idx="44">
                  <c:v>103.09639976470586</c:v>
                </c:pt>
                <c:pt idx="45">
                  <c:v>105.38743087058822</c:v>
                </c:pt>
                <c:pt idx="46">
                  <c:v>107.67846197647057</c:v>
                </c:pt>
                <c:pt idx="47">
                  <c:v>109.96949308235293</c:v>
                </c:pt>
                <c:pt idx="48">
                  <c:v>112.26052418823527</c:v>
                </c:pt>
                <c:pt idx="49">
                  <c:v>114.55155529411762</c:v>
                </c:pt>
                <c:pt idx="50">
                  <c:v>116.84258639999997</c:v>
                </c:pt>
                <c:pt idx="51">
                  <c:v>119.13361750588233</c:v>
                </c:pt>
                <c:pt idx="52">
                  <c:v>121.42464861176468</c:v>
                </c:pt>
                <c:pt idx="53">
                  <c:v>123.71567971764703</c:v>
                </c:pt>
                <c:pt idx="54">
                  <c:v>126.00671082352939</c:v>
                </c:pt>
                <c:pt idx="55">
                  <c:v>128.29774192941173</c:v>
                </c:pt>
                <c:pt idx="56">
                  <c:v>130.58877303529408</c:v>
                </c:pt>
                <c:pt idx="57">
                  <c:v>132.87980414117644</c:v>
                </c:pt>
                <c:pt idx="58">
                  <c:v>135.17083524705879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D1-4957-B8DF-146E808AE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51392"/>
        <c:axId val="298252928"/>
      </c:lineChart>
      <c:catAx>
        <c:axId val="29825139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98252928"/>
        <c:crosses val="autoZero"/>
        <c:auto val="1"/>
        <c:lblAlgn val="ctr"/>
        <c:lblOffset val="100"/>
        <c:noMultiLvlLbl val="0"/>
      </c:catAx>
      <c:valAx>
        <c:axId val="2982529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98251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314325</xdr:colOff>
      <xdr:row>10</xdr:row>
      <xdr:rowOff>38100</xdr:rowOff>
    </xdr:from>
    <xdr:to>
      <xdr:col>9</xdr:col>
      <xdr:colOff>203934</xdr:colOff>
      <xdr:row>25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7700" y="2657475"/>
          <a:ext cx="1251684" cy="3524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169490</xdr:colOff>
      <xdr:row>7</xdr:row>
      <xdr:rowOff>76149</xdr:rowOff>
    </xdr:from>
    <xdr:to>
      <xdr:col>22</xdr:col>
      <xdr:colOff>27454</xdr:colOff>
      <xdr:row>30</xdr:row>
      <xdr:rowOff>55144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78" t="12879" r="32232" b="47254"/>
        <a:stretch/>
      </xdr:blipFill>
      <xdr:spPr>
        <a:xfrm>
          <a:off x="10730334" y="1683493"/>
          <a:ext cx="4769292" cy="4646245"/>
        </a:xfrm>
        <a:prstGeom prst="rect">
          <a:avLst/>
        </a:prstGeom>
      </xdr:spPr>
    </xdr:pic>
    <xdr:clientData/>
  </xdr:twoCellAnchor>
  <xdr:twoCellAnchor editAs="oneCell">
    <xdr:from>
      <xdr:col>3</xdr:col>
      <xdr:colOff>340162</xdr:colOff>
      <xdr:row>3</xdr:row>
      <xdr:rowOff>170829</xdr:rowOff>
    </xdr:from>
    <xdr:to>
      <xdr:col>14</xdr:col>
      <xdr:colOff>405209</xdr:colOff>
      <xdr:row>37</xdr:row>
      <xdr:rowOff>50831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78" t="12879" r="32232" b="47254"/>
        <a:stretch/>
      </xdr:blipFill>
      <xdr:spPr>
        <a:xfrm>
          <a:off x="4141879" y="891416"/>
          <a:ext cx="6873352" cy="6688306"/>
        </a:xfrm>
        <a:prstGeom prst="rect">
          <a:avLst/>
        </a:prstGeom>
      </xdr:spPr>
    </xdr:pic>
    <xdr:clientData/>
  </xdr:twoCellAnchor>
  <xdr:twoCellAnchor editAs="oneCell">
    <xdr:from>
      <xdr:col>3</xdr:col>
      <xdr:colOff>407334</xdr:colOff>
      <xdr:row>40</xdr:row>
      <xdr:rowOff>155761</xdr:rowOff>
    </xdr:from>
    <xdr:to>
      <xdr:col>13</xdr:col>
      <xdr:colOff>30816</xdr:colOff>
      <xdr:row>73</xdr:row>
      <xdr:rowOff>175078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6128" y="8459320"/>
          <a:ext cx="5764306" cy="6573797"/>
        </a:xfrm>
        <a:prstGeom prst="rect">
          <a:avLst/>
        </a:prstGeom>
      </xdr:spPr>
    </xdr:pic>
    <xdr:clientData/>
  </xdr:twoCellAnchor>
  <xdr:twoCellAnchor editAs="oneCell">
    <xdr:from>
      <xdr:col>14</xdr:col>
      <xdr:colOff>594660</xdr:colOff>
      <xdr:row>42</xdr:row>
      <xdr:rowOff>68841</xdr:rowOff>
    </xdr:from>
    <xdr:to>
      <xdr:col>21</xdr:col>
      <xdr:colOff>137697</xdr:colOff>
      <xdr:row>64</xdr:row>
      <xdr:rowOff>68841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4682" y="8724167"/>
          <a:ext cx="3849993" cy="4315239"/>
        </a:xfrm>
        <a:prstGeom prst="rect">
          <a:avLst/>
        </a:prstGeom>
      </xdr:spPr>
    </xdr:pic>
    <xdr:clientData/>
  </xdr:twoCellAnchor>
  <xdr:twoCellAnchor>
    <xdr:from>
      <xdr:col>3</xdr:col>
      <xdr:colOff>358588</xdr:colOff>
      <xdr:row>38</xdr:row>
      <xdr:rowOff>145677</xdr:rowOff>
    </xdr:from>
    <xdr:to>
      <xdr:col>13</xdr:col>
      <xdr:colOff>403411</xdr:colOff>
      <xdr:row>75</xdr:row>
      <xdr:rowOff>145677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157382" y="7944971"/>
          <a:ext cx="6185647" cy="7407088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14</xdr:col>
      <xdr:colOff>205938</xdr:colOff>
      <xdr:row>38</xdr:row>
      <xdr:rowOff>122662</xdr:rowOff>
    </xdr:from>
    <xdr:to>
      <xdr:col>22</xdr:col>
      <xdr:colOff>378509</xdr:colOff>
      <xdr:row>67</xdr:row>
      <xdr:rowOff>104732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0815960" y="7842053"/>
          <a:ext cx="5092440" cy="5804744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13</xdr:col>
      <xdr:colOff>573741</xdr:colOff>
      <xdr:row>6</xdr:row>
      <xdr:rowOff>2242</xdr:rowOff>
    </xdr:from>
    <xdr:to>
      <xdr:col>22</xdr:col>
      <xdr:colOff>141195</xdr:colOff>
      <xdr:row>35</xdr:row>
      <xdr:rowOff>51547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0513359" y="1414183"/>
          <a:ext cx="5080748" cy="5865158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156882</xdr:colOff>
      <xdr:row>2</xdr:row>
      <xdr:rowOff>145677</xdr:rowOff>
    </xdr:from>
    <xdr:to>
      <xdr:col>13</xdr:col>
      <xdr:colOff>414617</xdr:colOff>
      <xdr:row>37</xdr:row>
      <xdr:rowOff>67235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955676" y="672353"/>
          <a:ext cx="6398559" cy="7003676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1</xdr:row>
      <xdr:rowOff>238011</xdr:rowOff>
    </xdr:from>
    <xdr:to>
      <xdr:col>14</xdr:col>
      <xdr:colOff>37958</xdr:colOff>
      <xdr:row>38</xdr:row>
      <xdr:rowOff>104774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9700" y="790461"/>
          <a:ext cx="6181583" cy="7410563"/>
        </a:xfrm>
        <a:prstGeom prst="rect">
          <a:avLst/>
        </a:prstGeom>
      </xdr:spPr>
    </xdr:pic>
    <xdr:clientData/>
  </xdr:twoCellAnchor>
  <xdr:twoCellAnchor editAs="oneCell">
    <xdr:from>
      <xdr:col>16</xdr:col>
      <xdr:colOff>190500</xdr:colOff>
      <xdr:row>0</xdr:row>
      <xdr:rowOff>302559</xdr:rowOff>
    </xdr:from>
    <xdr:to>
      <xdr:col>24</xdr:col>
      <xdr:colOff>537683</xdr:colOff>
      <xdr:row>31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18676" y="302559"/>
          <a:ext cx="5188125" cy="6297706"/>
        </a:xfrm>
        <a:prstGeom prst="rect">
          <a:avLst/>
        </a:prstGeom>
      </xdr:spPr>
    </xdr:pic>
    <xdr:clientData/>
  </xdr:twoCellAnchor>
  <xdr:twoCellAnchor editAs="oneCell">
    <xdr:from>
      <xdr:col>3</xdr:col>
      <xdr:colOff>540204</xdr:colOff>
      <xdr:row>42</xdr:row>
      <xdr:rowOff>4082</xdr:rowOff>
    </xdr:from>
    <xdr:to>
      <xdr:col>14</xdr:col>
      <xdr:colOff>222621</xdr:colOff>
      <xdr:row>77</xdr:row>
      <xdr:rowOff>108856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3847" y="8753475"/>
          <a:ext cx="6417953" cy="67722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490537</xdr:colOff>
      <xdr:row>5</xdr:row>
      <xdr:rowOff>90486</xdr:rowOff>
    </xdr:from>
    <xdr:to>
      <xdr:col>26</xdr:col>
      <xdr:colOff>314325</xdr:colOff>
      <xdr:row>20</xdr:row>
      <xdr:rowOff>133349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609599</xdr:colOff>
      <xdr:row>23</xdr:row>
      <xdr:rowOff>0</xdr:rowOff>
    </xdr:from>
    <xdr:to>
      <xdr:col>26</xdr:col>
      <xdr:colOff>314324</xdr:colOff>
      <xdr:row>38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714375</xdr:colOff>
      <xdr:row>3</xdr:row>
      <xdr:rowOff>114300</xdr:rowOff>
    </xdr:from>
    <xdr:to>
      <xdr:col>15</xdr:col>
      <xdr:colOff>38100</xdr:colOff>
      <xdr:row>37</xdr:row>
      <xdr:rowOff>180975</xdr:rowOff>
    </xdr:to>
    <xdr:cxnSp macro="">
      <xdr:nvCxnSpPr>
        <xdr:cNvPr id="3" name="Gerade Verbindung mit Pfeil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flipH="1" flipV="1">
          <a:off x="4943475" y="828675"/>
          <a:ext cx="6943725" cy="65436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361950</xdr:colOff>
      <xdr:row>32</xdr:row>
      <xdr:rowOff>95250</xdr:rowOff>
    </xdr:from>
    <xdr:to>
      <xdr:col>16</xdr:col>
      <xdr:colOff>228600</xdr:colOff>
      <xdr:row>39</xdr:row>
      <xdr:rowOff>171450</xdr:rowOff>
    </xdr:to>
    <xdr:sp macro="" textlink="">
      <xdr:nvSpPr>
        <xdr:cNvPr id="4" name="Rechteck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1449050" y="6334125"/>
          <a:ext cx="1390650" cy="14097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rgbClr val="FF0000"/>
              </a:solidFill>
            </a:ln>
            <a:noFill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628650</xdr:colOff>
      <xdr:row>3</xdr:row>
      <xdr:rowOff>123825</xdr:rowOff>
    </xdr:from>
    <xdr:to>
      <xdr:col>18</xdr:col>
      <xdr:colOff>504825</xdr:colOff>
      <xdr:row>6</xdr:row>
      <xdr:rowOff>200025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8877300" y="1028700"/>
          <a:ext cx="12487275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400"/>
            <a:t>in order to make this excel sheet work:</a:t>
          </a:r>
        </a:p>
        <a:p>
          <a:r>
            <a:rPr lang="de-DE" sz="1400"/>
            <a:t>- auto-evaluation of calculations must be enabled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3</xdr:row>
      <xdr:rowOff>47625</xdr:rowOff>
    </xdr:from>
    <xdr:to>
      <xdr:col>18</xdr:col>
      <xdr:colOff>333375</xdr:colOff>
      <xdr:row>6</xdr:row>
      <xdr:rowOff>123825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743700" y="1000125"/>
          <a:ext cx="4143375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400"/>
            <a:t>in UTZJFG enabled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829235</xdr:colOff>
      <xdr:row>2</xdr:row>
      <xdr:rowOff>44823</xdr:rowOff>
    </xdr:from>
    <xdr:to>
      <xdr:col>27</xdr:col>
      <xdr:colOff>703169</xdr:colOff>
      <xdr:row>5</xdr:row>
      <xdr:rowOff>126066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9801785" y="482973"/>
          <a:ext cx="4141134" cy="8241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400"/>
            <a:t>in order to make this excel sheet work:</a:t>
          </a:r>
        </a:p>
        <a:p>
          <a:r>
            <a:rPr lang="de-DE" sz="1400"/>
            <a:t>- auto-evaluation of calculations must be enabled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kalskw/Documents/Switch_TOOL+NP3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ITCH CHAIN"/>
      <sheetName val="TECHNOLOGY PARAMETER ENTRY"/>
      <sheetName val="width calculator profile 1 (2)"/>
      <sheetName val="width calculator profile 1"/>
      <sheetName val="width calculator profile 2"/>
      <sheetName val="width calculator profile 3"/>
      <sheetName val="Tools"/>
      <sheetName val="METAL_Loss"/>
      <sheetName val="Sheet1"/>
      <sheetName val="Sheet2"/>
    </sheetNames>
    <sheetDataSet>
      <sheetData sheetId="0">
        <row r="3">
          <cell r="N3">
            <v>0.5</v>
          </cell>
        </row>
        <row r="4">
          <cell r="B4">
            <v>12000</v>
          </cell>
          <cell r="F4">
            <v>40</v>
          </cell>
          <cell r="I4">
            <v>800</v>
          </cell>
          <cell r="N4">
            <v>4</v>
          </cell>
          <cell r="Q4">
            <v>1.5</v>
          </cell>
        </row>
        <row r="5">
          <cell r="B5">
            <v>60</v>
          </cell>
          <cell r="F5">
            <v>35</v>
          </cell>
          <cell r="I5">
            <v>2000</v>
          </cell>
          <cell r="N5">
            <v>60</v>
          </cell>
          <cell r="Q5">
            <v>30</v>
          </cell>
        </row>
        <row r="6">
          <cell r="F6">
            <v>10</v>
          </cell>
          <cell r="I6">
            <v>3000</v>
          </cell>
          <cell r="N6">
            <v>3</v>
          </cell>
        </row>
      </sheetData>
      <sheetData sheetId="1">
        <row r="8">
          <cell r="B8">
            <v>0.34</v>
          </cell>
        </row>
        <row r="9">
          <cell r="B9">
            <v>410</v>
          </cell>
        </row>
        <row r="10">
          <cell r="B10">
            <v>0.66</v>
          </cell>
        </row>
        <row r="11">
          <cell r="B11">
            <v>1.2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0">
          <cell r="A20">
            <v>3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C44"/>
  <sheetViews>
    <sheetView tabSelected="1" workbookViewId="0">
      <selection activeCell="I4" sqref="I4"/>
    </sheetView>
  </sheetViews>
  <sheetFormatPr defaultRowHeight="15" x14ac:dyDescent="0.25"/>
  <cols>
    <col min="1" max="1" width="30.7109375" customWidth="1"/>
    <col min="6" max="6" width="38.140625" customWidth="1"/>
    <col min="7" max="7" width="13.85546875" bestFit="1" customWidth="1"/>
    <col min="9" max="9" width="11.28515625" customWidth="1"/>
  </cols>
  <sheetData>
    <row r="1" spans="1:81" ht="31.5" x14ac:dyDescent="0.5">
      <c r="A1" s="1" t="s">
        <v>149</v>
      </c>
    </row>
    <row r="2" spans="1:81" ht="15.75" thickBot="1" x14ac:dyDescent="0.3"/>
    <row r="3" spans="1:81" s="3" customFormat="1" ht="47.25" thickBot="1" x14ac:dyDescent="0.4">
      <c r="A3" s="4" t="s">
        <v>152</v>
      </c>
      <c r="B3" s="27"/>
      <c r="F3" s="195" t="s">
        <v>1</v>
      </c>
      <c r="G3" s="189"/>
      <c r="H3" s="189"/>
      <c r="I3" s="193"/>
      <c r="J3" s="193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</row>
    <row r="4" spans="1:81" ht="15.75" thickBot="1" x14ac:dyDescent="0.3">
      <c r="A4" s="6" t="s">
        <v>144</v>
      </c>
      <c r="B4" s="9">
        <v>0.66</v>
      </c>
      <c r="F4" s="17" t="s">
        <v>286</v>
      </c>
      <c r="G4" s="20">
        <f>1000*((1/(1/CGS+1/CGD))+CSD+CMET+COFLF/FIL)*Wmm/STACK</f>
        <v>120.08823529411765</v>
      </c>
      <c r="I4" s="190" t="s">
        <v>6</v>
      </c>
      <c r="J4" s="191">
        <f>COFF*G5</f>
        <v>189.67253971354168</v>
      </c>
    </row>
    <row r="5" spans="1:81" x14ac:dyDescent="0.25">
      <c r="A5" s="6" t="s">
        <v>145</v>
      </c>
      <c r="B5" s="9">
        <v>0.66</v>
      </c>
      <c r="F5" s="17">
        <v>4</v>
      </c>
      <c r="G5" s="18">
        <f>STACK*(Ron_GL+(Ron_scale3*FIL)^3)/Wmm</f>
        <v>1.5794431423611113</v>
      </c>
    </row>
    <row r="6" spans="1:81" ht="15.75" thickBot="1" x14ac:dyDescent="0.3">
      <c r="A6" s="6" t="s">
        <v>146</v>
      </c>
      <c r="B6" s="9">
        <v>2.7E-2</v>
      </c>
      <c r="F6" s="10" t="s">
        <v>287</v>
      </c>
      <c r="G6" s="19">
        <f>138*G15</f>
        <v>53.724835199999994</v>
      </c>
    </row>
    <row r="7" spans="1:81" ht="15.75" thickBot="1" x14ac:dyDescent="0.3">
      <c r="A7" s="5" t="s">
        <v>147</v>
      </c>
      <c r="B7" s="10"/>
      <c r="F7" s="10" t="s">
        <v>288</v>
      </c>
      <c r="G7" s="19">
        <f>40.8*(SIZEX*2/1000+SIZEY*2/1000)</f>
        <v>102.06527999999999</v>
      </c>
      <c r="I7" s="190" t="s">
        <v>8</v>
      </c>
      <c r="J7" s="192">
        <f>G9/(COFF*STACK)</f>
        <v>1.1222292950685048E-3</v>
      </c>
    </row>
    <row r="8" spans="1:81" x14ac:dyDescent="0.25">
      <c r="A8" s="7" t="s">
        <v>148</v>
      </c>
      <c r="B8" s="11">
        <v>0.03</v>
      </c>
      <c r="F8" s="17" t="s">
        <v>289</v>
      </c>
      <c r="G8" s="29">
        <f>Cp+Ca</f>
        <v>155.79011519999997</v>
      </c>
    </row>
    <row r="9" spans="1:81" ht="15.75" thickBot="1" x14ac:dyDescent="0.3">
      <c r="A9" s="7" t="s">
        <v>150</v>
      </c>
      <c r="B9" s="11">
        <v>1</v>
      </c>
      <c r="F9" s="14" t="s">
        <v>7</v>
      </c>
      <c r="G9" s="16">
        <f>Csubtot/STACK</f>
        <v>4.582062211764705</v>
      </c>
    </row>
    <row r="10" spans="1:81" s="2" customFormat="1" ht="24" thickBot="1" x14ac:dyDescent="0.4">
      <c r="A10" s="13" t="s">
        <v>151</v>
      </c>
      <c r="B10" s="12"/>
      <c r="C10" s="21"/>
      <c r="D10" s="21"/>
      <c r="E10" s="21"/>
      <c r="F10" s="196" t="s">
        <v>290</v>
      </c>
      <c r="G10" s="197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</row>
    <row r="11" spans="1:81" x14ac:dyDescent="0.25">
      <c r="A11" s="24" t="s">
        <v>153</v>
      </c>
      <c r="B11" s="28">
        <v>140</v>
      </c>
      <c r="F11" s="17">
        <v>46</v>
      </c>
      <c r="G11" s="17">
        <f>FIL*NF*BL</f>
        <v>9000</v>
      </c>
    </row>
    <row r="12" spans="1:81" x14ac:dyDescent="0.25">
      <c r="A12" s="8" t="s">
        <v>154</v>
      </c>
      <c r="B12" s="12">
        <v>1.08</v>
      </c>
      <c r="F12" s="11" t="s">
        <v>295</v>
      </c>
      <c r="G12" s="11">
        <f>WIDTH/1000</f>
        <v>9</v>
      </c>
    </row>
    <row r="13" spans="1:81" x14ac:dyDescent="0.25">
      <c r="A13" s="7" t="s">
        <v>155</v>
      </c>
      <c r="B13" s="28">
        <v>15</v>
      </c>
      <c r="F13" s="10" t="s">
        <v>294</v>
      </c>
      <c r="G13" s="10">
        <f>NF*BL*SDP+BL*2*B18</f>
        <v>668</v>
      </c>
    </row>
    <row r="14" spans="1:81" ht="15.75" thickBot="1" x14ac:dyDescent="0.3">
      <c r="A14" s="6" t="s">
        <v>156</v>
      </c>
      <c r="B14" s="12">
        <v>120</v>
      </c>
      <c r="F14" s="10" t="s">
        <v>293</v>
      </c>
      <c r="G14" s="10">
        <f>(STACK+1)*SDX+STACK*FIL</f>
        <v>582.79999999999995</v>
      </c>
    </row>
    <row r="15" spans="1:81" ht="15.75" thickBot="1" x14ac:dyDescent="0.3">
      <c r="A15" s="6" t="s">
        <v>157</v>
      </c>
      <c r="B15" s="12">
        <v>5</v>
      </c>
      <c r="F15" s="37">
        <v>5</v>
      </c>
      <c r="G15" s="38">
        <f>SIZEX*SIZEY/1000000</f>
        <v>0.38931039999999995</v>
      </c>
    </row>
    <row r="16" spans="1:81" ht="15.75" thickBot="1" x14ac:dyDescent="0.3">
      <c r="A16" s="8" t="s">
        <v>158</v>
      </c>
      <c r="B16" s="12">
        <v>2.08</v>
      </c>
      <c r="F16" s="14" t="s">
        <v>291</v>
      </c>
      <c r="G16" s="16">
        <f>(G13+2*B19)*(2*B19+G14)/1000000</f>
        <v>0.52439039999999992</v>
      </c>
    </row>
    <row r="17" spans="1:7" ht="15.75" thickBot="1" x14ac:dyDescent="0.3">
      <c r="A17" s="8" t="s">
        <v>159</v>
      </c>
      <c r="B17" s="12">
        <v>34</v>
      </c>
      <c r="F17" s="39" t="s">
        <v>292</v>
      </c>
      <c r="G17" s="38" t="e">
        <f>G16*B37</f>
        <v>#VALUE!</v>
      </c>
    </row>
    <row r="18" spans="1:7" x14ac:dyDescent="0.25">
      <c r="A18" s="8" t="s">
        <v>160</v>
      </c>
      <c r="B18" s="12">
        <v>2</v>
      </c>
    </row>
    <row r="19" spans="1:7" x14ac:dyDescent="0.25">
      <c r="A19" s="8" t="s">
        <v>161</v>
      </c>
      <c r="B19" s="12">
        <v>50</v>
      </c>
    </row>
    <row r="20" spans="1:7" x14ac:dyDescent="0.25">
      <c r="A20" s="5"/>
      <c r="B20" s="10"/>
    </row>
    <row r="21" spans="1:7" x14ac:dyDescent="0.25">
      <c r="A21" s="5"/>
      <c r="B21" s="10"/>
    </row>
    <row r="22" spans="1:7" ht="15.75" thickBot="1" x14ac:dyDescent="0.3">
      <c r="A22" s="5"/>
      <c r="B22" s="10"/>
    </row>
    <row r="23" spans="1:7" ht="39" thickBot="1" x14ac:dyDescent="0.4">
      <c r="A23" s="25" t="s">
        <v>5</v>
      </c>
      <c r="B23" s="28"/>
      <c r="F23" s="184" t="s">
        <v>296</v>
      </c>
      <c r="G23" s="185"/>
    </row>
    <row r="24" spans="1:7" ht="30.75" thickBot="1" x14ac:dyDescent="0.3">
      <c r="A24" s="15" t="s">
        <v>2</v>
      </c>
      <c r="B24" s="11">
        <v>0.4</v>
      </c>
      <c r="F24" s="40" t="s">
        <v>297</v>
      </c>
      <c r="G24" s="111">
        <f>JAYZ25*(2*SIZEX+2*SIZEY)/1000</f>
        <v>57.536799999999992</v>
      </c>
    </row>
    <row r="25" spans="1:7" ht="15.75" thickBot="1" x14ac:dyDescent="0.3">
      <c r="A25" s="6" t="s">
        <v>3</v>
      </c>
      <c r="B25" s="9">
        <f>Ron_A*lg/140</f>
        <v>0.4</v>
      </c>
      <c r="F25" s="40">
        <v>547</v>
      </c>
      <c r="G25" s="111">
        <f>JAYZ85*(2*SIZEX+2*SIZEY)/1000</f>
        <v>2751.76</v>
      </c>
    </row>
    <row r="26" spans="1:7" ht="45.75" thickBot="1" x14ac:dyDescent="0.3">
      <c r="A26" s="22" t="s">
        <v>4</v>
      </c>
      <c r="B26" s="9">
        <v>1.7500000000000002E-2</v>
      </c>
      <c r="F26" s="40" t="s">
        <v>298</v>
      </c>
      <c r="G26" s="111">
        <f>NOJAYZ25*(2*SIZEX+2*SIZEY)/1000</f>
        <v>5.7536799999999992</v>
      </c>
    </row>
    <row r="27" spans="1:7" ht="15.75" thickBot="1" x14ac:dyDescent="0.3">
      <c r="A27" s="5"/>
      <c r="B27" s="10"/>
      <c r="F27" s="40" t="s">
        <v>300</v>
      </c>
      <c r="G27" s="111">
        <f>NOJAYZ85*(2*SIZEX+2*SIZEY)/1000</f>
        <v>687.94</v>
      </c>
    </row>
    <row r="28" spans="1:7" ht="15.75" thickBot="1" x14ac:dyDescent="0.3">
      <c r="A28" s="5"/>
      <c r="B28" s="10"/>
      <c r="F28" s="206" t="s">
        <v>299</v>
      </c>
    </row>
    <row r="29" spans="1:7" ht="19.5" thickBot="1" x14ac:dyDescent="0.35">
      <c r="A29" s="5"/>
      <c r="B29" s="10"/>
      <c r="F29" s="186" t="s">
        <v>301</v>
      </c>
      <c r="G29" s="187"/>
    </row>
    <row r="30" spans="1:7" ht="15.75" thickBot="1" x14ac:dyDescent="0.3">
      <c r="A30" s="5"/>
      <c r="B30" s="10"/>
      <c r="F30" s="40" t="s">
        <v>303</v>
      </c>
      <c r="G30" s="112">
        <f>(SIZEX+2*FIL)*JAYZ25/1000</f>
        <v>16.053999999999998</v>
      </c>
    </row>
    <row r="31" spans="1:7" ht="21.75" thickBot="1" x14ac:dyDescent="0.4">
      <c r="A31" s="26" t="s">
        <v>280</v>
      </c>
      <c r="B31" s="28"/>
      <c r="F31" s="40" t="s">
        <v>302</v>
      </c>
      <c r="G31" s="113">
        <f>(SIZEX+2*FIL)*JAYZ85/1000</f>
        <v>767.8</v>
      </c>
    </row>
    <row r="32" spans="1:7" ht="15.75" thickBot="1" x14ac:dyDescent="0.3">
      <c r="A32" s="8" t="s">
        <v>281</v>
      </c>
      <c r="B32" s="9">
        <v>3.3</v>
      </c>
      <c r="F32" s="40" t="s">
        <v>304</v>
      </c>
      <c r="G32" s="112">
        <f>(SIZEX+2*FIL)*NOJAYZ25/1000</f>
        <v>1.6053999999999999</v>
      </c>
    </row>
    <row r="33" spans="1:7" ht="15.75" thickBot="1" x14ac:dyDescent="0.3">
      <c r="A33" s="24" t="s">
        <v>282</v>
      </c>
      <c r="B33" s="11">
        <v>-2.2000000000000002</v>
      </c>
      <c r="F33" s="40" t="s">
        <v>305</v>
      </c>
      <c r="G33" s="113">
        <f>(SIZEX+2*FIL)*NOJAYZ85/1000</f>
        <v>191.95</v>
      </c>
    </row>
    <row r="34" spans="1:7" ht="15.75" thickBot="1" x14ac:dyDescent="0.3">
      <c r="A34" s="24" t="s">
        <v>283</v>
      </c>
      <c r="B34" s="11">
        <v>-3.3</v>
      </c>
    </row>
    <row r="35" spans="1:7" ht="19.5" thickBot="1" x14ac:dyDescent="0.35">
      <c r="F35" s="186" t="s">
        <v>306</v>
      </c>
      <c r="G35" s="188"/>
    </row>
    <row r="36" spans="1:7" ht="24" thickBot="1" x14ac:dyDescent="0.4">
      <c r="A36" s="41" t="s">
        <v>279</v>
      </c>
      <c r="B36" s="2"/>
      <c r="F36" s="40">
        <v>6</v>
      </c>
      <c r="G36" s="40">
        <f>(2*FIL)*JAYZ25/1000</f>
        <v>0.69</v>
      </c>
    </row>
    <row r="37" spans="1:7" ht="15.75" thickBot="1" x14ac:dyDescent="0.3">
      <c r="A37" s="40" t="s">
        <v>277</v>
      </c>
      <c r="B37" s="31" t="s">
        <v>278</v>
      </c>
      <c r="F37" s="40" t="s">
        <v>307</v>
      </c>
      <c r="G37" s="58">
        <f>(2*FIL)*JAYZ85/1000</f>
        <v>33</v>
      </c>
    </row>
    <row r="38" spans="1:7" ht="15.75" thickBot="1" x14ac:dyDescent="0.3">
      <c r="F38" s="40" t="s">
        <v>308</v>
      </c>
      <c r="G38" s="40">
        <f>(2*FIL)*NOJAYZ25/1000</f>
        <v>6.9000000000000006E-2</v>
      </c>
    </row>
    <row r="39" spans="1:7" ht="15.75" thickBot="1" x14ac:dyDescent="0.3">
      <c r="F39" s="40" t="s">
        <v>309</v>
      </c>
      <c r="G39" s="101">
        <f>(2*FIL)*NOJAYZ85/1000</f>
        <v>8.25</v>
      </c>
    </row>
    <row r="40" spans="1:7" ht="15.75" thickBot="1" x14ac:dyDescent="0.3">
      <c r="A40" s="99" t="s">
        <v>64</v>
      </c>
      <c r="B40" s="110"/>
    </row>
    <row r="41" spans="1:7" ht="15.75" thickBot="1" x14ac:dyDescent="0.3">
      <c r="A41" s="40" t="s">
        <v>265</v>
      </c>
      <c r="B41" s="31">
        <v>23</v>
      </c>
    </row>
    <row r="42" spans="1:7" ht="15.75" thickBot="1" x14ac:dyDescent="0.3">
      <c r="A42" s="101" t="s">
        <v>284</v>
      </c>
      <c r="B42" s="44">
        <v>1100</v>
      </c>
    </row>
    <row r="43" spans="1:7" ht="15.75" thickBot="1" x14ac:dyDescent="0.3">
      <c r="A43" s="40" t="s">
        <v>285</v>
      </c>
      <c r="B43" s="40">
        <v>2.2999999999999998</v>
      </c>
    </row>
    <row r="44" spans="1:7" ht="15.75" thickBot="1" x14ac:dyDescent="0.3">
      <c r="A44" s="101" t="s">
        <v>65</v>
      </c>
      <c r="B44" s="101">
        <v>275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J75"/>
  <sheetViews>
    <sheetView topLeftCell="N34" zoomScale="115" zoomScaleNormal="115" workbookViewId="0">
      <selection activeCell="S56" sqref="S56:T56"/>
    </sheetView>
  </sheetViews>
  <sheetFormatPr defaultRowHeight="15" x14ac:dyDescent="0.25"/>
  <cols>
    <col min="1" max="1" width="29.85546875" customWidth="1"/>
    <col min="2" max="2" width="18" customWidth="1"/>
    <col min="5" max="5" width="14.7109375" customWidth="1"/>
    <col min="8" max="8" width="4.7109375" customWidth="1"/>
    <col min="10" max="10" width="9.140625" customWidth="1"/>
    <col min="16" max="16" width="5.42578125" customWidth="1"/>
    <col min="17" max="17" width="9.85546875" customWidth="1"/>
    <col min="18" max="18" width="7.5703125" customWidth="1"/>
    <col min="19" max="19" width="21.85546875" customWidth="1"/>
    <col min="20" max="20" width="4.7109375" customWidth="1"/>
    <col min="21" max="21" width="6" style="89" customWidth="1"/>
    <col min="24" max="24" width="17.140625" customWidth="1"/>
    <col min="25" max="25" width="10" style="69" customWidth="1"/>
    <col min="26" max="26" width="18.140625" customWidth="1"/>
    <col min="28" max="28" width="19" customWidth="1"/>
    <col min="29" max="29" width="9.140625" style="69"/>
    <col min="30" max="30" width="19" customWidth="1"/>
    <col min="33" max="33" width="17" customWidth="1"/>
    <col min="34" max="34" width="18.42578125" customWidth="1"/>
    <col min="35" max="35" width="14.7109375" customWidth="1"/>
  </cols>
  <sheetData>
    <row r="1" spans="1:36" ht="26.25" x14ac:dyDescent="0.4">
      <c r="A1" s="47" t="s">
        <v>163</v>
      </c>
    </row>
    <row r="2" spans="1:36" x14ac:dyDescent="0.25">
      <c r="F2" s="33"/>
      <c r="G2" s="33"/>
      <c r="H2" s="33"/>
      <c r="K2" s="33"/>
      <c r="L2" s="33"/>
    </row>
    <row r="3" spans="1:36" ht="15.75" thickBot="1" x14ac:dyDescent="0.3">
      <c r="F3" s="33"/>
      <c r="G3" s="33"/>
      <c r="H3" s="33"/>
      <c r="K3" s="33"/>
      <c r="L3" s="33"/>
    </row>
    <row r="4" spans="1:36" ht="21.75" thickBot="1" x14ac:dyDescent="0.4">
      <c r="A4" s="48" t="s">
        <v>167</v>
      </c>
      <c r="B4" s="42"/>
      <c r="E4" s="65" t="s">
        <v>36</v>
      </c>
      <c r="F4" s="33"/>
      <c r="G4" s="33"/>
      <c r="H4" s="33"/>
      <c r="K4" s="33"/>
      <c r="L4" s="33"/>
      <c r="Q4" s="65" t="s">
        <v>37</v>
      </c>
    </row>
    <row r="5" spans="1:36" ht="15.75" thickBot="1" x14ac:dyDescent="0.3">
      <c r="A5" s="43" t="s">
        <v>171</v>
      </c>
      <c r="B5" s="44">
        <v>100</v>
      </c>
      <c r="F5" s="33"/>
      <c r="G5" s="33"/>
      <c r="H5" s="33"/>
      <c r="K5" s="33"/>
      <c r="L5" s="33"/>
    </row>
    <row r="6" spans="1:36" ht="15.75" thickBot="1" x14ac:dyDescent="0.3">
      <c r="A6" s="45" t="s">
        <v>172</v>
      </c>
      <c r="B6" s="44">
        <v>10</v>
      </c>
      <c r="F6" s="33"/>
      <c r="G6" s="33"/>
      <c r="H6" s="33"/>
      <c r="K6" s="33"/>
      <c r="L6" s="33"/>
      <c r="AJ6" s="69"/>
    </row>
    <row r="7" spans="1:36" ht="15.75" thickBot="1" x14ac:dyDescent="0.3">
      <c r="A7" s="45" t="s">
        <v>173</v>
      </c>
      <c r="B7" s="44">
        <v>10</v>
      </c>
      <c r="F7" s="33"/>
      <c r="G7" s="33"/>
      <c r="H7" s="33"/>
      <c r="K7" s="33"/>
      <c r="L7" s="33"/>
      <c r="T7" s="74"/>
      <c r="AJ7" s="69"/>
    </row>
    <row r="8" spans="1:36" ht="15.75" thickBot="1" x14ac:dyDescent="0.3">
      <c r="A8" s="66" t="s">
        <v>174</v>
      </c>
      <c r="B8" s="63">
        <v>400</v>
      </c>
      <c r="F8" s="33"/>
      <c r="G8" s="33"/>
      <c r="H8" s="33"/>
      <c r="I8" s="30">
        <f>Wmm</f>
        <v>9</v>
      </c>
      <c r="J8" t="s">
        <v>59</v>
      </c>
      <c r="K8" s="33">
        <f>RDS</f>
        <v>10</v>
      </c>
      <c r="L8" s="33" t="s">
        <v>28</v>
      </c>
      <c r="T8" s="74"/>
      <c r="X8" s="75">
        <v>87884</v>
      </c>
      <c r="Y8" s="76"/>
      <c r="Z8" s="77"/>
      <c r="AB8" s="78" t="s">
        <v>201</v>
      </c>
      <c r="AC8" s="79"/>
      <c r="AD8" s="80"/>
      <c r="AG8" s="30"/>
      <c r="AJ8" s="69"/>
    </row>
    <row r="9" spans="1:36" ht="15.75" thickBot="1" x14ac:dyDescent="0.3">
      <c r="A9" s="49" t="s">
        <v>35</v>
      </c>
      <c r="B9" s="64">
        <v>40</v>
      </c>
      <c r="F9" s="33"/>
      <c r="G9" s="33"/>
      <c r="H9" s="33"/>
      <c r="K9" s="33"/>
      <c r="L9" s="33"/>
      <c r="T9" s="74"/>
      <c r="X9" t="s">
        <v>48</v>
      </c>
      <c r="Z9" t="s">
        <v>39</v>
      </c>
      <c r="AB9" t="s">
        <v>202</v>
      </c>
      <c r="AD9" t="s">
        <v>39</v>
      </c>
      <c r="AJ9" s="69"/>
    </row>
    <row r="10" spans="1:36" ht="15.75" thickBot="1" x14ac:dyDescent="0.3">
      <c r="A10" s="46"/>
      <c r="B10" s="30"/>
      <c r="F10" s="33"/>
      <c r="G10" s="33"/>
      <c r="H10" s="33"/>
      <c r="K10" s="33"/>
      <c r="L10" s="33"/>
      <c r="Q10" s="81" t="s">
        <v>52</v>
      </c>
      <c r="R10" s="82"/>
      <c r="T10" s="87"/>
      <c r="U10" s="90"/>
      <c r="V10" s="82"/>
      <c r="X10" s="52" t="s">
        <v>192</v>
      </c>
      <c r="Y10" s="70">
        <f>VRF_OPR/STACK</f>
        <v>1.1764705882352942</v>
      </c>
      <c r="Z10" s="31" t="s">
        <v>40</v>
      </c>
      <c r="AB10" s="52" t="s">
        <v>203</v>
      </c>
      <c r="AC10" s="71">
        <v>0</v>
      </c>
      <c r="AD10" s="31" t="s">
        <v>213</v>
      </c>
      <c r="AJ10" s="69"/>
    </row>
    <row r="11" spans="1:36" ht="15.75" thickBot="1" x14ac:dyDescent="0.3">
      <c r="B11" s="30"/>
      <c r="F11" s="33"/>
      <c r="G11" s="33"/>
      <c r="H11" s="33">
        <f>RG</f>
        <v>100</v>
      </c>
      <c r="K11" s="33"/>
      <c r="L11" s="33"/>
      <c r="Q11" s="83">
        <f>Y16</f>
        <v>6.4185421373216274</v>
      </c>
      <c r="R11" s="82" t="s">
        <v>34</v>
      </c>
      <c r="T11" s="88" t="s">
        <v>54</v>
      </c>
      <c r="U11" s="91" t="s">
        <v>52</v>
      </c>
      <c r="V11" s="82"/>
      <c r="X11" s="52" t="s">
        <v>193</v>
      </c>
      <c r="Y11" s="70">
        <f>Y10^2/(2*RDS)</f>
        <v>6.9204152249134954E-2</v>
      </c>
      <c r="Z11" s="31" t="s">
        <v>47</v>
      </c>
      <c r="AB11" s="51" t="s">
        <v>204</v>
      </c>
      <c r="AC11" s="72">
        <f>AC10^2/RDS</f>
        <v>0</v>
      </c>
      <c r="AD11" s="31" t="s">
        <v>213</v>
      </c>
      <c r="AJ11" s="69"/>
    </row>
    <row r="12" spans="1:36" ht="21.75" thickBot="1" x14ac:dyDescent="0.4">
      <c r="A12" s="67" t="s">
        <v>168</v>
      </c>
      <c r="B12" s="68"/>
      <c r="F12" s="33"/>
      <c r="G12" s="33"/>
      <c r="H12" s="33"/>
      <c r="K12" s="33"/>
      <c r="L12" s="33"/>
      <c r="Q12" s="84" t="s">
        <v>54</v>
      </c>
      <c r="R12" s="85"/>
      <c r="T12" s="88">
        <v>0</v>
      </c>
      <c r="U12" s="92">
        <f>Y11</f>
        <v>6.9204152249134954E-2</v>
      </c>
      <c r="V12" s="82" t="s">
        <v>34</v>
      </c>
      <c r="X12" s="52" t="s">
        <v>194</v>
      </c>
      <c r="Y12" s="70">
        <f>STACK*Y11</f>
        <v>2.3529411764705883</v>
      </c>
      <c r="Z12" s="31" t="s">
        <v>46</v>
      </c>
      <c r="AB12" s="52" t="s">
        <v>205</v>
      </c>
      <c r="AC12" s="73">
        <v>0</v>
      </c>
      <c r="AD12" s="31" t="s">
        <v>214</v>
      </c>
      <c r="AJ12" s="69"/>
    </row>
    <row r="13" spans="1:36" ht="15.75" thickBot="1" x14ac:dyDescent="0.3">
      <c r="A13" s="49" t="s">
        <v>153</v>
      </c>
      <c r="B13" s="55">
        <f>STACK*RDS</f>
        <v>340</v>
      </c>
      <c r="F13" s="33"/>
      <c r="G13" s="33"/>
      <c r="H13" s="33"/>
      <c r="I13" s="30">
        <f>Wmm</f>
        <v>9</v>
      </c>
      <c r="J13" t="s">
        <v>59</v>
      </c>
      <c r="K13" s="33"/>
      <c r="L13" s="33"/>
      <c r="Q13" s="86">
        <f>AC16</f>
        <v>0.41322314049586789</v>
      </c>
      <c r="R13" s="85" t="s">
        <v>34</v>
      </c>
      <c r="T13" s="87"/>
      <c r="U13" s="90"/>
      <c r="V13" s="82"/>
      <c r="AG13" s="30"/>
      <c r="AI13" s="69"/>
    </row>
    <row r="14" spans="1:36" ht="15.75" thickBot="1" x14ac:dyDescent="0.3">
      <c r="A14" s="52" t="s">
        <v>175</v>
      </c>
      <c r="B14" s="56">
        <f>RG/STACK+RGC</f>
        <v>12.941176470588236</v>
      </c>
      <c r="F14" s="33"/>
      <c r="G14" s="33"/>
      <c r="H14" s="33"/>
      <c r="K14" s="33">
        <f>RDS</f>
        <v>10</v>
      </c>
      <c r="L14" s="33" t="s">
        <v>28</v>
      </c>
      <c r="T14" s="87"/>
      <c r="U14" s="90"/>
      <c r="V14" s="82"/>
      <c r="X14" t="s">
        <v>195</v>
      </c>
      <c r="AB14" t="s">
        <v>206</v>
      </c>
      <c r="AI14" s="69"/>
    </row>
    <row r="15" spans="1:36" ht="15.75" thickBot="1" x14ac:dyDescent="0.3">
      <c r="A15" s="54" t="s">
        <v>176</v>
      </c>
      <c r="B15" s="57">
        <f>1/(1/B13+1/B14)</f>
        <v>12.466666666666667</v>
      </c>
      <c r="F15" s="33"/>
      <c r="G15" s="33"/>
      <c r="H15" s="33"/>
      <c r="K15" s="33"/>
      <c r="L15" s="33"/>
      <c r="T15" s="87"/>
      <c r="U15" s="90"/>
      <c r="V15" s="82"/>
      <c r="X15" s="52" t="s">
        <v>196</v>
      </c>
      <c r="Y15" s="70">
        <f>RG*(VRF_OPR-(VRF_OPR/(2*STACK)))/(RG+RGC)</f>
        <v>35.828877005347593</v>
      </c>
      <c r="Z15" s="31" t="s">
        <v>51</v>
      </c>
      <c r="AB15" s="52" t="s">
        <v>208</v>
      </c>
      <c r="AC15" s="70">
        <f>VRF_OPR*(RG/STACK)/((RGC+RG/STACK))</f>
        <v>9.0909090909090917</v>
      </c>
      <c r="AD15" s="31" t="s">
        <v>212</v>
      </c>
      <c r="AI15" s="69"/>
    </row>
    <row r="16" spans="1:36" ht="15.75" thickBot="1" x14ac:dyDescent="0.3">
      <c r="F16" s="33"/>
      <c r="G16" s="33"/>
      <c r="H16" s="33"/>
      <c r="I16" s="30"/>
      <c r="K16" s="33"/>
      <c r="L16" s="33"/>
      <c r="T16" s="88" t="s">
        <v>54</v>
      </c>
      <c r="U16" s="91" t="s">
        <v>52</v>
      </c>
      <c r="V16" s="82"/>
      <c r="X16" s="52" t="s">
        <v>197</v>
      </c>
      <c r="Y16" s="70">
        <f>Y15^2/(2*RG)</f>
        <v>6.4185421373216274</v>
      </c>
      <c r="Z16" s="31" t="s">
        <v>53</v>
      </c>
      <c r="AB16" s="51" t="s">
        <v>207</v>
      </c>
      <c r="AC16" s="72">
        <f>(AC15^2)/(2*RG)</f>
        <v>0.41322314049586789</v>
      </c>
      <c r="AD16" s="31" t="s">
        <v>215</v>
      </c>
      <c r="AG16" s="30"/>
      <c r="AJ16" s="69"/>
    </row>
    <row r="17" spans="1:36" ht="15.75" thickBot="1" x14ac:dyDescent="0.3">
      <c r="A17" s="59" t="s">
        <v>169</v>
      </c>
      <c r="B17" s="60"/>
      <c r="F17" s="33"/>
      <c r="G17" s="33"/>
      <c r="H17" s="33">
        <f>RG</f>
        <v>100</v>
      </c>
      <c r="K17" s="33"/>
      <c r="L17" s="33"/>
      <c r="T17" s="88">
        <v>0</v>
      </c>
      <c r="U17" s="92">
        <f>Y11</f>
        <v>6.9204152249134954E-2</v>
      </c>
      <c r="V17" s="82" t="s">
        <v>34</v>
      </c>
      <c r="AJ17" s="69"/>
    </row>
    <row r="18" spans="1:36" ht="15.75" thickBot="1" x14ac:dyDescent="0.3">
      <c r="A18" s="40" t="s">
        <v>177</v>
      </c>
      <c r="B18" s="53">
        <f>(STACK*RGC+RG)*1000*CGS*10^-12*Wmm/10^-6</f>
        <v>2.6135999999999999</v>
      </c>
      <c r="F18" s="33"/>
      <c r="G18" s="33"/>
      <c r="H18" s="33"/>
      <c r="I18" s="30">
        <f>Wmm</f>
        <v>9</v>
      </c>
      <c r="J18" t="s">
        <v>59</v>
      </c>
      <c r="K18" s="33"/>
      <c r="L18" s="33"/>
      <c r="T18" s="87"/>
      <c r="U18" s="90"/>
      <c r="V18" s="82"/>
      <c r="X18" t="s">
        <v>200</v>
      </c>
      <c r="AB18" t="s">
        <v>209</v>
      </c>
      <c r="AG18" s="30"/>
      <c r="AJ18" s="69"/>
    </row>
    <row r="19" spans="1:36" ht="15.75" thickBot="1" x14ac:dyDescent="0.3">
      <c r="A19" s="58" t="s">
        <v>30</v>
      </c>
      <c r="B19" s="58">
        <v>-2</v>
      </c>
      <c r="F19" s="33"/>
      <c r="G19" s="33"/>
      <c r="H19" s="33"/>
      <c r="I19" s="33"/>
      <c r="J19" s="33"/>
      <c r="K19" s="33"/>
      <c r="L19" s="33"/>
      <c r="T19" s="87"/>
      <c r="U19" s="90"/>
      <c r="V19" s="82"/>
      <c r="X19" s="52" t="s">
        <v>199</v>
      </c>
      <c r="Y19" s="70">
        <f>RGC*(VRF_OPR-(VRF_OPR/(2*STACK)))/(RG+RGC)</f>
        <v>3.5828877005347595</v>
      </c>
      <c r="Z19" s="31"/>
      <c r="AB19" s="52" t="s">
        <v>211</v>
      </c>
      <c r="AC19" s="70">
        <f>VRF_OPR*(RGC)/((RGC+RG/STACK))</f>
        <v>30.90909090909091</v>
      </c>
      <c r="AD19" s="31"/>
      <c r="AJ19" s="69"/>
    </row>
    <row r="20" spans="1:36" ht="15.75" thickBot="1" x14ac:dyDescent="0.3">
      <c r="A20" s="61" t="s">
        <v>178</v>
      </c>
      <c r="B20" s="62">
        <f>LN(1-VN_Schwelle/VNEG)*TAU_OFF*-1</f>
        <v>6.2671390849858204</v>
      </c>
      <c r="F20" s="33"/>
      <c r="G20" s="33"/>
      <c r="H20" s="33"/>
      <c r="I20" s="33"/>
      <c r="J20" s="33"/>
      <c r="K20" s="33">
        <f>RDS</f>
        <v>10</v>
      </c>
      <c r="L20" s="33" t="s">
        <v>28</v>
      </c>
      <c r="T20" s="87"/>
      <c r="U20" s="90"/>
      <c r="V20" s="82"/>
      <c r="X20" s="52" t="s">
        <v>198</v>
      </c>
      <c r="Y20" s="70">
        <f>Y19^2/(2*RGC)</f>
        <v>0.64185421373216278</v>
      </c>
      <c r="Z20" s="31"/>
      <c r="AB20" s="52" t="s">
        <v>210</v>
      </c>
      <c r="AC20" s="70">
        <f>AC19^2/(2*RGC)</f>
        <v>47.768595041322314</v>
      </c>
      <c r="AD20" s="31"/>
      <c r="AJ20" s="69"/>
    </row>
    <row r="21" spans="1:36" x14ac:dyDescent="0.25">
      <c r="F21" s="33"/>
      <c r="G21" s="33"/>
      <c r="H21" s="33"/>
      <c r="I21" s="33"/>
      <c r="J21" s="33"/>
      <c r="K21" s="33"/>
      <c r="L21" s="33"/>
      <c r="T21" s="88" t="s">
        <v>54</v>
      </c>
      <c r="U21" s="91" t="s">
        <v>52</v>
      </c>
      <c r="V21" s="82"/>
      <c r="AJ21" s="69"/>
    </row>
    <row r="22" spans="1:36" x14ac:dyDescent="0.25">
      <c r="A22" s="33" t="s">
        <v>32</v>
      </c>
      <c r="B22" s="33">
        <f>RG*WIDTH*CGS*10^-6</f>
        <v>0.59399999999999997</v>
      </c>
      <c r="F22" s="33"/>
      <c r="G22" s="33"/>
      <c r="H22" s="33"/>
      <c r="I22" s="33"/>
      <c r="J22" s="33"/>
      <c r="K22" s="33"/>
      <c r="L22" s="33"/>
      <c r="T22" s="85">
        <v>0</v>
      </c>
      <c r="U22" s="92">
        <f>Y11</f>
        <v>6.9204152249134954E-2</v>
      </c>
      <c r="V22" s="82" t="s">
        <v>34</v>
      </c>
      <c r="AJ22" s="69"/>
    </row>
    <row r="23" spans="1:36" ht="15.75" thickBot="1" x14ac:dyDescent="0.3">
      <c r="F23" s="33"/>
      <c r="G23" s="33"/>
      <c r="H23" s="33">
        <f>RG</f>
        <v>100</v>
      </c>
      <c r="I23" s="50" t="s">
        <v>26</v>
      </c>
      <c r="J23" s="33"/>
      <c r="K23" s="33"/>
      <c r="L23" s="33"/>
      <c r="T23" s="82"/>
      <c r="U23" s="90"/>
      <c r="V23" s="82"/>
      <c r="AI23" s="69"/>
    </row>
    <row r="24" spans="1:36" ht="15.75" thickBot="1" x14ac:dyDescent="0.3">
      <c r="A24" s="59" t="s">
        <v>170</v>
      </c>
      <c r="B24" s="60"/>
      <c r="F24" s="33"/>
      <c r="G24" s="33"/>
      <c r="H24" s="33"/>
      <c r="I24" s="33"/>
      <c r="J24" s="33"/>
      <c r="K24" s="33"/>
      <c r="L24" s="33"/>
      <c r="AI24" s="69"/>
    </row>
    <row r="25" spans="1:36" ht="15.75" thickBot="1" x14ac:dyDescent="0.3">
      <c r="A25" s="40" t="s">
        <v>29</v>
      </c>
      <c r="B25" s="53">
        <f>(STACK*(RGC)+RG+(STACK-1)*RDS)*1000*CGS*10^-12*Wmm/10^-6</f>
        <v>4.5737999999999994</v>
      </c>
      <c r="F25" s="33"/>
      <c r="G25" s="33"/>
      <c r="H25" s="33"/>
      <c r="I25" s="33"/>
      <c r="J25" s="33"/>
      <c r="K25" s="33"/>
      <c r="L25" s="33"/>
      <c r="AI25" s="69"/>
    </row>
    <row r="26" spans="1:36" ht="15.75" thickBot="1" x14ac:dyDescent="0.3">
      <c r="A26" s="58" t="s">
        <v>33</v>
      </c>
      <c r="B26" s="58">
        <v>2.2000000000000002</v>
      </c>
      <c r="F26" s="33"/>
      <c r="G26" s="33"/>
      <c r="H26" s="33"/>
      <c r="I26" s="33"/>
      <c r="J26" s="33"/>
      <c r="K26" s="33"/>
      <c r="L26" s="33"/>
      <c r="AI26" s="69"/>
    </row>
    <row r="27" spans="1:36" ht="15.75" thickBot="1" x14ac:dyDescent="0.3">
      <c r="A27" s="61" t="s">
        <v>31</v>
      </c>
      <c r="B27" s="62">
        <f>LN(1-VP_Schwelle/VDDP)*TAU_ON*-1</f>
        <v>5.0248328859102012</v>
      </c>
      <c r="F27" s="33"/>
      <c r="G27" s="33"/>
      <c r="H27" s="33"/>
      <c r="I27" s="33"/>
      <c r="J27" s="33"/>
      <c r="K27" s="33"/>
      <c r="L27" s="33"/>
      <c r="T27" s="88" t="s">
        <v>54</v>
      </c>
      <c r="U27" s="91" t="s">
        <v>52</v>
      </c>
      <c r="V27" s="82"/>
      <c r="AI27" s="69"/>
    </row>
    <row r="28" spans="1:36" x14ac:dyDescent="0.25">
      <c r="F28" s="33"/>
      <c r="G28" s="33"/>
      <c r="H28" s="33"/>
      <c r="I28" s="33"/>
      <c r="J28" s="33"/>
      <c r="K28" s="33"/>
      <c r="L28" s="33"/>
      <c r="T28" s="85">
        <v>0</v>
      </c>
      <c r="U28" s="92">
        <f>Y11</f>
        <v>6.9204152249134954E-2</v>
      </c>
      <c r="V28" s="82" t="s">
        <v>34</v>
      </c>
      <c r="AI28" s="69"/>
    </row>
    <row r="29" spans="1:36" x14ac:dyDescent="0.25">
      <c r="F29" s="33"/>
      <c r="G29" s="33"/>
      <c r="H29" s="33"/>
      <c r="I29" s="33"/>
      <c r="J29" s="33"/>
      <c r="K29" s="33"/>
      <c r="L29" s="33"/>
      <c r="Q29" s="81" t="s">
        <v>52</v>
      </c>
      <c r="R29" s="82"/>
      <c r="AI29" s="69"/>
    </row>
    <row r="30" spans="1:36" x14ac:dyDescent="0.25">
      <c r="A30" t="s">
        <v>179</v>
      </c>
      <c r="E30" s="33"/>
      <c r="F30" s="33"/>
      <c r="H30" s="33"/>
      <c r="I30" s="33"/>
      <c r="J30" s="33"/>
      <c r="K30" s="33"/>
      <c r="L30" s="33"/>
      <c r="Q30" s="83">
        <f>Y20</f>
        <v>0.64185421373216278</v>
      </c>
      <c r="R30" s="82" t="s">
        <v>34</v>
      </c>
      <c r="AI30" s="69"/>
    </row>
    <row r="31" spans="1:36" x14ac:dyDescent="0.25">
      <c r="A31" t="s">
        <v>180</v>
      </c>
      <c r="E31" s="33">
        <f>RGC</f>
        <v>10</v>
      </c>
      <c r="F31" s="50" t="s">
        <v>26</v>
      </c>
      <c r="H31" s="33"/>
      <c r="I31" s="33"/>
      <c r="J31" s="33"/>
      <c r="K31" s="33">
        <f>RDS</f>
        <v>10</v>
      </c>
      <c r="L31" s="33" t="s">
        <v>28</v>
      </c>
      <c r="Q31" s="84" t="s">
        <v>54</v>
      </c>
      <c r="R31" s="85"/>
      <c r="AI31" s="69"/>
    </row>
    <row r="32" spans="1:36" x14ac:dyDescent="0.25">
      <c r="E32" s="33"/>
      <c r="F32" s="33"/>
      <c r="H32" s="33"/>
      <c r="I32" s="33"/>
      <c r="J32" s="33"/>
      <c r="K32" s="33"/>
      <c r="L32" s="33"/>
      <c r="Q32" s="86">
        <f>AC20</f>
        <v>47.768595041322314</v>
      </c>
      <c r="R32" s="85" t="s">
        <v>34</v>
      </c>
      <c r="AI32" s="69"/>
    </row>
    <row r="33" spans="1:35" x14ac:dyDescent="0.25">
      <c r="H33" s="33"/>
      <c r="I33" s="33"/>
      <c r="J33" s="33"/>
      <c r="K33" s="33"/>
      <c r="L33" s="33"/>
      <c r="AI33" s="69"/>
    </row>
    <row r="34" spans="1:35" x14ac:dyDescent="0.25">
      <c r="E34" s="33"/>
      <c r="F34" s="33"/>
      <c r="H34" s="33"/>
      <c r="I34" s="33"/>
      <c r="J34" s="33"/>
      <c r="K34" s="33"/>
      <c r="L34" s="33"/>
      <c r="U34" t="s">
        <v>162</v>
      </c>
      <c r="AI34" s="69"/>
    </row>
    <row r="35" spans="1:35" x14ac:dyDescent="0.25">
      <c r="E35" s="33"/>
      <c r="F35" s="33"/>
      <c r="H35" s="33">
        <f>RG</f>
        <v>100</v>
      </c>
      <c r="I35" s="50" t="s">
        <v>26</v>
      </c>
      <c r="J35" s="33"/>
      <c r="K35" s="33"/>
      <c r="L35" s="33"/>
      <c r="AI35" s="69"/>
    </row>
    <row r="36" spans="1:35" x14ac:dyDescent="0.25">
      <c r="E36" t="s">
        <v>164</v>
      </c>
      <c r="F36" s="33"/>
      <c r="G36" s="33"/>
      <c r="H36" s="33"/>
      <c r="I36" s="33"/>
      <c r="J36" s="33"/>
      <c r="K36" s="33"/>
      <c r="L36" s="33"/>
      <c r="AI36" s="69"/>
    </row>
    <row r="37" spans="1:35" x14ac:dyDescent="0.25">
      <c r="F37" s="33"/>
      <c r="G37" s="33"/>
      <c r="H37" s="33"/>
      <c r="I37" s="33"/>
      <c r="J37" s="33"/>
      <c r="K37" s="33"/>
      <c r="L37" s="33"/>
      <c r="AI37" s="69"/>
    </row>
    <row r="38" spans="1:35" x14ac:dyDescent="0.25">
      <c r="F38" s="33"/>
      <c r="G38" s="33"/>
      <c r="H38" s="33"/>
      <c r="I38" s="33"/>
      <c r="J38" s="33"/>
      <c r="K38" s="33"/>
      <c r="L38" s="33"/>
    </row>
    <row r="39" spans="1:35" x14ac:dyDescent="0.25">
      <c r="F39" s="33"/>
      <c r="G39" s="33"/>
      <c r="H39" s="33"/>
      <c r="I39" s="33"/>
      <c r="J39" s="33"/>
      <c r="K39" s="33"/>
      <c r="L39" s="33"/>
    </row>
    <row r="40" spans="1:35" ht="21.75" thickBot="1" x14ac:dyDescent="0.4">
      <c r="E40" s="65" t="s">
        <v>36</v>
      </c>
      <c r="F40" s="33"/>
      <c r="G40" s="33"/>
      <c r="H40" s="33"/>
      <c r="I40" s="33"/>
      <c r="J40" s="33"/>
      <c r="K40" s="33"/>
    </row>
    <row r="41" spans="1:35" ht="21.75" thickBot="1" x14ac:dyDescent="0.4">
      <c r="A41" s="67" t="s">
        <v>189</v>
      </c>
      <c r="B41" s="68"/>
      <c r="F41" s="33"/>
      <c r="G41" s="33"/>
      <c r="H41" s="33"/>
      <c r="I41" s="33"/>
      <c r="J41" s="33"/>
      <c r="K41" s="33"/>
      <c r="L41" s="33"/>
      <c r="M41" s="33"/>
      <c r="P41" s="65" t="s">
        <v>37</v>
      </c>
    </row>
    <row r="42" spans="1:35" ht="15.75" thickBot="1" x14ac:dyDescent="0.3">
      <c r="A42" s="49">
        <v>24</v>
      </c>
      <c r="B42" s="55">
        <f>RGG/(STACK+1)</f>
        <v>11.428571428571429</v>
      </c>
      <c r="F42" s="33"/>
      <c r="G42" s="33"/>
      <c r="H42" s="33"/>
      <c r="I42" s="33"/>
      <c r="J42" s="33"/>
      <c r="L42" s="33"/>
      <c r="M42" s="33"/>
    </row>
    <row r="43" spans="1:35" ht="15.75" thickBot="1" x14ac:dyDescent="0.3">
      <c r="A43" s="52" t="s">
        <v>190</v>
      </c>
      <c r="B43" s="56">
        <f>RG/STACK+RGC</f>
        <v>12.941176470588236</v>
      </c>
      <c r="F43" s="33"/>
      <c r="G43" s="33"/>
      <c r="H43" s="33"/>
      <c r="I43" s="33"/>
      <c r="J43" s="33"/>
      <c r="L43" s="33">
        <f>RGG</f>
        <v>400</v>
      </c>
      <c r="M43" s="33" t="s">
        <v>28</v>
      </c>
    </row>
    <row r="44" spans="1:35" ht="15.75" thickBot="1" x14ac:dyDescent="0.3">
      <c r="A44" s="54" t="s">
        <v>191</v>
      </c>
      <c r="B44" s="57">
        <f>1/(1/B42+1/B43)</f>
        <v>6.0689655172413799</v>
      </c>
      <c r="F44" s="33"/>
      <c r="G44" s="33"/>
      <c r="H44" s="33"/>
      <c r="I44" s="33"/>
      <c r="J44" s="33"/>
      <c r="L44" s="33"/>
      <c r="M44" s="33"/>
      <c r="W44" s="89"/>
    </row>
    <row r="45" spans="1:35" ht="15.75" thickBot="1" x14ac:dyDescent="0.3">
      <c r="F45" s="33"/>
      <c r="G45" s="33"/>
      <c r="H45" s="33"/>
      <c r="I45" s="33"/>
      <c r="J45" s="33"/>
      <c r="L45" s="33"/>
      <c r="M45" s="33"/>
      <c r="Q45" s="81" t="s">
        <v>52</v>
      </c>
      <c r="R45" s="82"/>
      <c r="V45" s="87"/>
      <c r="W45" s="90"/>
    </row>
    <row r="46" spans="1:35" ht="15.75" thickBot="1" x14ac:dyDescent="0.3">
      <c r="A46" s="59" t="s">
        <v>188</v>
      </c>
      <c r="B46" s="60"/>
      <c r="F46" s="33"/>
      <c r="G46" s="33"/>
      <c r="H46" s="33"/>
      <c r="I46" s="33"/>
      <c r="J46" s="33"/>
      <c r="L46" s="33"/>
      <c r="M46" s="33"/>
      <c r="Q46" s="83">
        <f>Y54</f>
        <v>6.4185421373216274</v>
      </c>
      <c r="R46" s="82" t="s">
        <v>34</v>
      </c>
      <c r="V46" s="88" t="s">
        <v>54</v>
      </c>
      <c r="W46" s="91" t="s">
        <v>52</v>
      </c>
      <c r="X46" s="75" t="s">
        <v>217</v>
      </c>
      <c r="Y46" s="76"/>
      <c r="Z46" s="77"/>
      <c r="AB46" s="78" t="s">
        <v>218</v>
      </c>
      <c r="AC46" s="79"/>
      <c r="AD46" s="80"/>
    </row>
    <row r="47" spans="1:35" ht="15.75" thickBot="1" x14ac:dyDescent="0.3">
      <c r="A47" s="40" t="s">
        <v>185</v>
      </c>
      <c r="B47" s="53">
        <f>(STACK*RGC+RG)*1000*CGS*10^-12*Wmm/10^-6</f>
        <v>2.6135999999999999</v>
      </c>
      <c r="F47" s="33"/>
      <c r="G47" s="33"/>
      <c r="H47" s="33">
        <f>RG</f>
        <v>100</v>
      </c>
      <c r="I47" s="50" t="s">
        <v>26</v>
      </c>
      <c r="J47" s="33"/>
      <c r="L47" s="33"/>
      <c r="M47" s="33"/>
      <c r="Q47" s="84" t="s">
        <v>54</v>
      </c>
      <c r="R47" s="85"/>
      <c r="V47" s="93">
        <f>AC49</f>
        <v>2</v>
      </c>
      <c r="W47" s="92">
        <f>Y49</f>
        <v>2</v>
      </c>
      <c r="X47" t="s">
        <v>48</v>
      </c>
      <c r="Z47" t="s">
        <v>39</v>
      </c>
      <c r="AB47" t="s">
        <v>226</v>
      </c>
      <c r="AD47" t="s">
        <v>39</v>
      </c>
    </row>
    <row r="48" spans="1:35" ht="15.75" thickBot="1" x14ac:dyDescent="0.3">
      <c r="A48" s="58" t="s">
        <v>186</v>
      </c>
      <c r="B48" s="58">
        <v>-2</v>
      </c>
      <c r="F48" s="33"/>
      <c r="G48" s="33"/>
      <c r="H48" s="33"/>
      <c r="I48" s="33"/>
      <c r="J48" s="33"/>
      <c r="L48" s="33"/>
      <c r="M48" s="33"/>
      <c r="Q48" s="86">
        <f>AC54</f>
        <v>0.41322314049586789</v>
      </c>
      <c r="R48" s="85" t="s">
        <v>34</v>
      </c>
      <c r="V48" s="87"/>
      <c r="W48" s="90"/>
      <c r="X48" s="52" t="s">
        <v>216</v>
      </c>
      <c r="Y48" s="70">
        <f>VRF_OPR</f>
        <v>40</v>
      </c>
      <c r="Z48" s="31" t="s">
        <v>40</v>
      </c>
      <c r="AB48" s="52" t="s">
        <v>41</v>
      </c>
      <c r="AC48" s="70">
        <f>VRF_OPR</f>
        <v>40</v>
      </c>
      <c r="AD48" s="31" t="s">
        <v>49</v>
      </c>
    </row>
    <row r="49" spans="1:30" ht="15.75" thickBot="1" x14ac:dyDescent="0.3">
      <c r="A49" s="61" t="s">
        <v>187</v>
      </c>
      <c r="B49" s="62">
        <f>LN(1-VN_Schwelle1/VNEG)*TAU_OFF*-1</f>
        <v>6.2671390849858204</v>
      </c>
      <c r="F49" s="33"/>
      <c r="G49" s="33"/>
      <c r="H49" s="33"/>
      <c r="I49" s="33"/>
      <c r="J49" s="33"/>
      <c r="L49" s="33">
        <f>RGG</f>
        <v>400</v>
      </c>
      <c r="M49" s="33" t="s">
        <v>28</v>
      </c>
      <c r="V49" s="87"/>
      <c r="W49" s="90"/>
      <c r="X49" s="52" t="s">
        <v>219</v>
      </c>
      <c r="Y49" s="70">
        <f>Y48^2/(2*RGG)</f>
        <v>2</v>
      </c>
      <c r="Z49" s="31" t="s">
        <v>47</v>
      </c>
      <c r="AB49" s="51">
        <v>5879</v>
      </c>
      <c r="AC49" s="72">
        <f>AC48^2/(2*RGG)</f>
        <v>2</v>
      </c>
      <c r="AD49" s="31" t="s">
        <v>47</v>
      </c>
    </row>
    <row r="50" spans="1:30" ht="15.75" thickBot="1" x14ac:dyDescent="0.3">
      <c r="F50" s="33"/>
      <c r="G50" s="33"/>
      <c r="H50" s="33"/>
      <c r="I50" s="33"/>
      <c r="J50" s="33"/>
      <c r="L50" s="33"/>
      <c r="M50" s="33"/>
      <c r="V50" s="87"/>
      <c r="W50" s="90"/>
      <c r="X50" s="52" t="s">
        <v>220</v>
      </c>
      <c r="Y50" s="70">
        <f>STACK*Y49</f>
        <v>68</v>
      </c>
      <c r="Z50" s="31" t="s">
        <v>46</v>
      </c>
      <c r="AB50" s="52">
        <v>789</v>
      </c>
      <c r="AC50" s="73">
        <f>STACK*AC49</f>
        <v>68</v>
      </c>
      <c r="AD50" s="31" t="s">
        <v>46</v>
      </c>
    </row>
    <row r="51" spans="1:30" x14ac:dyDescent="0.25">
      <c r="A51" s="33" t="s">
        <v>32</v>
      </c>
      <c r="B51" s="33">
        <f>RG*WIDTH*CGS*10^-6</f>
        <v>0.59399999999999997</v>
      </c>
      <c r="F51" s="33"/>
      <c r="G51" s="33"/>
      <c r="H51" s="33"/>
      <c r="I51" s="33"/>
      <c r="J51" s="33"/>
      <c r="L51" s="33"/>
      <c r="M51" s="33"/>
      <c r="V51" s="88" t="s">
        <v>54</v>
      </c>
      <c r="W51" s="91" t="s">
        <v>52</v>
      </c>
      <c r="X51">
        <v>79589</v>
      </c>
    </row>
    <row r="52" spans="1:30" ht="15.75" thickBot="1" x14ac:dyDescent="0.3">
      <c r="F52" s="33"/>
      <c r="G52" s="33"/>
      <c r="H52" s="33"/>
      <c r="I52" s="33"/>
      <c r="J52" s="33"/>
      <c r="L52" s="33"/>
      <c r="M52" s="33"/>
      <c r="V52" s="93">
        <f>AC49</f>
        <v>2</v>
      </c>
      <c r="W52" s="92">
        <f>Y49</f>
        <v>2</v>
      </c>
      <c r="X52" t="s">
        <v>222</v>
      </c>
      <c r="Y52" s="69">
        <v>5</v>
      </c>
      <c r="AB52" t="s">
        <v>50</v>
      </c>
    </row>
    <row r="53" spans="1:30" ht="15.75" thickBot="1" x14ac:dyDescent="0.3">
      <c r="A53" s="59" t="s">
        <v>181</v>
      </c>
      <c r="B53" s="60"/>
      <c r="F53" s="33"/>
      <c r="G53" s="33"/>
      <c r="H53" s="33">
        <f>RG</f>
        <v>100</v>
      </c>
      <c r="I53" s="50" t="s">
        <v>26</v>
      </c>
      <c r="J53" s="33"/>
      <c r="L53" s="33"/>
      <c r="M53" s="33"/>
      <c r="V53" s="87"/>
      <c r="W53" s="90"/>
      <c r="X53" s="52" t="s">
        <v>221</v>
      </c>
      <c r="Y53" s="70">
        <f>RG*(VRF_OPR-(VRF_OPR/(2*STACK)))/(RG+RGC)</f>
        <v>35.828877005347593</v>
      </c>
      <c r="Z53" s="31" t="s">
        <v>51</v>
      </c>
      <c r="AB53" s="52">
        <v>48</v>
      </c>
      <c r="AC53" s="70">
        <f>VRF_OPR*(RG/STACK)/((RGC+RG/STACK))</f>
        <v>9.0909090909090917</v>
      </c>
      <c r="AD53" s="31" t="s">
        <v>49</v>
      </c>
    </row>
    <row r="54" spans="1:30" ht="15.75" thickBot="1" x14ac:dyDescent="0.3">
      <c r="A54" s="40" t="s">
        <v>183</v>
      </c>
      <c r="B54" s="53">
        <f>(STACK*(RGC)+RG+RGG)*1000*CGS*10^-12*Wmm/10^-6</f>
        <v>4.9896000000000003</v>
      </c>
      <c r="F54" s="33"/>
      <c r="G54" s="33"/>
      <c r="H54" s="33"/>
      <c r="I54" s="33"/>
      <c r="J54" s="33"/>
      <c r="L54" s="33"/>
      <c r="M54" s="33"/>
      <c r="V54" s="87"/>
      <c r="W54" s="90"/>
      <c r="X54" s="52" t="s">
        <v>223</v>
      </c>
      <c r="Y54" s="70">
        <f>Y53^2/(2*RG)</f>
        <v>6.4185421373216274</v>
      </c>
      <c r="Z54" s="31" t="s">
        <v>53</v>
      </c>
      <c r="AB54" s="51" t="s">
        <v>224</v>
      </c>
      <c r="AC54" s="72">
        <f>(AC53^2)/(2*RG)</f>
        <v>0.41322314049586789</v>
      </c>
      <c r="AD54" s="31" t="s">
        <v>47</v>
      </c>
    </row>
    <row r="55" spans="1:30" ht="15.75" thickBot="1" x14ac:dyDescent="0.3">
      <c r="A55" s="58" t="s">
        <v>182</v>
      </c>
      <c r="B55" s="58">
        <v>2</v>
      </c>
      <c r="F55" s="33"/>
      <c r="G55" s="33"/>
      <c r="H55" s="33"/>
      <c r="I55" s="33"/>
      <c r="J55" s="33"/>
      <c r="L55" s="33">
        <f>RGG</f>
        <v>400</v>
      </c>
      <c r="M55" s="33" t="s">
        <v>28</v>
      </c>
      <c r="V55" s="87"/>
      <c r="W55" s="90"/>
    </row>
    <row r="56" spans="1:30" ht="15.75" thickBot="1" x14ac:dyDescent="0.3">
      <c r="A56" s="61" t="s">
        <v>184</v>
      </c>
      <c r="B56" s="62">
        <f>LN(1-VP_Schwelle1/VDDP)*TAU_ON*-1</f>
        <v>4.2607609134778102</v>
      </c>
      <c r="F56" s="33"/>
      <c r="G56" s="33"/>
      <c r="H56" s="33"/>
      <c r="I56" s="33"/>
      <c r="J56" s="33"/>
      <c r="L56" s="33"/>
      <c r="M56" s="33"/>
      <c r="V56" s="88" t="s">
        <v>54</v>
      </c>
      <c r="W56" s="91" t="s">
        <v>52</v>
      </c>
      <c r="X56" t="s">
        <v>55</v>
      </c>
      <c r="AB56" t="s">
        <v>55</v>
      </c>
    </row>
    <row r="57" spans="1:30" ht="15.75" thickBot="1" x14ac:dyDescent="0.3">
      <c r="F57" s="33"/>
      <c r="G57" s="33"/>
      <c r="H57" s="33"/>
      <c r="I57" s="33"/>
      <c r="J57" s="33"/>
      <c r="L57" s="33"/>
      <c r="M57" s="33"/>
      <c r="V57" s="93">
        <f>AC49</f>
        <v>2</v>
      </c>
      <c r="W57" s="92">
        <f>Y49</f>
        <v>2</v>
      </c>
      <c r="X57" s="52" t="s">
        <v>56</v>
      </c>
      <c r="Y57" s="70">
        <f>RGC*(VRF_OPR-(VRF_OPR/(2*STACK)))/(RG+RGC)</f>
        <v>3.5828877005347595</v>
      </c>
      <c r="Z57" s="31"/>
      <c r="AB57" s="52" t="s">
        <v>225</v>
      </c>
      <c r="AC57" s="70">
        <f>VRF_OPR*(RGC)/((RGC+RG/STACK))</f>
        <v>30.90909090909091</v>
      </c>
      <c r="AD57" s="31"/>
    </row>
    <row r="58" spans="1:30" ht="15.75" thickBot="1" x14ac:dyDescent="0.3">
      <c r="F58" s="33"/>
      <c r="G58" s="33"/>
      <c r="H58" s="33"/>
      <c r="I58" s="33"/>
      <c r="J58" s="33"/>
      <c r="L58" s="33"/>
      <c r="M58" s="33"/>
      <c r="V58" s="82"/>
      <c r="W58" s="90"/>
      <c r="X58" s="52" t="s">
        <v>57</v>
      </c>
      <c r="Y58" s="70">
        <f>Y57^2/(2*RGC)</f>
        <v>0.64185421373216278</v>
      </c>
      <c r="Z58" s="31"/>
      <c r="AB58" s="52" t="s">
        <v>225</v>
      </c>
      <c r="AC58" s="70">
        <f>AC57^2/(2*RGC)</f>
        <v>47.768595041322314</v>
      </c>
      <c r="AD58" s="31"/>
    </row>
    <row r="59" spans="1:30" x14ac:dyDescent="0.25">
      <c r="F59" s="33"/>
      <c r="G59" s="33"/>
      <c r="H59" s="33">
        <f>RG</f>
        <v>100</v>
      </c>
      <c r="I59" s="50" t="s">
        <v>26</v>
      </c>
      <c r="J59" s="33"/>
      <c r="W59" s="89"/>
    </row>
    <row r="60" spans="1:30" x14ac:dyDescent="0.25">
      <c r="F60" s="33"/>
      <c r="G60" s="33"/>
      <c r="H60" s="33"/>
      <c r="I60" s="33"/>
      <c r="J60" s="33"/>
      <c r="W60" s="89"/>
    </row>
    <row r="61" spans="1:30" x14ac:dyDescent="0.25">
      <c r="F61" s="33"/>
      <c r="G61" s="33"/>
      <c r="H61" s="33"/>
      <c r="I61" s="33"/>
      <c r="J61" s="33"/>
      <c r="L61" s="33">
        <f>RGG</f>
        <v>400</v>
      </c>
      <c r="M61" s="33" t="s">
        <v>28</v>
      </c>
      <c r="W61" s="89"/>
    </row>
    <row r="62" spans="1:30" x14ac:dyDescent="0.25">
      <c r="F62" s="33"/>
      <c r="G62" s="33"/>
      <c r="H62" s="33"/>
      <c r="I62" s="33"/>
      <c r="J62" s="33"/>
      <c r="L62" s="33"/>
      <c r="M62" s="33"/>
      <c r="V62" s="88" t="s">
        <v>54</v>
      </c>
      <c r="W62" s="91" t="s">
        <v>52</v>
      </c>
    </row>
    <row r="63" spans="1:30" x14ac:dyDescent="0.25">
      <c r="F63" s="33"/>
      <c r="G63" s="33"/>
      <c r="H63" s="33"/>
      <c r="I63" s="33"/>
      <c r="J63" s="33"/>
      <c r="L63" s="33"/>
      <c r="M63" s="33"/>
      <c r="V63" s="93">
        <f>AC49</f>
        <v>2</v>
      </c>
      <c r="W63" s="92">
        <f>Y49</f>
        <v>2</v>
      </c>
    </row>
    <row r="64" spans="1:30" x14ac:dyDescent="0.25">
      <c r="F64" s="33"/>
      <c r="G64" s="33"/>
      <c r="H64" s="33"/>
      <c r="I64" s="33"/>
      <c r="J64" s="33"/>
      <c r="L64" s="33"/>
      <c r="M64" s="33"/>
      <c r="Q64" s="81" t="s">
        <v>52</v>
      </c>
      <c r="R64" s="82"/>
    </row>
    <row r="65" spans="5:22" x14ac:dyDescent="0.25">
      <c r="G65" s="33"/>
      <c r="H65" s="33"/>
      <c r="I65" s="33"/>
      <c r="J65" s="33"/>
      <c r="L65" s="33"/>
      <c r="M65" s="33"/>
      <c r="Q65" s="83">
        <f>Y58</f>
        <v>0.64185421373216278</v>
      </c>
      <c r="R65" s="82" t="s">
        <v>34</v>
      </c>
    </row>
    <row r="66" spans="5:22" x14ac:dyDescent="0.25">
      <c r="G66" s="33"/>
      <c r="H66" s="33"/>
      <c r="I66" s="33"/>
      <c r="J66" s="33"/>
      <c r="L66" s="33">
        <f>RGG</f>
        <v>400</v>
      </c>
      <c r="M66" s="33" t="s">
        <v>28</v>
      </c>
      <c r="Q66" s="84" t="s">
        <v>54</v>
      </c>
      <c r="R66" s="85"/>
    </row>
    <row r="67" spans="5:22" x14ac:dyDescent="0.25">
      <c r="F67" s="33"/>
      <c r="G67" s="33"/>
      <c r="H67" s="33"/>
      <c r="I67" s="33"/>
      <c r="J67" s="33"/>
      <c r="L67" s="33"/>
      <c r="M67" s="33"/>
      <c r="Q67" s="86">
        <f>AC58</f>
        <v>47.768595041322314</v>
      </c>
      <c r="R67" s="85" t="s">
        <v>34</v>
      </c>
    </row>
    <row r="68" spans="5:22" x14ac:dyDescent="0.25">
      <c r="F68" s="33">
        <f>RGC</f>
        <v>10</v>
      </c>
      <c r="G68" s="50" t="s">
        <v>26</v>
      </c>
      <c r="H68" s="33"/>
      <c r="I68" s="33"/>
      <c r="J68" s="33"/>
      <c r="L68" s="33"/>
      <c r="M68" s="33"/>
      <c r="V68" t="s">
        <v>166</v>
      </c>
    </row>
    <row r="69" spans="5:22" x14ac:dyDescent="0.25">
      <c r="F69" s="33"/>
      <c r="G69" s="33"/>
      <c r="H69" s="33"/>
      <c r="I69" s="33"/>
      <c r="J69" s="33"/>
      <c r="L69" s="33"/>
      <c r="M69" s="33"/>
    </row>
    <row r="70" spans="5:22" x14ac:dyDescent="0.25">
      <c r="H70" s="33"/>
      <c r="I70" s="33"/>
      <c r="J70" s="33"/>
      <c r="L70" s="33"/>
      <c r="M70" s="33"/>
    </row>
    <row r="71" spans="5:22" x14ac:dyDescent="0.25">
      <c r="F71" s="33"/>
      <c r="G71" s="33"/>
      <c r="H71" s="33">
        <f>RG</f>
        <v>100</v>
      </c>
      <c r="I71" s="50" t="s">
        <v>26</v>
      </c>
      <c r="J71" s="33"/>
    </row>
    <row r="72" spans="5:22" x14ac:dyDescent="0.25">
      <c r="F72" s="33"/>
      <c r="G72" s="33"/>
      <c r="H72" s="33"/>
      <c r="I72" s="33"/>
      <c r="J72" s="33"/>
      <c r="L72" s="33"/>
      <c r="M72" s="33"/>
    </row>
    <row r="73" spans="5:22" x14ac:dyDescent="0.25">
      <c r="F73" s="33"/>
      <c r="G73" s="33"/>
      <c r="H73" s="33"/>
      <c r="I73" s="33"/>
      <c r="J73" s="33"/>
      <c r="L73" s="33">
        <f>RGG</f>
        <v>400</v>
      </c>
      <c r="M73" s="33" t="s">
        <v>28</v>
      </c>
    </row>
    <row r="74" spans="5:22" x14ac:dyDescent="0.25">
      <c r="F74" s="33"/>
      <c r="G74" s="33"/>
      <c r="H74" s="33"/>
      <c r="I74" s="33"/>
      <c r="J74" s="33"/>
    </row>
    <row r="75" spans="5:22" x14ac:dyDescent="0.25">
      <c r="E75" t="s">
        <v>165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I42"/>
  <sheetViews>
    <sheetView zoomScale="85" zoomScaleNormal="85" workbookViewId="0">
      <selection activeCell="AC16" sqref="AC16"/>
    </sheetView>
  </sheetViews>
  <sheetFormatPr defaultRowHeight="15" x14ac:dyDescent="0.25"/>
  <cols>
    <col min="1" max="1" width="35.5703125" customWidth="1"/>
    <col min="2" max="2" width="14.28515625" customWidth="1"/>
    <col min="3" max="3" width="20" customWidth="1"/>
    <col min="21" max="21" width="9.140625" customWidth="1"/>
    <col min="29" max="29" width="14" customWidth="1"/>
    <col min="30" max="30" width="14.85546875" customWidth="1"/>
    <col min="31" max="31" width="21.5703125" customWidth="1"/>
    <col min="35" max="35" width="51.85546875" customWidth="1"/>
  </cols>
  <sheetData>
    <row r="1" spans="1:35" ht="27" thickBot="1" x14ac:dyDescent="0.45">
      <c r="A1" s="47" t="s">
        <v>261</v>
      </c>
      <c r="B1" s="108">
        <v>46</v>
      </c>
      <c r="C1" s="109" t="s">
        <v>271</v>
      </c>
      <c r="Y1" s="89"/>
    </row>
    <row r="2" spans="1:35" ht="21.75" thickBot="1" x14ac:dyDescent="0.4">
      <c r="A2" s="48" t="s">
        <v>253</v>
      </c>
      <c r="B2" s="107"/>
      <c r="C2" s="58"/>
      <c r="H2" t="s">
        <v>60</v>
      </c>
      <c r="I2" t="s">
        <v>61</v>
      </c>
      <c r="X2" s="74"/>
      <c r="Y2" s="89"/>
    </row>
    <row r="3" spans="1:35" ht="15.75" thickBot="1" x14ac:dyDescent="0.3">
      <c r="A3" s="98" t="s">
        <v>259</v>
      </c>
      <c r="B3" s="52">
        <v>20</v>
      </c>
      <c r="C3" s="58"/>
      <c r="X3" s="74"/>
      <c r="Y3" s="89"/>
    </row>
    <row r="4" spans="1:35" ht="15.75" thickBot="1" x14ac:dyDescent="0.3">
      <c r="A4" s="94" t="s">
        <v>260</v>
      </c>
      <c r="B4" s="46">
        <v>1</v>
      </c>
      <c r="C4" s="58"/>
      <c r="X4" s="74"/>
      <c r="Y4" s="89"/>
      <c r="AC4" s="75" t="s">
        <v>42</v>
      </c>
      <c r="AD4" s="76"/>
      <c r="AE4" s="77"/>
      <c r="AG4" s="78" t="s">
        <v>43</v>
      </c>
      <c r="AH4" s="79"/>
      <c r="AI4" s="80"/>
    </row>
    <row r="5" spans="1:35" ht="15.75" thickBot="1" x14ac:dyDescent="0.3">
      <c r="A5" s="94" t="s">
        <v>25</v>
      </c>
      <c r="B5" s="52">
        <v>12</v>
      </c>
      <c r="C5" s="58"/>
      <c r="U5" s="81" t="s">
        <v>52</v>
      </c>
      <c r="V5" s="82"/>
      <c r="X5" s="87"/>
      <c r="Y5" s="90"/>
      <c r="Z5" s="82"/>
      <c r="AC5" t="s">
        <v>48</v>
      </c>
      <c r="AD5" s="69"/>
      <c r="AE5" t="s">
        <v>39</v>
      </c>
      <c r="AG5" t="s">
        <v>48</v>
      </c>
      <c r="AH5" s="69"/>
      <c r="AI5" t="s">
        <v>39</v>
      </c>
    </row>
    <row r="6" spans="1:35" ht="15.75" thickBot="1" x14ac:dyDescent="0.3">
      <c r="A6" s="66" t="s">
        <v>38</v>
      </c>
      <c r="B6" s="46">
        <v>12</v>
      </c>
      <c r="C6" s="58"/>
      <c r="J6">
        <f>Wmm</f>
        <v>9</v>
      </c>
      <c r="K6" t="s">
        <v>59</v>
      </c>
      <c r="U6" s="83">
        <f>AD12</f>
        <v>3.4602076124567477E-2</v>
      </c>
      <c r="V6" s="82" t="s">
        <v>34</v>
      </c>
      <c r="X6" s="88" t="s">
        <v>54</v>
      </c>
      <c r="Y6" s="91" t="s">
        <v>52</v>
      </c>
      <c r="Z6" s="82"/>
      <c r="AC6" s="52" t="s">
        <v>272</v>
      </c>
      <c r="AD6" s="70">
        <f>VRF_GRG/STACK</f>
        <v>1.1764705882352942</v>
      </c>
      <c r="AE6" s="31" t="s">
        <v>40</v>
      </c>
      <c r="AG6" s="52" t="s">
        <v>41</v>
      </c>
      <c r="AH6" s="71">
        <v>0</v>
      </c>
      <c r="AI6" s="31" t="s">
        <v>49</v>
      </c>
    </row>
    <row r="7" spans="1:35" ht="15.75" thickBot="1" x14ac:dyDescent="0.3">
      <c r="A7" s="95" t="s">
        <v>261</v>
      </c>
      <c r="B7" s="52">
        <v>40</v>
      </c>
      <c r="C7" s="58"/>
      <c r="U7" s="84" t="s">
        <v>54</v>
      </c>
      <c r="V7" s="85"/>
      <c r="X7" s="88">
        <f>AH8</f>
        <v>0</v>
      </c>
      <c r="Y7" s="92">
        <f>AD7</f>
        <v>5.767012687427913E-2</v>
      </c>
      <c r="Z7" s="82" t="s">
        <v>34</v>
      </c>
      <c r="AC7" s="52" t="s">
        <v>273</v>
      </c>
      <c r="AD7" s="70">
        <f>AD6^2/(2*RDSGRG)</f>
        <v>5.767012687427913E-2</v>
      </c>
      <c r="AE7" s="31" t="s">
        <v>47</v>
      </c>
      <c r="AG7" s="51" t="s">
        <v>44</v>
      </c>
      <c r="AH7" s="72">
        <v>0</v>
      </c>
      <c r="AI7" s="31" t="s">
        <v>47</v>
      </c>
    </row>
    <row r="8" spans="1:35" ht="15.75" thickBot="1" x14ac:dyDescent="0.3">
      <c r="A8" s="46"/>
      <c r="C8" s="58"/>
      <c r="H8" s="33"/>
      <c r="I8" s="33"/>
      <c r="U8" s="86">
        <f>AH12</f>
        <v>0</v>
      </c>
      <c r="V8" s="85" t="s">
        <v>34</v>
      </c>
      <c r="X8" s="87"/>
      <c r="Y8" s="90"/>
      <c r="Z8" s="82"/>
      <c r="AC8" s="52" t="s">
        <v>273</v>
      </c>
      <c r="AD8" s="70">
        <f>STACK*AD7</f>
        <v>1.9607843137254903</v>
      </c>
      <c r="AE8" s="31" t="s">
        <v>46</v>
      </c>
      <c r="AG8" s="52" t="s">
        <v>45</v>
      </c>
      <c r="AH8" s="73">
        <v>0</v>
      </c>
      <c r="AI8" s="31" t="s">
        <v>46</v>
      </c>
    </row>
    <row r="9" spans="1:35" ht="15.75" thickBot="1" x14ac:dyDescent="0.3">
      <c r="C9" s="58"/>
      <c r="H9" s="33"/>
      <c r="I9" s="33"/>
      <c r="M9">
        <f>RDSGRG</f>
        <v>12</v>
      </c>
      <c r="N9" t="s">
        <v>58</v>
      </c>
      <c r="X9" s="87"/>
      <c r="Y9" s="90"/>
      <c r="Z9" s="82"/>
      <c r="AD9" s="69"/>
      <c r="AH9" s="69"/>
    </row>
    <row r="10" spans="1:35" ht="17.25" customHeight="1" thickBot="1" x14ac:dyDescent="0.4">
      <c r="A10" s="67" t="s">
        <v>262</v>
      </c>
      <c r="B10" s="102"/>
      <c r="C10" s="106"/>
      <c r="H10" s="33">
        <f>RGRG</f>
        <v>20</v>
      </c>
      <c r="I10" s="33" t="s">
        <v>28</v>
      </c>
      <c r="X10" s="87"/>
      <c r="Y10" s="90"/>
      <c r="Z10" s="82"/>
      <c r="AC10" t="s">
        <v>66</v>
      </c>
      <c r="AD10" s="69"/>
      <c r="AG10" t="s">
        <v>50</v>
      </c>
      <c r="AH10" s="69"/>
    </row>
    <row r="11" spans="1:35" ht="15.75" thickBot="1" x14ac:dyDescent="0.3">
      <c r="A11" s="95" t="s">
        <v>27</v>
      </c>
      <c r="B11" s="103">
        <f>STACK*RDSGRG</f>
        <v>408</v>
      </c>
      <c r="C11" s="40">
        <f>B11</f>
        <v>408</v>
      </c>
      <c r="H11" s="33"/>
      <c r="I11" s="33"/>
      <c r="X11" s="88" t="s">
        <v>54</v>
      </c>
      <c r="Y11" s="91" t="s">
        <v>52</v>
      </c>
      <c r="Z11" s="82"/>
      <c r="AC11" s="52" t="s">
        <v>274</v>
      </c>
      <c r="AD11" s="70">
        <f>VRF_GRG/STACK</f>
        <v>1.1764705882352942</v>
      </c>
      <c r="AE11" s="31" t="s">
        <v>67</v>
      </c>
      <c r="AG11" s="52" t="s">
        <v>68</v>
      </c>
      <c r="AH11" s="70">
        <v>0</v>
      </c>
      <c r="AI11" s="31" t="s">
        <v>49</v>
      </c>
    </row>
    <row r="12" spans="1:35" ht="15.75" thickBot="1" x14ac:dyDescent="0.3">
      <c r="A12" s="52" t="s">
        <v>263</v>
      </c>
      <c r="B12" s="52">
        <f>(STACK-1)*RGRG+RGCRG</f>
        <v>661</v>
      </c>
      <c r="C12" s="40">
        <f>((STACK-1)*RGRG)/2+RGCRG</f>
        <v>331</v>
      </c>
      <c r="H12" s="33"/>
      <c r="I12" s="33"/>
      <c r="X12" s="88">
        <f>AH8</f>
        <v>0</v>
      </c>
      <c r="Y12" s="92">
        <f>AD7</f>
        <v>5.767012687427913E-2</v>
      </c>
      <c r="Z12" s="82" t="s">
        <v>34</v>
      </c>
      <c r="AC12" s="52" t="s">
        <v>265</v>
      </c>
      <c r="AD12" s="70">
        <f>AD11^2/(2*RGRG)</f>
        <v>3.4602076124567477E-2</v>
      </c>
      <c r="AE12" s="31" t="s">
        <v>53</v>
      </c>
      <c r="AG12" s="51" t="s">
        <v>44</v>
      </c>
      <c r="AH12" s="72">
        <v>0</v>
      </c>
      <c r="AI12" s="31" t="s">
        <v>69</v>
      </c>
    </row>
    <row r="13" spans="1:35" ht="15.75" thickBot="1" x14ac:dyDescent="0.3">
      <c r="A13" s="54" t="s">
        <v>263</v>
      </c>
      <c r="B13" s="104">
        <f>1/((1/B11)+(1/B12))</f>
        <v>252.28063610851262</v>
      </c>
      <c r="C13" s="100">
        <f>1/((1/C11)+(1/C12))</f>
        <v>182.74424898511504</v>
      </c>
      <c r="H13" s="33"/>
      <c r="I13" s="33"/>
      <c r="J13">
        <f>Wmm</f>
        <v>9</v>
      </c>
      <c r="K13" t="s">
        <v>59</v>
      </c>
      <c r="X13" s="87"/>
      <c r="Y13" s="90"/>
      <c r="Z13" s="82"/>
      <c r="AD13" s="69"/>
      <c r="AH13" s="69"/>
    </row>
    <row r="14" spans="1:35" ht="15.75" thickBot="1" x14ac:dyDescent="0.3">
      <c r="C14" s="58"/>
      <c r="E14" s="40"/>
      <c r="H14" s="33"/>
      <c r="I14" s="33"/>
      <c r="X14" s="87"/>
      <c r="Y14" s="90"/>
      <c r="Z14" s="82"/>
      <c r="AC14" t="s">
        <v>55</v>
      </c>
      <c r="AD14" s="69"/>
      <c r="AG14" t="s">
        <v>55</v>
      </c>
      <c r="AH14" s="69"/>
    </row>
    <row r="15" spans="1:35" ht="30.75" thickBot="1" x14ac:dyDescent="0.3">
      <c r="A15" s="59" t="s">
        <v>264</v>
      </c>
      <c r="B15" s="102"/>
      <c r="C15" s="58"/>
      <c r="H15" s="33"/>
      <c r="I15" s="33"/>
      <c r="X15" s="87"/>
      <c r="Y15" s="90"/>
      <c r="Z15" s="82"/>
      <c r="AC15" s="52" t="s">
        <v>275</v>
      </c>
      <c r="AD15" s="70">
        <f>VRF_GRG*RGCRG/(RGCRG+RGRG*(STACK-1))</f>
        <v>6.0514372163388806E-2</v>
      </c>
      <c r="AE15" s="31"/>
      <c r="AG15" s="52" t="s">
        <v>56</v>
      </c>
      <c r="AH15" s="70">
        <f>VRF_GRG/2</f>
        <v>20</v>
      </c>
      <c r="AI15" s="114" t="s">
        <v>140</v>
      </c>
    </row>
    <row r="16" spans="1:35" ht="15.75" thickBot="1" x14ac:dyDescent="0.3">
      <c r="A16" s="52" t="s">
        <v>261</v>
      </c>
      <c r="B16" s="105">
        <f>STACK*(RGCRG*1000+(STACK-1)*RGRG*1000/2)*CGS*WIDTH/1000000000</f>
        <v>66.848759999999999</v>
      </c>
      <c r="C16" s="40">
        <f>B16/2</f>
        <v>33.424379999999999</v>
      </c>
      <c r="H16" s="33"/>
      <c r="I16" s="33"/>
      <c r="M16">
        <f>RDSGRG</f>
        <v>12</v>
      </c>
      <c r="N16" t="s">
        <v>58</v>
      </c>
      <c r="X16" s="88" t="s">
        <v>54</v>
      </c>
      <c r="Y16" s="91" t="s">
        <v>52</v>
      </c>
      <c r="Z16" s="82"/>
      <c r="AC16" s="52" t="s">
        <v>276</v>
      </c>
      <c r="AD16" s="70">
        <f>AD15^2/(2*RGCRG)</f>
        <v>1.830994619164563E-3</v>
      </c>
      <c r="AE16" s="31"/>
      <c r="AG16" s="52" t="s">
        <v>57</v>
      </c>
      <c r="AH16" s="70">
        <f>AH15^2/(2*RGCRG)</f>
        <v>200</v>
      </c>
      <c r="AI16" s="31" t="s">
        <v>70</v>
      </c>
    </row>
    <row r="17" spans="1:29" ht="15.75" thickBot="1" x14ac:dyDescent="0.3">
      <c r="A17" s="46" t="s">
        <v>266</v>
      </c>
      <c r="B17" s="46">
        <v>-2</v>
      </c>
      <c r="C17" s="58">
        <f>B17</f>
        <v>-2</v>
      </c>
      <c r="H17" s="33">
        <f>RGRG</f>
        <v>20</v>
      </c>
      <c r="I17" s="33" t="s">
        <v>28</v>
      </c>
      <c r="X17" s="88">
        <f>AH8</f>
        <v>0</v>
      </c>
      <c r="Y17" s="92">
        <f>AD7</f>
        <v>5.767012687427913E-2</v>
      </c>
      <c r="Z17" s="82" t="s">
        <v>34</v>
      </c>
    </row>
    <row r="18" spans="1:29" ht="15.75" thickBot="1" x14ac:dyDescent="0.3">
      <c r="A18" s="97" t="s">
        <v>265</v>
      </c>
      <c r="B18" s="52">
        <f>LN(1-B17/VNEG)*B16*-1</f>
        <v>160.29632559643278</v>
      </c>
      <c r="C18" s="40">
        <f>B18/2</f>
        <v>80.14816279821639</v>
      </c>
      <c r="H18" s="33"/>
      <c r="I18" s="33"/>
      <c r="X18" s="82"/>
      <c r="Y18" s="90"/>
      <c r="Z18" s="82"/>
    </row>
    <row r="19" spans="1:29" x14ac:dyDescent="0.25">
      <c r="C19" s="58"/>
      <c r="H19" s="33"/>
      <c r="I19" s="33"/>
      <c r="J19">
        <f>Wmm</f>
        <v>9</v>
      </c>
      <c r="K19" t="s">
        <v>59</v>
      </c>
      <c r="Y19" s="89"/>
    </row>
    <row r="20" spans="1:29" x14ac:dyDescent="0.25">
      <c r="A20" s="33" t="s">
        <v>267</v>
      </c>
      <c r="C20" s="58"/>
      <c r="H20" s="33"/>
      <c r="I20" s="33"/>
      <c r="Y20" s="89"/>
    </row>
    <row r="21" spans="1:29" ht="15.75" thickBot="1" x14ac:dyDescent="0.3">
      <c r="C21" s="58"/>
      <c r="H21" s="33"/>
      <c r="I21" s="33"/>
      <c r="Y21" s="89"/>
    </row>
    <row r="22" spans="1:29" ht="15.75" thickBot="1" x14ac:dyDescent="0.3">
      <c r="A22" s="59" t="s">
        <v>268</v>
      </c>
      <c r="B22" s="102"/>
      <c r="C22" s="96"/>
      <c r="H22" s="33"/>
      <c r="I22" s="33"/>
      <c r="X22" s="88" t="s">
        <v>54</v>
      </c>
      <c r="Y22" s="91" t="s">
        <v>52</v>
      </c>
      <c r="Z22" s="82"/>
    </row>
    <row r="23" spans="1:29" ht="15.75" thickBot="1" x14ac:dyDescent="0.3">
      <c r="A23" s="52" t="s">
        <v>269</v>
      </c>
      <c r="B23" s="105">
        <f>(STACK*(RGCRG*1000+(STACK-1)*RGRG*1000/2)*CGS*WIDTH/1000000000)+((STACK-1)*((STACK-1)*RDSGRG*1000/2)*CGS*WIDTH/1000000000)</f>
        <v>105.66072</v>
      </c>
      <c r="C23" s="40">
        <f>B23/2</f>
        <v>52.830359999999999</v>
      </c>
      <c r="H23" s="33"/>
      <c r="I23" s="33"/>
      <c r="M23">
        <f>RDSGRG</f>
        <v>12</v>
      </c>
      <c r="N23" t="s">
        <v>58</v>
      </c>
      <c r="X23" s="88">
        <f>AH8</f>
        <v>0</v>
      </c>
      <c r="Y23" s="92">
        <f>AD7</f>
        <v>5.767012687427913E-2</v>
      </c>
      <c r="Z23" s="82" t="s">
        <v>34</v>
      </c>
    </row>
    <row r="24" spans="1:29" ht="15.75" thickBot="1" x14ac:dyDescent="0.3">
      <c r="A24" s="46">
        <v>56</v>
      </c>
      <c r="B24" s="46">
        <v>3</v>
      </c>
      <c r="C24" s="58">
        <f>B24</f>
        <v>3</v>
      </c>
      <c r="H24" s="33"/>
      <c r="I24" s="33"/>
      <c r="Y24" s="89"/>
    </row>
    <row r="25" spans="1:29" ht="15.75" thickBot="1" x14ac:dyDescent="0.3">
      <c r="A25" s="97" t="s">
        <v>270</v>
      </c>
      <c r="B25" s="52">
        <f>LN(1-B24/VDDP)*B23*-1</f>
        <v>253.36334100847236</v>
      </c>
      <c r="C25" s="40">
        <f>B25/2</f>
        <v>126.68167050423618</v>
      </c>
      <c r="H25" s="33"/>
      <c r="I25" s="33"/>
      <c r="Y25" s="89"/>
    </row>
    <row r="26" spans="1:29" x14ac:dyDescent="0.25">
      <c r="H26" s="33"/>
      <c r="I26" s="33"/>
      <c r="Y26" s="89"/>
    </row>
    <row r="27" spans="1:29" x14ac:dyDescent="0.25">
      <c r="H27" s="33"/>
      <c r="I27" s="33"/>
      <c r="T27" s="81" t="s">
        <v>52</v>
      </c>
      <c r="U27" s="82"/>
      <c r="Y27" s="89"/>
    </row>
    <row r="28" spans="1:29" x14ac:dyDescent="0.25">
      <c r="H28" s="33"/>
      <c r="I28" s="33"/>
      <c r="T28" s="83">
        <f>AD16</f>
        <v>1.830994619164563E-3</v>
      </c>
      <c r="U28" s="82" t="s">
        <v>34</v>
      </c>
    </row>
    <row r="29" spans="1:29" x14ac:dyDescent="0.25">
      <c r="H29" s="33"/>
      <c r="I29" s="33"/>
      <c r="T29" s="84" t="s">
        <v>54</v>
      </c>
      <c r="U29" s="85"/>
      <c r="AC29" t="s">
        <v>227</v>
      </c>
    </row>
    <row r="30" spans="1:29" x14ac:dyDescent="0.25">
      <c r="H30" s="33"/>
      <c r="I30" s="33"/>
      <c r="T30" s="86">
        <f>AH16</f>
        <v>200</v>
      </c>
      <c r="U30" s="85" t="s">
        <v>34</v>
      </c>
    </row>
    <row r="31" spans="1:29" x14ac:dyDescent="0.25">
      <c r="H31" s="33">
        <f>RGRG</f>
        <v>20</v>
      </c>
      <c r="I31" s="33" t="s">
        <v>28</v>
      </c>
    </row>
    <row r="32" spans="1:29" x14ac:dyDescent="0.25">
      <c r="J32">
        <f>Wmm</f>
        <v>9</v>
      </c>
      <c r="K32" t="s">
        <v>59</v>
      </c>
    </row>
    <row r="35" spans="8:21" x14ac:dyDescent="0.25">
      <c r="U35" s="33"/>
    </row>
    <row r="36" spans="8:21" x14ac:dyDescent="0.25">
      <c r="H36">
        <f>RGRG</f>
        <v>20</v>
      </c>
      <c r="I36" t="s">
        <v>58</v>
      </c>
      <c r="M36">
        <f>RDSGRG</f>
        <v>12</v>
      </c>
      <c r="N36" t="s">
        <v>58</v>
      </c>
      <c r="U36" s="33"/>
    </row>
    <row r="37" spans="8:21" x14ac:dyDescent="0.25">
      <c r="U37" s="33"/>
    </row>
    <row r="38" spans="8:21" x14ac:dyDescent="0.25">
      <c r="U38" s="33"/>
    </row>
    <row r="39" spans="8:21" x14ac:dyDescent="0.25">
      <c r="U39" s="33"/>
    </row>
    <row r="40" spans="8:21" x14ac:dyDescent="0.25">
      <c r="Q40" s="33"/>
      <c r="R40" s="33"/>
      <c r="U40" s="33"/>
    </row>
    <row r="41" spans="8:21" x14ac:dyDescent="0.25">
      <c r="Q41" s="33"/>
      <c r="R41" s="33"/>
      <c r="U41" s="33"/>
    </row>
    <row r="42" spans="8:21" x14ac:dyDescent="0.25">
      <c r="H42" t="s">
        <v>62</v>
      </c>
      <c r="I42" t="s">
        <v>63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2"/>
  <sheetViews>
    <sheetView workbookViewId="0">
      <selection activeCell="A8" sqref="A8"/>
    </sheetView>
  </sheetViews>
  <sheetFormatPr defaultRowHeight="15" x14ac:dyDescent="0.25"/>
  <cols>
    <col min="1" max="1" width="21.7109375" customWidth="1"/>
    <col min="4" max="4" width="19.28515625" customWidth="1"/>
    <col min="5" max="5" width="23" customWidth="1"/>
    <col min="6" max="6" width="16.28515625" customWidth="1"/>
  </cols>
  <sheetData>
    <row r="1" spans="1:6" ht="15.75" thickBot="1" x14ac:dyDescent="0.3"/>
    <row r="2" spans="1:6" ht="24" thickBot="1" x14ac:dyDescent="0.4">
      <c r="A2" s="115" t="s">
        <v>319</v>
      </c>
      <c r="D2" s="199" t="s">
        <v>316</v>
      </c>
      <c r="E2" s="200" t="s">
        <v>317</v>
      </c>
      <c r="F2" s="200" t="s">
        <v>318</v>
      </c>
    </row>
    <row r="3" spans="1:6" x14ac:dyDescent="0.25">
      <c r="A3" t="s">
        <v>320</v>
      </c>
      <c r="B3">
        <f>COFF*STACK</f>
        <v>4083</v>
      </c>
      <c r="D3" s="201">
        <v>1</v>
      </c>
      <c r="E3" s="203">
        <f t="shared" ref="E3:E34" si="0">(D3*(D3-1)/2)*CSUBSTSTK</f>
        <v>0</v>
      </c>
      <c r="F3" s="58" t="s">
        <v>142</v>
      </c>
    </row>
    <row r="4" spans="1:6" x14ac:dyDescent="0.25">
      <c r="A4" t="s">
        <v>321</v>
      </c>
      <c r="B4" s="128">
        <f>CSUBSTSTK</f>
        <v>4.582062211764705</v>
      </c>
      <c r="D4" s="202">
        <f>1+D3</f>
        <v>2</v>
      </c>
      <c r="E4" s="204">
        <f t="shared" si="0"/>
        <v>4.582062211764705</v>
      </c>
      <c r="F4" s="204">
        <f t="shared" ref="F4:F35" si="1">B4/D4+((D4-1)/2)*CSUBSTSTK</f>
        <v>4.582062211764705</v>
      </c>
    </row>
    <row r="5" spans="1:6" x14ac:dyDescent="0.25">
      <c r="A5" t="s">
        <v>322</v>
      </c>
      <c r="B5">
        <f>STACK</f>
        <v>34</v>
      </c>
      <c r="D5" s="202">
        <f t="shared" ref="D5:D62" si="2">1+D4</f>
        <v>3</v>
      </c>
      <c r="E5" s="204">
        <f t="shared" si="0"/>
        <v>13.746186635294116</v>
      </c>
      <c r="F5" s="204">
        <f t="shared" si="1"/>
        <v>15.91539554509804</v>
      </c>
    </row>
    <row r="6" spans="1:6" x14ac:dyDescent="0.25">
      <c r="D6" s="202">
        <f t="shared" si="2"/>
        <v>4</v>
      </c>
      <c r="E6" s="204">
        <f t="shared" si="0"/>
        <v>27.492373270588232</v>
      </c>
      <c r="F6" s="204">
        <f t="shared" si="1"/>
        <v>6.8730933176470579</v>
      </c>
    </row>
    <row r="7" spans="1:6" x14ac:dyDescent="0.25">
      <c r="D7" s="202">
        <f t="shared" si="2"/>
        <v>5</v>
      </c>
      <c r="E7" s="204">
        <f t="shared" si="0"/>
        <v>45.820622117647048</v>
      </c>
      <c r="F7" s="204">
        <f t="shared" si="1"/>
        <v>9.1641244235294099</v>
      </c>
    </row>
    <row r="8" spans="1:6" x14ac:dyDescent="0.25">
      <c r="A8" s="198" t="s">
        <v>141</v>
      </c>
      <c r="B8">
        <f>SQRT(B4/B3)</f>
        <v>3.3499690969746344E-2</v>
      </c>
      <c r="D8" s="202">
        <f t="shared" si="2"/>
        <v>6</v>
      </c>
      <c r="E8" s="204">
        <f t="shared" si="0"/>
        <v>68.730933176470572</v>
      </c>
      <c r="F8" s="204">
        <f t="shared" si="1"/>
        <v>11.460738811240054</v>
      </c>
    </row>
    <row r="9" spans="1:6" x14ac:dyDescent="0.25">
      <c r="D9" s="202">
        <f t="shared" si="2"/>
        <v>7</v>
      </c>
      <c r="E9" s="204">
        <f t="shared" si="0"/>
        <v>96.223306447058803</v>
      </c>
      <c r="F9" s="204">
        <f t="shared" si="1"/>
        <v>13.746186635294116</v>
      </c>
    </row>
    <row r="10" spans="1:6" x14ac:dyDescent="0.25">
      <c r="D10" s="202">
        <f t="shared" si="2"/>
        <v>8</v>
      </c>
      <c r="E10" s="204">
        <f t="shared" si="0"/>
        <v>128.29774192941173</v>
      </c>
      <c r="F10" s="204">
        <f t="shared" si="1"/>
        <v>16.037217741176466</v>
      </c>
    </row>
    <row r="11" spans="1:6" x14ac:dyDescent="0.25">
      <c r="D11" s="202">
        <f t="shared" si="2"/>
        <v>9</v>
      </c>
      <c r="E11" s="204">
        <f t="shared" si="0"/>
        <v>164.95423962352939</v>
      </c>
      <c r="F11" s="204">
        <f t="shared" si="1"/>
        <v>18.32824884705882</v>
      </c>
    </row>
    <row r="12" spans="1:6" x14ac:dyDescent="0.25">
      <c r="D12" s="202">
        <f t="shared" si="2"/>
        <v>10</v>
      </c>
      <c r="E12" s="204">
        <f t="shared" si="0"/>
        <v>206.19279952941173</v>
      </c>
      <c r="F12" s="204">
        <f t="shared" si="1"/>
        <v>20.619279952941174</v>
      </c>
    </row>
    <row r="13" spans="1:6" x14ac:dyDescent="0.25">
      <c r="D13" s="202">
        <f t="shared" si="2"/>
        <v>11</v>
      </c>
      <c r="E13" s="204">
        <f t="shared" si="0"/>
        <v>252.01342164705878</v>
      </c>
      <c r="F13" s="204">
        <f t="shared" si="1"/>
        <v>22.910311058823524</v>
      </c>
    </row>
    <row r="14" spans="1:6" x14ac:dyDescent="0.25">
      <c r="D14" s="202">
        <f t="shared" si="2"/>
        <v>12</v>
      </c>
      <c r="E14" s="204">
        <f t="shared" si="0"/>
        <v>302.41610597647053</v>
      </c>
      <c r="F14" s="204">
        <f t="shared" si="1"/>
        <v>25.201342164705878</v>
      </c>
    </row>
    <row r="15" spans="1:6" x14ac:dyDescent="0.25">
      <c r="D15" s="202">
        <f t="shared" si="2"/>
        <v>13</v>
      </c>
      <c r="E15" s="204">
        <f t="shared" si="0"/>
        <v>357.40085251764697</v>
      </c>
      <c r="F15" s="204">
        <f t="shared" si="1"/>
        <v>27.492373270588232</v>
      </c>
    </row>
    <row r="16" spans="1:6" x14ac:dyDescent="0.25">
      <c r="D16" s="202">
        <f t="shared" si="2"/>
        <v>14</v>
      </c>
      <c r="E16" s="204">
        <f t="shared" si="0"/>
        <v>416.96766127058817</v>
      </c>
      <c r="F16" s="204">
        <f t="shared" si="1"/>
        <v>29.783404376470582</v>
      </c>
    </row>
    <row r="17" spans="4:6" x14ac:dyDescent="0.25">
      <c r="D17" s="202">
        <f t="shared" si="2"/>
        <v>15</v>
      </c>
      <c r="E17" s="204">
        <f t="shared" si="0"/>
        <v>481.11653223529402</v>
      </c>
      <c r="F17" s="204">
        <f t="shared" si="1"/>
        <v>32.074435482352932</v>
      </c>
    </row>
    <row r="18" spans="4:6" x14ac:dyDescent="0.25">
      <c r="D18" s="202">
        <f t="shared" si="2"/>
        <v>16</v>
      </c>
      <c r="E18" s="204">
        <f t="shared" si="0"/>
        <v>549.84746541176457</v>
      </c>
      <c r="F18" s="204">
        <f t="shared" si="1"/>
        <v>34.365466588235286</v>
      </c>
    </row>
    <row r="19" spans="4:6" x14ac:dyDescent="0.25">
      <c r="D19" s="202">
        <f t="shared" si="2"/>
        <v>17</v>
      </c>
      <c r="E19" s="204">
        <f t="shared" si="0"/>
        <v>623.1604607999999</v>
      </c>
      <c r="F19" s="204">
        <f t="shared" si="1"/>
        <v>36.65649769411764</v>
      </c>
    </row>
    <row r="20" spans="4:6" x14ac:dyDescent="0.25">
      <c r="D20" s="202">
        <f t="shared" si="2"/>
        <v>18</v>
      </c>
      <c r="E20" s="204">
        <f t="shared" si="0"/>
        <v>701.05551839999987</v>
      </c>
      <c r="F20" s="204">
        <f t="shared" si="1"/>
        <v>38.947528799999994</v>
      </c>
    </row>
    <row r="21" spans="4:6" x14ac:dyDescent="0.25">
      <c r="D21" s="202">
        <f t="shared" si="2"/>
        <v>19</v>
      </c>
      <c r="E21" s="204">
        <f t="shared" si="0"/>
        <v>783.53263821176449</v>
      </c>
      <c r="F21" s="204">
        <f t="shared" si="1"/>
        <v>41.238559905882347</v>
      </c>
    </row>
    <row r="22" spans="4:6" x14ac:dyDescent="0.25">
      <c r="D22" s="202">
        <f t="shared" si="2"/>
        <v>20</v>
      </c>
      <c r="E22" s="204">
        <f t="shared" si="0"/>
        <v>870.59182023529399</v>
      </c>
      <c r="F22" s="204">
        <f t="shared" si="1"/>
        <v>43.529591011764694</v>
      </c>
    </row>
    <row r="23" spans="4:6" x14ac:dyDescent="0.25">
      <c r="D23" s="202">
        <f t="shared" si="2"/>
        <v>21</v>
      </c>
      <c r="E23" s="204">
        <f t="shared" si="0"/>
        <v>962.23306447058803</v>
      </c>
      <c r="F23" s="204">
        <f t="shared" si="1"/>
        <v>45.820622117647048</v>
      </c>
    </row>
    <row r="24" spans="4:6" x14ac:dyDescent="0.25">
      <c r="D24" s="202">
        <f t="shared" si="2"/>
        <v>22</v>
      </c>
      <c r="E24" s="204">
        <f t="shared" si="0"/>
        <v>1058.4563709176468</v>
      </c>
      <c r="F24" s="204">
        <f t="shared" si="1"/>
        <v>48.111653223529402</v>
      </c>
    </row>
    <row r="25" spans="4:6" x14ac:dyDescent="0.25">
      <c r="D25" s="202">
        <f t="shared" si="2"/>
        <v>23</v>
      </c>
      <c r="E25" s="204">
        <f t="shared" si="0"/>
        <v>1159.2617395764703</v>
      </c>
      <c r="F25" s="204">
        <f t="shared" si="1"/>
        <v>50.402684329411755</v>
      </c>
    </row>
    <row r="26" spans="4:6" x14ac:dyDescent="0.25">
      <c r="D26" s="202">
        <f t="shared" si="2"/>
        <v>24</v>
      </c>
      <c r="E26" s="204">
        <f t="shared" si="0"/>
        <v>1264.6491704470586</v>
      </c>
      <c r="F26" s="204">
        <f t="shared" si="1"/>
        <v>52.693715435294109</v>
      </c>
    </row>
    <row r="27" spans="4:6" x14ac:dyDescent="0.25">
      <c r="D27" s="202">
        <f t="shared" si="2"/>
        <v>25</v>
      </c>
      <c r="E27" s="204">
        <f t="shared" si="0"/>
        <v>1374.6186635294114</v>
      </c>
      <c r="F27" s="204">
        <f t="shared" si="1"/>
        <v>54.984746541176463</v>
      </c>
    </row>
    <row r="28" spans="4:6" x14ac:dyDescent="0.25">
      <c r="D28" s="202">
        <f t="shared" si="2"/>
        <v>26</v>
      </c>
      <c r="E28" s="204">
        <f t="shared" si="0"/>
        <v>1489.170218823529</v>
      </c>
      <c r="F28" s="204">
        <f t="shared" si="1"/>
        <v>57.27577764705881</v>
      </c>
    </row>
    <row r="29" spans="4:6" x14ac:dyDescent="0.25">
      <c r="D29" s="202">
        <f t="shared" si="2"/>
        <v>27</v>
      </c>
      <c r="E29" s="204">
        <f t="shared" si="0"/>
        <v>1608.3038363294115</v>
      </c>
      <c r="F29" s="204">
        <f t="shared" si="1"/>
        <v>59.566808752941164</v>
      </c>
    </row>
    <row r="30" spans="4:6" x14ac:dyDescent="0.25">
      <c r="D30" s="202">
        <f t="shared" si="2"/>
        <v>28</v>
      </c>
      <c r="E30" s="204">
        <f t="shared" si="0"/>
        <v>1732.0195160470585</v>
      </c>
      <c r="F30" s="204">
        <f t="shared" si="1"/>
        <v>61.857839858823517</v>
      </c>
    </row>
    <row r="31" spans="4:6" x14ac:dyDescent="0.25">
      <c r="D31" s="202">
        <f t="shared" si="2"/>
        <v>29</v>
      </c>
      <c r="E31" s="204">
        <f t="shared" si="0"/>
        <v>1860.3172579764703</v>
      </c>
      <c r="F31" s="204">
        <f t="shared" si="1"/>
        <v>64.148870964705864</v>
      </c>
    </row>
    <row r="32" spans="4:6" x14ac:dyDescent="0.25">
      <c r="D32" s="202">
        <f t="shared" si="2"/>
        <v>30</v>
      </c>
      <c r="E32" s="204">
        <f t="shared" si="0"/>
        <v>1993.1970621176467</v>
      </c>
      <c r="F32" s="204">
        <f t="shared" si="1"/>
        <v>66.439902070588218</v>
      </c>
    </row>
    <row r="33" spans="4:10" x14ac:dyDescent="0.25">
      <c r="D33" s="202">
        <f t="shared" si="2"/>
        <v>31</v>
      </c>
      <c r="E33" s="204">
        <f t="shared" si="0"/>
        <v>2130.6589284705879</v>
      </c>
      <c r="F33" s="204">
        <f t="shared" si="1"/>
        <v>68.730933176470572</v>
      </c>
    </row>
    <row r="34" spans="4:10" x14ac:dyDescent="0.25">
      <c r="D34" s="202">
        <f t="shared" si="2"/>
        <v>32</v>
      </c>
      <c r="E34" s="204">
        <f t="shared" si="0"/>
        <v>2272.7028570352936</v>
      </c>
      <c r="F34" s="204">
        <f t="shared" si="1"/>
        <v>71.021964282352926</v>
      </c>
    </row>
    <row r="35" spans="4:10" x14ac:dyDescent="0.25">
      <c r="D35" s="202">
        <f t="shared" si="2"/>
        <v>33</v>
      </c>
      <c r="E35" s="204">
        <f t="shared" ref="E35:E62" si="3">(D35*(D35-1)/2)*CSUBSTSTK</f>
        <v>2419.3288478117643</v>
      </c>
      <c r="F35" s="204">
        <f t="shared" si="1"/>
        <v>73.312995388235279</v>
      </c>
    </row>
    <row r="36" spans="4:10" x14ac:dyDescent="0.25">
      <c r="D36" s="202">
        <f t="shared" si="2"/>
        <v>34</v>
      </c>
      <c r="E36" s="204">
        <f t="shared" si="3"/>
        <v>2570.5369007999993</v>
      </c>
      <c r="F36" s="204">
        <f t="shared" ref="F36:F62" si="4">B36/D36+((D36-1)/2)*CSUBSTSTK</f>
        <v>75.604026494117633</v>
      </c>
    </row>
    <row r="37" spans="4:10" x14ac:dyDescent="0.25">
      <c r="D37" s="202">
        <f t="shared" si="2"/>
        <v>35</v>
      </c>
      <c r="E37" s="204">
        <f t="shared" si="3"/>
        <v>2726.3270159999993</v>
      </c>
      <c r="F37" s="204">
        <f t="shared" si="4"/>
        <v>77.895057599999987</v>
      </c>
    </row>
    <row r="38" spans="4:10" x14ac:dyDescent="0.25">
      <c r="D38" s="202">
        <f t="shared" si="2"/>
        <v>36</v>
      </c>
      <c r="E38" s="204">
        <f t="shared" si="3"/>
        <v>2886.6991934117641</v>
      </c>
      <c r="F38" s="204">
        <f t="shared" si="4"/>
        <v>80.186088705882341</v>
      </c>
    </row>
    <row r="39" spans="4:10" x14ac:dyDescent="0.25">
      <c r="D39" s="202">
        <f t="shared" si="2"/>
        <v>37</v>
      </c>
      <c r="E39" s="204">
        <f t="shared" si="3"/>
        <v>3051.6534330352933</v>
      </c>
      <c r="F39" s="204">
        <f t="shared" si="4"/>
        <v>82.477119811764695</v>
      </c>
    </row>
    <row r="40" spans="4:10" x14ac:dyDescent="0.25">
      <c r="D40" s="202">
        <f t="shared" si="2"/>
        <v>38</v>
      </c>
      <c r="E40" s="204">
        <f t="shared" si="3"/>
        <v>3221.1897348705875</v>
      </c>
      <c r="F40" s="204">
        <f t="shared" si="4"/>
        <v>84.768150917647048</v>
      </c>
    </row>
    <row r="41" spans="4:10" x14ac:dyDescent="0.25">
      <c r="D41" s="202">
        <f t="shared" si="2"/>
        <v>39</v>
      </c>
      <c r="E41" s="204">
        <f t="shared" si="3"/>
        <v>3395.3080989176465</v>
      </c>
      <c r="F41" s="204">
        <f t="shared" si="4"/>
        <v>87.059182023529388</v>
      </c>
    </row>
    <row r="42" spans="4:10" x14ac:dyDescent="0.25">
      <c r="D42" s="202">
        <f t="shared" si="2"/>
        <v>40</v>
      </c>
      <c r="E42" s="204">
        <f t="shared" si="3"/>
        <v>3574.0085251764699</v>
      </c>
      <c r="F42" s="204">
        <f t="shared" si="4"/>
        <v>89.350213129411742</v>
      </c>
    </row>
    <row r="43" spans="4:10" x14ac:dyDescent="0.25">
      <c r="D43" s="202">
        <f>1+D42</f>
        <v>41</v>
      </c>
      <c r="E43" s="204">
        <f t="shared" si="3"/>
        <v>3757.2910136470582</v>
      </c>
      <c r="F43" s="204">
        <f t="shared" si="4"/>
        <v>91.641244235294096</v>
      </c>
    </row>
    <row r="44" spans="4:10" x14ac:dyDescent="0.25">
      <c r="D44" s="202">
        <f t="shared" si="2"/>
        <v>42</v>
      </c>
      <c r="E44" s="204">
        <f t="shared" si="3"/>
        <v>3945.1555643294109</v>
      </c>
      <c r="F44" s="204">
        <f t="shared" si="4"/>
        <v>93.93227534117645</v>
      </c>
    </row>
    <row r="45" spans="4:10" x14ac:dyDescent="0.25">
      <c r="D45" s="202">
        <f t="shared" si="2"/>
        <v>43</v>
      </c>
      <c r="E45" s="204">
        <f t="shared" si="3"/>
        <v>4137.602177223529</v>
      </c>
      <c r="F45" s="204">
        <f t="shared" si="4"/>
        <v>96.223306447058803</v>
      </c>
      <c r="J45" t="s">
        <v>143</v>
      </c>
    </row>
    <row r="46" spans="4:10" x14ac:dyDescent="0.25">
      <c r="D46" s="202">
        <f t="shared" si="2"/>
        <v>44</v>
      </c>
      <c r="E46" s="204">
        <f t="shared" si="3"/>
        <v>4334.630852329411</v>
      </c>
      <c r="F46" s="204">
        <f t="shared" si="4"/>
        <v>98.514337552941157</v>
      </c>
    </row>
    <row r="47" spans="4:10" x14ac:dyDescent="0.25">
      <c r="D47" s="202">
        <f t="shared" si="2"/>
        <v>45</v>
      </c>
      <c r="E47" s="204">
        <f t="shared" si="3"/>
        <v>4536.2415896470575</v>
      </c>
      <c r="F47" s="204">
        <f t="shared" si="4"/>
        <v>100.80536865882351</v>
      </c>
    </row>
    <row r="48" spans="4:10" x14ac:dyDescent="0.25">
      <c r="D48" s="202">
        <f t="shared" si="2"/>
        <v>46</v>
      </c>
      <c r="E48" s="204">
        <f t="shared" si="3"/>
        <v>4742.4343891764693</v>
      </c>
      <c r="F48" s="204">
        <f t="shared" si="4"/>
        <v>103.09639976470586</v>
      </c>
    </row>
    <row r="49" spans="4:6" x14ac:dyDescent="0.25">
      <c r="D49" s="202">
        <f t="shared" si="2"/>
        <v>47</v>
      </c>
      <c r="E49" s="204">
        <f t="shared" si="3"/>
        <v>4953.2092509176464</v>
      </c>
      <c r="F49" s="204">
        <f t="shared" si="4"/>
        <v>105.38743087058822</v>
      </c>
    </row>
    <row r="50" spans="4:6" x14ac:dyDescent="0.25">
      <c r="D50" s="202">
        <f t="shared" si="2"/>
        <v>48</v>
      </c>
      <c r="E50" s="204">
        <f t="shared" si="3"/>
        <v>5168.566174870587</v>
      </c>
      <c r="F50" s="204">
        <f t="shared" si="4"/>
        <v>107.67846197647057</v>
      </c>
    </row>
    <row r="51" spans="4:6" x14ac:dyDescent="0.25">
      <c r="D51" s="202">
        <f t="shared" si="2"/>
        <v>49</v>
      </c>
      <c r="E51" s="204">
        <f t="shared" si="3"/>
        <v>5388.505161035293</v>
      </c>
      <c r="F51" s="204">
        <f t="shared" si="4"/>
        <v>109.96949308235293</v>
      </c>
    </row>
    <row r="52" spans="4:6" x14ac:dyDescent="0.25">
      <c r="D52" s="202">
        <f t="shared" si="2"/>
        <v>50</v>
      </c>
      <c r="E52" s="204">
        <f t="shared" si="3"/>
        <v>5613.0262094117634</v>
      </c>
      <c r="F52" s="204">
        <f t="shared" si="4"/>
        <v>112.26052418823527</v>
      </c>
    </row>
    <row r="53" spans="4:6" x14ac:dyDescent="0.25">
      <c r="D53" s="202">
        <f t="shared" si="2"/>
        <v>51</v>
      </c>
      <c r="E53" s="204">
        <f t="shared" si="3"/>
        <v>5842.1293199999991</v>
      </c>
      <c r="F53" s="204">
        <f t="shared" si="4"/>
        <v>114.55155529411762</v>
      </c>
    </row>
    <row r="54" spans="4:6" x14ac:dyDescent="0.25">
      <c r="D54" s="202">
        <f t="shared" si="2"/>
        <v>52</v>
      </c>
      <c r="E54" s="204">
        <f t="shared" si="3"/>
        <v>6075.8144927999983</v>
      </c>
      <c r="F54" s="204">
        <f t="shared" si="4"/>
        <v>116.84258639999997</v>
      </c>
    </row>
    <row r="55" spans="4:6" x14ac:dyDescent="0.25">
      <c r="D55" s="202">
        <f t="shared" si="2"/>
        <v>53</v>
      </c>
      <c r="E55" s="204">
        <f t="shared" si="3"/>
        <v>6314.0817278117638</v>
      </c>
      <c r="F55" s="204">
        <f t="shared" si="4"/>
        <v>119.13361750588233</v>
      </c>
    </row>
    <row r="56" spans="4:6" x14ac:dyDescent="0.25">
      <c r="D56" s="202">
        <f t="shared" si="2"/>
        <v>54</v>
      </c>
      <c r="E56" s="204">
        <f t="shared" si="3"/>
        <v>6556.9310250352928</v>
      </c>
      <c r="F56" s="204">
        <f t="shared" si="4"/>
        <v>121.42464861176468</v>
      </c>
    </row>
    <row r="57" spans="4:6" x14ac:dyDescent="0.25">
      <c r="D57" s="202">
        <f t="shared" si="2"/>
        <v>55</v>
      </c>
      <c r="E57" s="204">
        <f t="shared" si="3"/>
        <v>6804.3623844705871</v>
      </c>
      <c r="F57" s="204">
        <f t="shared" si="4"/>
        <v>123.71567971764703</v>
      </c>
    </row>
    <row r="58" spans="4:6" x14ac:dyDescent="0.25">
      <c r="D58" s="202">
        <f t="shared" si="2"/>
        <v>56</v>
      </c>
      <c r="E58" s="204">
        <f t="shared" si="3"/>
        <v>7056.3758061176459</v>
      </c>
      <c r="F58" s="204">
        <f t="shared" si="4"/>
        <v>126.00671082352939</v>
      </c>
    </row>
    <row r="59" spans="4:6" x14ac:dyDescent="0.25">
      <c r="D59" s="202">
        <f t="shared" si="2"/>
        <v>57</v>
      </c>
      <c r="E59" s="204">
        <f t="shared" si="3"/>
        <v>7312.9712899764691</v>
      </c>
      <c r="F59" s="204">
        <f t="shared" si="4"/>
        <v>128.29774192941173</v>
      </c>
    </row>
    <row r="60" spans="4:6" x14ac:dyDescent="0.25">
      <c r="D60" s="202">
        <f t="shared" si="2"/>
        <v>58</v>
      </c>
      <c r="E60" s="204">
        <f t="shared" si="3"/>
        <v>7574.1488360470576</v>
      </c>
      <c r="F60" s="204">
        <f t="shared" si="4"/>
        <v>130.58877303529408</v>
      </c>
    </row>
    <row r="61" spans="4:6" x14ac:dyDescent="0.25">
      <c r="D61" s="202">
        <f t="shared" si="2"/>
        <v>59</v>
      </c>
      <c r="E61" s="204">
        <f t="shared" si="3"/>
        <v>7839.9084443294105</v>
      </c>
      <c r="F61" s="204">
        <f t="shared" si="4"/>
        <v>132.87980414117644</v>
      </c>
    </row>
    <row r="62" spans="4:6" ht="15.75" thickBot="1" x14ac:dyDescent="0.3">
      <c r="D62" s="73">
        <f t="shared" si="2"/>
        <v>60</v>
      </c>
      <c r="E62" s="205">
        <f t="shared" si="3"/>
        <v>8110.2501148235278</v>
      </c>
      <c r="F62" s="205">
        <f t="shared" si="4"/>
        <v>135.17083524705879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32"/>
  <sheetViews>
    <sheetView workbookViewId="0">
      <selection activeCell="A32" sqref="A32"/>
    </sheetView>
  </sheetViews>
  <sheetFormatPr defaultColWidth="11.42578125" defaultRowHeight="15" x14ac:dyDescent="0.25"/>
  <cols>
    <col min="1" max="1" width="27.42578125" customWidth="1"/>
    <col min="2" max="2" width="12" bestFit="1" customWidth="1"/>
  </cols>
  <sheetData>
    <row r="1" spans="1:6" ht="26.25" x14ac:dyDescent="0.4">
      <c r="A1" s="32" t="s">
        <v>311</v>
      </c>
    </row>
    <row r="2" spans="1:6" x14ac:dyDescent="0.25">
      <c r="A2" t="s">
        <v>310</v>
      </c>
    </row>
    <row r="3" spans="1:6" ht="21" x14ac:dyDescent="0.35">
      <c r="A3" s="35" t="s">
        <v>9</v>
      </c>
      <c r="E3" t="s">
        <v>10</v>
      </c>
      <c r="F3">
        <v>1.0699999999999999E-2</v>
      </c>
    </row>
    <row r="4" spans="1:6" x14ac:dyDescent="0.25">
      <c r="A4" t="s">
        <v>23</v>
      </c>
      <c r="B4">
        <v>500</v>
      </c>
    </row>
    <row r="5" spans="1:6" x14ac:dyDescent="0.25">
      <c r="A5" t="s">
        <v>24</v>
      </c>
      <c r="B5">
        <v>5</v>
      </c>
    </row>
    <row r="6" spans="1:6" ht="15.75" thickBot="1" x14ac:dyDescent="0.3">
      <c r="A6" s="30" t="s">
        <v>10</v>
      </c>
      <c r="B6">
        <v>1.0699999999999999E-2</v>
      </c>
    </row>
    <row r="7" spans="1:6" ht="15.75" thickBot="1" x14ac:dyDescent="0.3">
      <c r="A7" s="36" t="s">
        <v>11</v>
      </c>
      <c r="B7" s="31">
        <f>B4*B6/B5</f>
        <v>1.0699999999999998</v>
      </c>
    </row>
    <row r="10" spans="1:6" x14ac:dyDescent="0.25">
      <c r="A10" s="2" t="s">
        <v>12</v>
      </c>
    </row>
    <row r="12" spans="1:6" x14ac:dyDescent="0.25">
      <c r="A12" s="23" t="s">
        <v>0</v>
      </c>
      <c r="B12" s="23">
        <v>2</v>
      </c>
    </row>
    <row r="13" spans="1:6" x14ac:dyDescent="0.25">
      <c r="A13" s="33" t="s">
        <v>13</v>
      </c>
      <c r="B13" s="34">
        <f>20*LOG10(100/(B12+100))</f>
        <v>-0.1720034352383516</v>
      </c>
    </row>
    <row r="16" spans="1:6" x14ac:dyDescent="0.25">
      <c r="A16" s="2" t="s">
        <v>14</v>
      </c>
    </row>
    <row r="17" spans="1:3" x14ac:dyDescent="0.25">
      <c r="A17" t="s">
        <v>312</v>
      </c>
      <c r="B17">
        <v>1910</v>
      </c>
    </row>
    <row r="18" spans="1:3" x14ac:dyDescent="0.25">
      <c r="A18">
        <v>45</v>
      </c>
      <c r="B18">
        <v>150</v>
      </c>
    </row>
    <row r="19" spans="1:3" x14ac:dyDescent="0.25">
      <c r="A19" s="23" t="s">
        <v>15</v>
      </c>
      <c r="B19" s="23">
        <f>1/(2*PI()*B17*B18*0.000000001)</f>
        <v>555.51463557380578</v>
      </c>
    </row>
    <row r="20" spans="1:3" x14ac:dyDescent="0.25">
      <c r="A20" s="33" t="s">
        <v>16</v>
      </c>
      <c r="B20" s="34">
        <f>20*LOG10(100/(B19+100))</f>
        <v>-16.331647851200518</v>
      </c>
    </row>
    <row r="24" spans="1:3" x14ac:dyDescent="0.25">
      <c r="A24" s="2" t="s">
        <v>313</v>
      </c>
    </row>
    <row r="26" spans="1:3" x14ac:dyDescent="0.25">
      <c r="A26" t="s">
        <v>17</v>
      </c>
      <c r="B26">
        <v>5.8000000000000003E-2</v>
      </c>
    </row>
    <row r="27" spans="1:3" x14ac:dyDescent="0.25">
      <c r="A27" t="s">
        <v>18</v>
      </c>
      <c r="B27">
        <v>20</v>
      </c>
      <c r="C27" t="s">
        <v>19</v>
      </c>
    </row>
    <row r="28" spans="1:3" x14ac:dyDescent="0.25">
      <c r="A28" t="s">
        <v>20</v>
      </c>
      <c r="B28">
        <v>100</v>
      </c>
    </row>
    <row r="29" spans="1:3" x14ac:dyDescent="0.25">
      <c r="A29" s="23" t="s">
        <v>314</v>
      </c>
      <c r="B29" s="23">
        <v>0.2</v>
      </c>
    </row>
    <row r="31" spans="1:3" x14ac:dyDescent="0.25">
      <c r="A31" s="33" t="s">
        <v>21</v>
      </c>
      <c r="B31">
        <f>2*B26*B28*B27/B29</f>
        <v>1160</v>
      </c>
      <c r="C31" t="s">
        <v>22</v>
      </c>
    </row>
    <row r="32" spans="1:3" x14ac:dyDescent="0.25">
      <c r="A32">
        <v>345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G21"/>
  <sheetViews>
    <sheetView workbookViewId="0">
      <selection activeCell="A3" sqref="A3"/>
    </sheetView>
  </sheetViews>
  <sheetFormatPr defaultColWidth="9.140625" defaultRowHeight="15" x14ac:dyDescent="0.25"/>
  <cols>
    <col min="1" max="1" width="19.28515625" customWidth="1"/>
    <col min="3" max="3" width="18.42578125" customWidth="1"/>
    <col min="7" max="7" width="18.140625" customWidth="1"/>
    <col min="8" max="8" width="11" bestFit="1" customWidth="1"/>
    <col min="15" max="15" width="22.7109375" customWidth="1"/>
  </cols>
  <sheetData>
    <row r="3" spans="1:7" ht="23.25" x14ac:dyDescent="0.35">
      <c r="A3" s="115">
        <v>34</v>
      </c>
      <c r="F3" s="115" t="s">
        <v>71</v>
      </c>
    </row>
    <row r="4" spans="1:7" x14ac:dyDescent="0.25">
      <c r="A4" s="2" t="s">
        <v>72</v>
      </c>
      <c r="B4" s="2"/>
      <c r="C4" s="2">
        <v>43</v>
      </c>
    </row>
    <row r="5" spans="1:7" x14ac:dyDescent="0.25">
      <c r="A5" s="2" t="s">
        <v>73</v>
      </c>
      <c r="B5" s="2"/>
      <c r="C5" s="2">
        <v>50</v>
      </c>
      <c r="F5" s="2" t="s">
        <v>74</v>
      </c>
      <c r="G5" t="s">
        <v>75</v>
      </c>
    </row>
    <row r="6" spans="1:7" x14ac:dyDescent="0.25">
      <c r="F6" t="s">
        <v>76</v>
      </c>
      <c r="G6">
        <v>-126</v>
      </c>
    </row>
    <row r="7" spans="1:7" x14ac:dyDescent="0.25">
      <c r="A7" s="116" t="s">
        <v>77</v>
      </c>
      <c r="B7" s="116"/>
      <c r="C7" s="117">
        <f>SQRT(2*C5*10^(C4/10)/1000)</f>
        <v>44.668359215096309</v>
      </c>
      <c r="F7" t="s">
        <v>78</v>
      </c>
      <c r="G7">
        <v>20</v>
      </c>
    </row>
    <row r="8" spans="1:7" x14ac:dyDescent="0.25">
      <c r="F8" t="s">
        <v>79</v>
      </c>
      <c r="G8">
        <v>-15</v>
      </c>
    </row>
    <row r="9" spans="1:7" ht="15.75" customHeight="1" x14ac:dyDescent="0.25"/>
    <row r="10" spans="1:7" x14ac:dyDescent="0.25">
      <c r="F10" t="s">
        <v>80</v>
      </c>
    </row>
    <row r="11" spans="1:7" x14ac:dyDescent="0.25">
      <c r="F11" s="116" t="s">
        <v>81</v>
      </c>
      <c r="G11" s="116">
        <f>G7+(G8-G6)/2</f>
        <v>75.5</v>
      </c>
    </row>
    <row r="12" spans="1:7" x14ac:dyDescent="0.25">
      <c r="F12" s="116" t="s">
        <v>82</v>
      </c>
      <c r="G12" s="116">
        <f>G7+G8-G6</f>
        <v>131</v>
      </c>
    </row>
    <row r="14" spans="1:7" ht="15.75" thickBot="1" x14ac:dyDescent="0.3"/>
    <row r="15" spans="1:7" x14ac:dyDescent="0.25">
      <c r="A15" s="182" t="s">
        <v>136</v>
      </c>
      <c r="B15" s="2"/>
      <c r="C15" s="99"/>
    </row>
    <row r="16" spans="1:7" x14ac:dyDescent="0.25">
      <c r="A16" t="s">
        <v>315</v>
      </c>
      <c r="C16" s="183">
        <v>900</v>
      </c>
    </row>
    <row r="17" spans="1:3" x14ac:dyDescent="0.25">
      <c r="A17">
        <v>5</v>
      </c>
      <c r="C17" s="183">
        <v>20</v>
      </c>
    </row>
    <row r="18" spans="1:3" x14ac:dyDescent="0.25">
      <c r="A18" t="s">
        <v>137</v>
      </c>
      <c r="C18" s="183">
        <v>12</v>
      </c>
    </row>
    <row r="19" spans="1:3" ht="15.75" thickBot="1" x14ac:dyDescent="0.3">
      <c r="C19" s="58"/>
    </row>
    <row r="20" spans="1:3" ht="15.75" thickBot="1" x14ac:dyDescent="0.3">
      <c r="A20" s="178" t="s">
        <v>138</v>
      </c>
      <c r="B20" s="179"/>
      <c r="C20" s="180">
        <f>1/(2*PI()*C17*10^-12*C16*10^6)</f>
        <v>8.8419412828830755</v>
      </c>
    </row>
    <row r="21" spans="1:3" ht="15.75" thickBot="1" x14ac:dyDescent="0.3">
      <c r="A21" s="178" t="s">
        <v>139</v>
      </c>
      <c r="B21" s="181"/>
      <c r="C21" s="177">
        <f>(2*PI()*C18*10^-9*C17*10^6)</f>
        <v>1.5079644737231008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1118"/>
  <sheetViews>
    <sheetView workbookViewId="0">
      <selection activeCell="E35" sqref="E35"/>
    </sheetView>
  </sheetViews>
  <sheetFormatPr defaultColWidth="9.140625" defaultRowHeight="15" outlineLevelRow="1" outlineLevelCol="1" x14ac:dyDescent="0.25"/>
  <cols>
    <col min="1" max="1" width="20.7109375" customWidth="1"/>
    <col min="2" max="2" width="33.28515625" customWidth="1"/>
    <col min="3" max="3" width="40.28515625" bestFit="1" customWidth="1"/>
    <col min="4" max="4" width="29.42578125" customWidth="1" outlineLevel="1"/>
    <col min="5" max="5" width="16.85546875" bestFit="1" customWidth="1"/>
    <col min="6" max="6" width="12.140625" bestFit="1" customWidth="1"/>
    <col min="7" max="7" width="12" customWidth="1" outlineLevel="1"/>
    <col min="8" max="9" width="12.42578125" customWidth="1" outlineLevel="1"/>
    <col min="10" max="10" width="12.42578125" customWidth="1" outlineLevel="1" collapsed="1"/>
    <col min="11" max="12" width="12.42578125" customWidth="1" outlineLevel="1"/>
    <col min="13" max="13" width="9.42578125" customWidth="1" outlineLevel="1"/>
    <col min="14" max="14" width="12.42578125" customWidth="1" outlineLevel="1"/>
    <col min="15" max="15" width="16.7109375" customWidth="1" outlineLevel="1"/>
    <col min="16" max="16" width="12.42578125" customWidth="1" outlineLevel="1"/>
    <col min="17" max="17" width="19.42578125" customWidth="1"/>
    <col min="18" max="18" width="15.5703125" customWidth="1"/>
    <col min="19" max="19" width="18.5703125" bestFit="1" customWidth="1"/>
    <col min="20" max="20" width="14" customWidth="1"/>
    <col min="263" max="267" width="15.7109375" customWidth="1"/>
    <col min="268" max="272" width="30.7109375" customWidth="1"/>
    <col min="519" max="523" width="15.7109375" customWidth="1"/>
    <col min="524" max="528" width="30.7109375" customWidth="1"/>
    <col min="775" max="779" width="15.7109375" customWidth="1"/>
    <col min="780" max="784" width="30.7109375" customWidth="1"/>
    <col min="1031" max="1035" width="15.7109375" customWidth="1"/>
    <col min="1036" max="1040" width="30.7109375" customWidth="1"/>
    <col min="1287" max="1291" width="15.7109375" customWidth="1"/>
    <col min="1292" max="1296" width="30.7109375" customWidth="1"/>
    <col min="1543" max="1547" width="15.7109375" customWidth="1"/>
    <col min="1548" max="1552" width="30.7109375" customWidth="1"/>
    <col min="1799" max="1803" width="15.7109375" customWidth="1"/>
    <col min="1804" max="1808" width="30.7109375" customWidth="1"/>
    <col min="2055" max="2059" width="15.7109375" customWidth="1"/>
    <col min="2060" max="2064" width="30.7109375" customWidth="1"/>
    <col min="2311" max="2315" width="15.7109375" customWidth="1"/>
    <col min="2316" max="2320" width="30.7109375" customWidth="1"/>
    <col min="2567" max="2571" width="15.7109375" customWidth="1"/>
    <col min="2572" max="2576" width="30.7109375" customWidth="1"/>
    <col min="2823" max="2827" width="15.7109375" customWidth="1"/>
    <col min="2828" max="2832" width="30.7109375" customWidth="1"/>
    <col min="3079" max="3083" width="15.7109375" customWidth="1"/>
    <col min="3084" max="3088" width="30.7109375" customWidth="1"/>
    <col min="3335" max="3339" width="15.7109375" customWidth="1"/>
    <col min="3340" max="3344" width="30.7109375" customWidth="1"/>
    <col min="3591" max="3595" width="15.7109375" customWidth="1"/>
    <col min="3596" max="3600" width="30.7109375" customWidth="1"/>
    <col min="3847" max="3851" width="15.7109375" customWidth="1"/>
    <col min="3852" max="3856" width="30.7109375" customWidth="1"/>
    <col min="4103" max="4107" width="15.7109375" customWidth="1"/>
    <col min="4108" max="4112" width="30.7109375" customWidth="1"/>
    <col min="4359" max="4363" width="15.7109375" customWidth="1"/>
    <col min="4364" max="4368" width="30.7109375" customWidth="1"/>
    <col min="4615" max="4619" width="15.7109375" customWidth="1"/>
    <col min="4620" max="4624" width="30.7109375" customWidth="1"/>
    <col min="4871" max="4875" width="15.7109375" customWidth="1"/>
    <col min="4876" max="4880" width="30.7109375" customWidth="1"/>
    <col min="5127" max="5131" width="15.7109375" customWidth="1"/>
    <col min="5132" max="5136" width="30.7109375" customWidth="1"/>
    <col min="5383" max="5387" width="15.7109375" customWidth="1"/>
    <col min="5388" max="5392" width="30.7109375" customWidth="1"/>
    <col min="5639" max="5643" width="15.7109375" customWidth="1"/>
    <col min="5644" max="5648" width="30.7109375" customWidth="1"/>
    <col min="5895" max="5899" width="15.7109375" customWidth="1"/>
    <col min="5900" max="5904" width="30.7109375" customWidth="1"/>
    <col min="6151" max="6155" width="15.7109375" customWidth="1"/>
    <col min="6156" max="6160" width="30.7109375" customWidth="1"/>
    <col min="6407" max="6411" width="15.7109375" customWidth="1"/>
    <col min="6412" max="6416" width="30.7109375" customWidth="1"/>
    <col min="6663" max="6667" width="15.7109375" customWidth="1"/>
    <col min="6668" max="6672" width="30.7109375" customWidth="1"/>
    <col min="6919" max="6923" width="15.7109375" customWidth="1"/>
    <col min="6924" max="6928" width="30.7109375" customWidth="1"/>
    <col min="7175" max="7179" width="15.7109375" customWidth="1"/>
    <col min="7180" max="7184" width="30.7109375" customWidth="1"/>
    <col min="7431" max="7435" width="15.7109375" customWidth="1"/>
    <col min="7436" max="7440" width="30.7109375" customWidth="1"/>
    <col min="7687" max="7691" width="15.7109375" customWidth="1"/>
    <col min="7692" max="7696" width="30.7109375" customWidth="1"/>
    <col min="7943" max="7947" width="15.7109375" customWidth="1"/>
    <col min="7948" max="7952" width="30.7109375" customWidth="1"/>
    <col min="8199" max="8203" width="15.7109375" customWidth="1"/>
    <col min="8204" max="8208" width="30.7109375" customWidth="1"/>
    <col min="8455" max="8459" width="15.7109375" customWidth="1"/>
    <col min="8460" max="8464" width="30.7109375" customWidth="1"/>
    <col min="8711" max="8715" width="15.7109375" customWidth="1"/>
    <col min="8716" max="8720" width="30.7109375" customWidth="1"/>
    <col min="8967" max="8971" width="15.7109375" customWidth="1"/>
    <col min="8972" max="8976" width="30.7109375" customWidth="1"/>
    <col min="9223" max="9227" width="15.7109375" customWidth="1"/>
    <col min="9228" max="9232" width="30.7109375" customWidth="1"/>
    <col min="9479" max="9483" width="15.7109375" customWidth="1"/>
    <col min="9484" max="9488" width="30.7109375" customWidth="1"/>
    <col min="9735" max="9739" width="15.7109375" customWidth="1"/>
    <col min="9740" max="9744" width="30.7109375" customWidth="1"/>
    <col min="9991" max="9995" width="15.7109375" customWidth="1"/>
    <col min="9996" max="10000" width="30.7109375" customWidth="1"/>
    <col min="10247" max="10251" width="15.7109375" customWidth="1"/>
    <col min="10252" max="10256" width="30.7109375" customWidth="1"/>
    <col min="10503" max="10507" width="15.7109375" customWidth="1"/>
    <col min="10508" max="10512" width="30.7109375" customWidth="1"/>
    <col min="10759" max="10763" width="15.7109375" customWidth="1"/>
    <col min="10764" max="10768" width="30.7109375" customWidth="1"/>
    <col min="11015" max="11019" width="15.7109375" customWidth="1"/>
    <col min="11020" max="11024" width="30.7109375" customWidth="1"/>
    <col min="11271" max="11275" width="15.7109375" customWidth="1"/>
    <col min="11276" max="11280" width="30.7109375" customWidth="1"/>
    <col min="11527" max="11531" width="15.7109375" customWidth="1"/>
    <col min="11532" max="11536" width="30.7109375" customWidth="1"/>
    <col min="11783" max="11787" width="15.7109375" customWidth="1"/>
    <col min="11788" max="11792" width="30.7109375" customWidth="1"/>
    <col min="12039" max="12043" width="15.7109375" customWidth="1"/>
    <col min="12044" max="12048" width="30.7109375" customWidth="1"/>
    <col min="12295" max="12299" width="15.7109375" customWidth="1"/>
    <col min="12300" max="12304" width="30.7109375" customWidth="1"/>
    <col min="12551" max="12555" width="15.7109375" customWidth="1"/>
    <col min="12556" max="12560" width="30.7109375" customWidth="1"/>
    <col min="12807" max="12811" width="15.7109375" customWidth="1"/>
    <col min="12812" max="12816" width="30.7109375" customWidth="1"/>
    <col min="13063" max="13067" width="15.7109375" customWidth="1"/>
    <col min="13068" max="13072" width="30.7109375" customWidth="1"/>
    <col min="13319" max="13323" width="15.7109375" customWidth="1"/>
    <col min="13324" max="13328" width="30.7109375" customWidth="1"/>
    <col min="13575" max="13579" width="15.7109375" customWidth="1"/>
    <col min="13580" max="13584" width="30.7109375" customWidth="1"/>
    <col min="13831" max="13835" width="15.7109375" customWidth="1"/>
    <col min="13836" max="13840" width="30.7109375" customWidth="1"/>
    <col min="14087" max="14091" width="15.7109375" customWidth="1"/>
    <col min="14092" max="14096" width="30.7109375" customWidth="1"/>
    <col min="14343" max="14347" width="15.7109375" customWidth="1"/>
    <col min="14348" max="14352" width="30.7109375" customWidth="1"/>
    <col min="14599" max="14603" width="15.7109375" customWidth="1"/>
    <col min="14604" max="14608" width="30.7109375" customWidth="1"/>
    <col min="14855" max="14859" width="15.7109375" customWidth="1"/>
    <col min="14860" max="14864" width="30.7109375" customWidth="1"/>
    <col min="15111" max="15115" width="15.7109375" customWidth="1"/>
    <col min="15116" max="15120" width="30.7109375" customWidth="1"/>
    <col min="15367" max="15371" width="15.7109375" customWidth="1"/>
    <col min="15372" max="15376" width="30.7109375" customWidth="1"/>
    <col min="15623" max="15627" width="15.7109375" customWidth="1"/>
    <col min="15628" max="15632" width="30.7109375" customWidth="1"/>
    <col min="15879" max="15883" width="15.7109375" customWidth="1"/>
    <col min="15884" max="15888" width="30.7109375" customWidth="1"/>
    <col min="16135" max="16139" width="15.7109375" customWidth="1"/>
    <col min="16140" max="16144" width="30.7109375" customWidth="1"/>
  </cols>
  <sheetData>
    <row r="1" spans="1:6" ht="37.5" x14ac:dyDescent="0.25">
      <c r="A1" s="118" t="s">
        <v>83</v>
      </c>
      <c r="B1" s="118" t="s">
        <v>84</v>
      </c>
    </row>
    <row r="3" spans="1:6" ht="18.75" x14ac:dyDescent="0.25">
      <c r="A3" s="118" t="s">
        <v>85</v>
      </c>
      <c r="B3" s="119" t="s">
        <v>86</v>
      </c>
      <c r="C3" s="120">
        <v>20</v>
      </c>
    </row>
    <row r="4" spans="1:6" s="123" customFormat="1" ht="18.75" x14ac:dyDescent="0.25">
      <c r="A4" s="121"/>
      <c r="B4" s="121"/>
      <c r="C4" s="122"/>
    </row>
    <row r="5" spans="1:6" ht="20.25" x14ac:dyDescent="0.25">
      <c r="B5" s="124" t="s">
        <v>87</v>
      </c>
      <c r="C5" s="30"/>
    </row>
    <row r="6" spans="1:6" ht="18.75" x14ac:dyDescent="0.25">
      <c r="B6" s="125" t="s">
        <v>88</v>
      </c>
      <c r="C6" s="30"/>
    </row>
    <row r="7" spans="1:6" ht="25.5" x14ac:dyDescent="0.25">
      <c r="B7" s="126" t="s">
        <v>89</v>
      </c>
      <c r="C7" s="30"/>
    </row>
    <row r="8" spans="1:6" ht="18.75" x14ac:dyDescent="0.25">
      <c r="A8" s="118" t="s">
        <v>85</v>
      </c>
      <c r="B8" s="119" t="s">
        <v>90</v>
      </c>
      <c r="C8" s="127">
        <v>9</v>
      </c>
    </row>
    <row r="9" spans="1:6" s="123" customFormat="1" ht="18.75" x14ac:dyDescent="0.25">
      <c r="A9" s="121"/>
      <c r="B9" s="121"/>
      <c r="C9" s="122"/>
    </row>
    <row r="10" spans="1:6" ht="20.25" x14ac:dyDescent="0.25">
      <c r="B10" s="124" t="s">
        <v>91</v>
      </c>
    </row>
    <row r="11" spans="1:6" ht="18.75" x14ac:dyDescent="0.25">
      <c r="B11" s="125" t="s">
        <v>92</v>
      </c>
      <c r="C11" s="30"/>
    </row>
    <row r="12" spans="1:6" ht="25.5" x14ac:dyDescent="0.25">
      <c r="B12" s="126" t="s">
        <v>93</v>
      </c>
      <c r="C12" s="30"/>
      <c r="F12" s="128"/>
    </row>
    <row r="13" spans="1:6" ht="18.75" x14ac:dyDescent="0.25">
      <c r="A13" s="118" t="s">
        <v>85</v>
      </c>
      <c r="B13" s="119" t="s">
        <v>90</v>
      </c>
      <c r="C13" s="127">
        <v>5</v>
      </c>
    </row>
    <row r="14" spans="1:6" x14ac:dyDescent="0.25">
      <c r="C14" s="30"/>
    </row>
    <row r="15" spans="1:6" ht="18.75" x14ac:dyDescent="0.3">
      <c r="A15" s="129" t="s">
        <v>94</v>
      </c>
      <c r="B15" s="129" t="s">
        <v>95</v>
      </c>
      <c r="C15" s="130">
        <f>MAX(B27:C27)</f>
        <v>2</v>
      </c>
    </row>
    <row r="16" spans="1:6" x14ac:dyDescent="0.25">
      <c r="C16" s="30"/>
    </row>
    <row r="17" spans="1:28" ht="15.75" thickBot="1" x14ac:dyDescent="0.3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</row>
    <row r="18" spans="1:28" s="133" customFormat="1" ht="24" thickTop="1" x14ac:dyDescent="0.35">
      <c r="A18" s="132" t="s">
        <v>96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</row>
    <row r="19" spans="1:28" outlineLevel="1" x14ac:dyDescent="0.25">
      <c r="C19" s="30"/>
    </row>
    <row r="20" spans="1:28" ht="26.25" outlineLevel="1" x14ac:dyDescent="0.4">
      <c r="B20" s="134" t="s">
        <v>97</v>
      </c>
    </row>
    <row r="21" spans="1:28" ht="15.75" outlineLevel="1" thickBot="1" x14ac:dyDescent="0.3">
      <c r="B21" s="135" t="s">
        <v>98</v>
      </c>
      <c r="C21" s="135"/>
    </row>
    <row r="22" spans="1:28" ht="20.25" outlineLevel="1" x14ac:dyDescent="0.25">
      <c r="B22" s="135" t="s">
        <v>99</v>
      </c>
      <c r="C22" s="135"/>
      <c r="Q22" s="136" t="s">
        <v>100</v>
      </c>
      <c r="R22" s="137"/>
      <c r="S22" s="137"/>
      <c r="T22" s="138"/>
    </row>
    <row r="23" spans="1:28" ht="18.75" outlineLevel="1" x14ac:dyDescent="0.25">
      <c r="Q23" s="139" t="s">
        <v>88</v>
      </c>
      <c r="R23" s="126"/>
      <c r="S23" s="140" t="s">
        <v>92</v>
      </c>
      <c r="T23" s="141"/>
    </row>
    <row r="24" spans="1:28" ht="25.5" outlineLevel="1" x14ac:dyDescent="0.25">
      <c r="B24" s="135" t="s">
        <v>86</v>
      </c>
      <c r="C24" s="135">
        <f>C3</f>
        <v>20</v>
      </c>
      <c r="Q24" s="142" t="s">
        <v>89</v>
      </c>
      <c r="R24" s="126"/>
      <c r="S24" s="126" t="s">
        <v>93</v>
      </c>
      <c r="T24" s="141"/>
    </row>
    <row r="25" spans="1:28" ht="38.25" outlineLevel="1" thickBot="1" x14ac:dyDescent="0.3">
      <c r="B25" s="135"/>
      <c r="C25" s="135"/>
      <c r="Q25" s="143" t="s">
        <v>101</v>
      </c>
      <c r="R25" s="126"/>
      <c r="S25" s="144" t="s">
        <v>101</v>
      </c>
      <c r="T25" s="141"/>
    </row>
    <row r="26" spans="1:28" ht="15.75" outlineLevel="1" thickBot="1" x14ac:dyDescent="0.3">
      <c r="B26" s="145" t="s">
        <v>102</v>
      </c>
      <c r="C26" s="146" t="s">
        <v>103</v>
      </c>
      <c r="D26" s="131"/>
      <c r="Q26" s="147">
        <f>C8</f>
        <v>9</v>
      </c>
      <c r="R26" s="126"/>
      <c r="S26" s="148">
        <f>C13</f>
        <v>5</v>
      </c>
      <c r="T26" s="141"/>
    </row>
    <row r="27" spans="1:28" ht="15.75" outlineLevel="1" thickBot="1" x14ac:dyDescent="0.3">
      <c r="B27" s="149">
        <f>DMIN(B31:E1116,E31,B28:B29)</f>
        <v>2</v>
      </c>
      <c r="C27" s="149">
        <f>DMIN(B31:E1116,E31,C28:C29)</f>
        <v>1</v>
      </c>
      <c r="Q27" s="150"/>
      <c r="R27" s="126"/>
      <c r="S27" s="151"/>
      <c r="T27" s="141"/>
    </row>
    <row r="28" spans="1:28" ht="20.100000000000001" customHeight="1" outlineLevel="1" thickBot="1" x14ac:dyDescent="0.3">
      <c r="B28" s="145" t="s">
        <v>104</v>
      </c>
      <c r="C28" s="146" t="s">
        <v>105</v>
      </c>
      <c r="Q28" s="150"/>
      <c r="R28" s="126"/>
      <c r="S28" s="151"/>
      <c r="T28" s="141"/>
    </row>
    <row r="29" spans="1:28" ht="20.100000000000001" customHeight="1" outlineLevel="1" thickBot="1" x14ac:dyDescent="0.3">
      <c r="B29" t="str">
        <f>"=TR"</f>
        <v>=TR</v>
      </c>
      <c r="C29" t="str">
        <f>"=TR"</f>
        <v>=TR</v>
      </c>
      <c r="Q29" s="142" t="s">
        <v>106</v>
      </c>
      <c r="R29" s="126" t="s">
        <v>107</v>
      </c>
      <c r="S29" s="126" t="s">
        <v>106</v>
      </c>
      <c r="T29" s="141" t="s">
        <v>107</v>
      </c>
    </row>
    <row r="30" spans="1:28" ht="12.75" customHeight="1" outlineLevel="1" thickBot="1" x14ac:dyDescent="0.3">
      <c r="E30" s="152" t="s">
        <v>108</v>
      </c>
      <c r="J30" s="153">
        <v>125</v>
      </c>
      <c r="K30" s="154" t="s">
        <v>109</v>
      </c>
      <c r="L30" s="154"/>
      <c r="N30" s="153">
        <v>65</v>
      </c>
      <c r="O30" s="154" t="s">
        <v>110</v>
      </c>
      <c r="P30" s="154"/>
      <c r="Q30" s="155">
        <v>208</v>
      </c>
      <c r="R30" s="156">
        <v>154</v>
      </c>
      <c r="S30" s="157">
        <v>139</v>
      </c>
      <c r="T30" s="158">
        <v>91</v>
      </c>
    </row>
    <row r="31" spans="1:28" ht="12.75" customHeight="1" outlineLevel="1" thickBot="1" x14ac:dyDescent="0.3">
      <c r="A31" s="159" t="s">
        <v>111</v>
      </c>
      <c r="B31" s="145" t="s">
        <v>104</v>
      </c>
      <c r="C31" s="146" t="s">
        <v>105</v>
      </c>
      <c r="D31" s="160" t="s">
        <v>112</v>
      </c>
      <c r="E31" s="161" t="s">
        <v>113</v>
      </c>
      <c r="F31" s="162" t="s">
        <v>114</v>
      </c>
      <c r="G31" s="160" t="s">
        <v>115</v>
      </c>
      <c r="H31" s="163" t="s">
        <v>116</v>
      </c>
      <c r="I31" s="163" t="s">
        <v>117</v>
      </c>
      <c r="J31" s="163" t="s">
        <v>118</v>
      </c>
      <c r="K31" s="163" t="s">
        <v>119</v>
      </c>
      <c r="L31" s="163" t="s">
        <v>120</v>
      </c>
      <c r="M31" s="135" t="s">
        <v>115</v>
      </c>
      <c r="N31" s="163" t="s">
        <v>118</v>
      </c>
      <c r="O31" s="163" t="s">
        <v>119</v>
      </c>
      <c r="P31" s="163" t="s">
        <v>120</v>
      </c>
    </row>
    <row r="32" spans="1:28" ht="12.75" customHeight="1" outlineLevel="1" x14ac:dyDescent="0.25">
      <c r="A32" s="149">
        <v>2</v>
      </c>
      <c r="B32" s="164" t="str">
        <f t="shared" ref="B32:B95" si="0">IF(AND($A32&lt;=$C$24,Q32&lt;&gt;"NA",R32&lt;&gt;"NA",F32&gt;=$Q$26),"TR","FA")</f>
        <v>FA</v>
      </c>
      <c r="C32" s="164" t="str">
        <f t="shared" ref="C32:C95" si="1">IF(AND($A32&lt;=$C$24,$S32&lt;&gt;"NA",$T32&lt;&gt;"NA",$F32&gt;=$S$26),"TR","FA")</f>
        <v>FA</v>
      </c>
      <c r="D32" s="135">
        <v>0.37</v>
      </c>
      <c r="E32" s="165">
        <v>0.2</v>
      </c>
      <c r="F32" s="135">
        <v>0.5</v>
      </c>
      <c r="G32" s="135">
        <v>125</v>
      </c>
      <c r="H32" s="154">
        <v>-3.8707700000000003</v>
      </c>
      <c r="I32" s="154">
        <v>5.0000000000000001E-4</v>
      </c>
      <c r="J32" s="154">
        <v>275.87799999999999</v>
      </c>
      <c r="K32" s="154">
        <v>148.322</v>
      </c>
      <c r="L32" s="154">
        <v>165.26</v>
      </c>
      <c r="M32" s="166">
        <v>65</v>
      </c>
      <c r="N32" s="167">
        <f t="shared" ref="N32:P96" si="2">J32-$J$30+$N$30</f>
        <v>215.87799999999999</v>
      </c>
      <c r="O32" s="167">
        <f>K32-$J$30+$N$30</f>
        <v>88.322000000000003</v>
      </c>
      <c r="P32" s="167">
        <f>L32-$J$30+$N$30</f>
        <v>105.25999999999999</v>
      </c>
      <c r="Q32" t="str">
        <f>IF(J32&lt;$Q$30,J32,"NA")</f>
        <v>NA</v>
      </c>
      <c r="R32" t="str">
        <f>IF(J32&lt;$Q$30,K32,"NA")</f>
        <v>NA</v>
      </c>
      <c r="S32" s="168" t="str">
        <f>IF(N32&lt;$S$30,N32,"NA")</f>
        <v>NA</v>
      </c>
      <c r="T32">
        <f>IF(O32&lt;$T$30,O32,"NA")</f>
        <v>88.322000000000003</v>
      </c>
    </row>
    <row r="33" spans="1:20" ht="12.75" customHeight="1" outlineLevel="1" x14ac:dyDescent="0.25">
      <c r="A33" s="149">
        <v>3.5</v>
      </c>
      <c r="B33" s="164" t="str">
        <f t="shared" si="0"/>
        <v>FA</v>
      </c>
      <c r="C33" s="164" t="str">
        <f t="shared" si="1"/>
        <v>FA</v>
      </c>
      <c r="D33" s="135">
        <v>0.52</v>
      </c>
      <c r="E33" s="165">
        <v>0.2</v>
      </c>
      <c r="F33" s="135">
        <v>0.5</v>
      </c>
      <c r="G33" s="135">
        <v>125</v>
      </c>
      <c r="H33" s="154">
        <v>-3.7207699999999999</v>
      </c>
      <c r="I33" s="154">
        <v>5.0000000000000001E-4</v>
      </c>
      <c r="J33" s="154">
        <v>260.90899999999999</v>
      </c>
      <c r="K33" s="154">
        <v>145.07599999999999</v>
      </c>
      <c r="L33" s="154">
        <v>159.751</v>
      </c>
      <c r="M33" s="166">
        <v>65</v>
      </c>
      <c r="N33" s="167">
        <f t="shared" si="2"/>
        <v>200.90899999999999</v>
      </c>
      <c r="O33" s="167">
        <f t="shared" si="2"/>
        <v>85.075999999999993</v>
      </c>
      <c r="P33" s="167">
        <f t="shared" si="2"/>
        <v>99.751000000000005</v>
      </c>
      <c r="Q33" t="str">
        <f t="shared" ref="Q33:Q96" si="3">IF(J33&lt;$Q$30,J33,"NA")</f>
        <v>NA</v>
      </c>
      <c r="R33" t="str">
        <f t="shared" ref="R33:R96" si="4">IF(J33&lt;$Q$30,K33,"NA")</f>
        <v>NA</v>
      </c>
      <c r="S33" s="168" t="str">
        <f t="shared" ref="S33:S96" si="5">IF(N33&lt;$S$30,N33,"NA")</f>
        <v>NA</v>
      </c>
      <c r="T33">
        <f t="shared" ref="T33:T96" si="6">IF(O33&lt;$T$30,O33,"NA")</f>
        <v>85.075999999999993</v>
      </c>
    </row>
    <row r="34" spans="1:20" ht="12.75" customHeight="1" outlineLevel="1" x14ac:dyDescent="0.25">
      <c r="A34" s="149">
        <v>5</v>
      </c>
      <c r="B34" s="164" t="str">
        <f t="shared" si="0"/>
        <v>FA</v>
      </c>
      <c r="C34" s="164" t="str">
        <f t="shared" si="1"/>
        <v>FA</v>
      </c>
      <c r="D34" s="135">
        <v>0.67</v>
      </c>
      <c r="E34" s="165">
        <v>0.2</v>
      </c>
      <c r="F34" s="135">
        <v>0.5</v>
      </c>
      <c r="G34" s="135">
        <v>125</v>
      </c>
      <c r="H34" s="154">
        <v>-3.57077</v>
      </c>
      <c r="I34" s="154">
        <v>5.0000000000000001E-4</v>
      </c>
      <c r="J34" s="154">
        <v>247.90700000000001</v>
      </c>
      <c r="K34" s="154">
        <v>142.661</v>
      </c>
      <c r="L34" s="154">
        <v>155.77500000000001</v>
      </c>
      <c r="M34" s="166">
        <v>65</v>
      </c>
      <c r="N34" s="167">
        <f t="shared" si="2"/>
        <v>187.90700000000001</v>
      </c>
      <c r="O34" s="167">
        <f t="shared" si="2"/>
        <v>82.661000000000001</v>
      </c>
      <c r="P34" s="167">
        <f t="shared" si="2"/>
        <v>95.775000000000006</v>
      </c>
      <c r="Q34" t="str">
        <f t="shared" si="3"/>
        <v>NA</v>
      </c>
      <c r="R34" t="str">
        <f t="shared" si="4"/>
        <v>NA</v>
      </c>
      <c r="S34" s="168" t="str">
        <f t="shared" si="5"/>
        <v>NA</v>
      </c>
      <c r="T34">
        <f t="shared" si="6"/>
        <v>82.661000000000001</v>
      </c>
    </row>
    <row r="35" spans="1:20" ht="12.75" customHeight="1" outlineLevel="1" x14ac:dyDescent="0.25">
      <c r="A35" s="149">
        <v>7.5</v>
      </c>
      <c r="B35" s="164" t="str">
        <f t="shared" si="0"/>
        <v>FA</v>
      </c>
      <c r="C35" s="164" t="str">
        <f t="shared" si="1"/>
        <v>FA</v>
      </c>
      <c r="D35" s="135">
        <v>0.92</v>
      </c>
      <c r="E35" s="165">
        <v>0.2</v>
      </c>
      <c r="F35" s="135">
        <v>0.5</v>
      </c>
      <c r="G35" s="135">
        <v>125</v>
      </c>
      <c r="H35" s="154">
        <v>-3.32077</v>
      </c>
      <c r="I35" s="154">
        <v>5.0000000000000001E-4</v>
      </c>
      <c r="J35" s="154">
        <v>229.87299999999999</v>
      </c>
      <c r="K35" s="154">
        <v>139.64699999999999</v>
      </c>
      <c r="L35" s="154">
        <v>150.999</v>
      </c>
      <c r="M35" s="166">
        <v>65</v>
      </c>
      <c r="N35" s="167">
        <f t="shared" si="2"/>
        <v>169.87299999999999</v>
      </c>
      <c r="O35" s="167">
        <f t="shared" si="2"/>
        <v>79.646999999999991</v>
      </c>
      <c r="P35" s="167">
        <f t="shared" si="2"/>
        <v>90.998999999999995</v>
      </c>
      <c r="Q35" t="str">
        <f t="shared" si="3"/>
        <v>NA</v>
      </c>
      <c r="R35" t="str">
        <f t="shared" si="4"/>
        <v>NA</v>
      </c>
      <c r="S35" s="168" t="str">
        <f t="shared" si="5"/>
        <v>NA</v>
      </c>
      <c r="T35">
        <f t="shared" si="6"/>
        <v>79.646999999999991</v>
      </c>
    </row>
    <row r="36" spans="1:20" ht="12.75" customHeight="1" outlineLevel="1" x14ac:dyDescent="0.25">
      <c r="A36" s="149">
        <v>10</v>
      </c>
      <c r="B36" s="164" t="str">
        <f t="shared" si="0"/>
        <v>FA</v>
      </c>
      <c r="C36" s="164" t="str">
        <f t="shared" si="1"/>
        <v>FA</v>
      </c>
      <c r="D36" s="135">
        <v>1.17</v>
      </c>
      <c r="E36" s="165">
        <v>0.2</v>
      </c>
      <c r="F36" s="135">
        <v>0.5</v>
      </c>
      <c r="G36" s="135">
        <v>125</v>
      </c>
      <c r="H36" s="154">
        <v>-3.07077</v>
      </c>
      <c r="I36" s="154">
        <v>5.0000000000000001E-4</v>
      </c>
      <c r="J36" s="154">
        <v>216.49700000000001</v>
      </c>
      <c r="K36" s="154">
        <v>137.43899999999999</v>
      </c>
      <c r="L36" s="154">
        <v>147.15299999999999</v>
      </c>
      <c r="M36" s="166">
        <v>65</v>
      </c>
      <c r="N36" s="167">
        <f t="shared" si="2"/>
        <v>156.49700000000001</v>
      </c>
      <c r="O36" s="167">
        <f t="shared" si="2"/>
        <v>77.438999999999993</v>
      </c>
      <c r="P36" s="167">
        <f t="shared" si="2"/>
        <v>87.152999999999992</v>
      </c>
      <c r="Q36" t="str">
        <f t="shared" si="3"/>
        <v>NA</v>
      </c>
      <c r="R36" t="str">
        <f t="shared" si="4"/>
        <v>NA</v>
      </c>
      <c r="S36" s="168" t="str">
        <f t="shared" si="5"/>
        <v>NA</v>
      </c>
      <c r="T36">
        <f t="shared" si="6"/>
        <v>77.438999999999993</v>
      </c>
    </row>
    <row r="37" spans="1:20" ht="12.75" customHeight="1" outlineLevel="1" x14ac:dyDescent="0.25">
      <c r="A37" s="149">
        <v>15</v>
      </c>
      <c r="B37" s="164" t="str">
        <f t="shared" si="0"/>
        <v>FA</v>
      </c>
      <c r="C37" s="164" t="str">
        <f t="shared" si="1"/>
        <v>FA</v>
      </c>
      <c r="D37" s="135">
        <v>1.67</v>
      </c>
      <c r="E37" s="165">
        <v>0.2</v>
      </c>
      <c r="F37" s="135">
        <v>0.5</v>
      </c>
      <c r="G37" s="135">
        <v>125</v>
      </c>
      <c r="H37" s="154">
        <v>-2.57077</v>
      </c>
      <c r="I37" s="154">
        <v>5.0000000000000001E-4</v>
      </c>
      <c r="J37" s="154">
        <v>197.922</v>
      </c>
      <c r="K37" s="154">
        <v>134.58799999999999</v>
      </c>
      <c r="L37" s="154">
        <v>141.85900000000001</v>
      </c>
      <c r="M37" s="166">
        <v>65</v>
      </c>
      <c r="N37" s="167">
        <f t="shared" si="2"/>
        <v>137.922</v>
      </c>
      <c r="O37" s="167">
        <f t="shared" si="2"/>
        <v>74.587999999999994</v>
      </c>
      <c r="P37" s="167">
        <f t="shared" si="2"/>
        <v>81.859000000000009</v>
      </c>
      <c r="Q37">
        <f t="shared" si="3"/>
        <v>197.922</v>
      </c>
      <c r="R37">
        <f t="shared" si="4"/>
        <v>134.58799999999999</v>
      </c>
      <c r="S37" s="168">
        <f t="shared" si="5"/>
        <v>137.922</v>
      </c>
      <c r="T37">
        <f t="shared" si="6"/>
        <v>74.587999999999994</v>
      </c>
    </row>
    <row r="38" spans="1:20" ht="12.75" customHeight="1" outlineLevel="1" x14ac:dyDescent="0.25">
      <c r="A38" s="149">
        <v>20</v>
      </c>
      <c r="B38" s="164" t="str">
        <f t="shared" si="0"/>
        <v>FA</v>
      </c>
      <c r="C38" s="164" t="str">
        <f t="shared" si="1"/>
        <v>FA</v>
      </c>
      <c r="D38" s="135">
        <v>2.17</v>
      </c>
      <c r="E38" s="165">
        <v>0.2</v>
      </c>
      <c r="F38" s="135">
        <v>0.5</v>
      </c>
      <c r="G38" s="135">
        <v>125</v>
      </c>
      <c r="H38" s="154">
        <v>-2.07077</v>
      </c>
      <c r="I38" s="154">
        <v>5.0000000000000001E-4</v>
      </c>
      <c r="J38" s="154">
        <v>184.59700000000001</v>
      </c>
      <c r="K38" s="154">
        <v>132.72200000000001</v>
      </c>
      <c r="L38" s="154">
        <v>138.5</v>
      </c>
      <c r="M38" s="166">
        <v>65</v>
      </c>
      <c r="N38" s="167">
        <f t="shared" si="2"/>
        <v>124.59700000000001</v>
      </c>
      <c r="O38" s="167">
        <f t="shared" si="2"/>
        <v>72.722000000000008</v>
      </c>
      <c r="P38" s="167">
        <f t="shared" si="2"/>
        <v>78.5</v>
      </c>
      <c r="Q38">
        <f t="shared" si="3"/>
        <v>184.59700000000001</v>
      </c>
      <c r="R38">
        <f t="shared" si="4"/>
        <v>132.72200000000001</v>
      </c>
      <c r="S38" s="168">
        <f t="shared" si="5"/>
        <v>124.59700000000001</v>
      </c>
      <c r="T38">
        <f t="shared" si="6"/>
        <v>72.722000000000008</v>
      </c>
    </row>
    <row r="39" spans="1:20" ht="12.75" customHeight="1" outlineLevel="1" x14ac:dyDescent="0.25">
      <c r="A39" s="149">
        <v>35</v>
      </c>
      <c r="B39" s="164" t="str">
        <f t="shared" si="0"/>
        <v>FA</v>
      </c>
      <c r="C39" s="164" t="str">
        <f t="shared" si="1"/>
        <v>FA</v>
      </c>
      <c r="D39" s="135">
        <v>3.67</v>
      </c>
      <c r="E39" s="165">
        <v>0.2</v>
      </c>
      <c r="F39" s="135">
        <v>0.5</v>
      </c>
      <c r="G39" s="135">
        <v>125</v>
      </c>
      <c r="H39" s="154">
        <v>-0.57076899999999997</v>
      </c>
      <c r="I39" s="154">
        <v>5.0000000000000001E-4</v>
      </c>
      <c r="J39" s="154">
        <v>163.15700000000001</v>
      </c>
      <c r="K39" s="154">
        <v>129.833</v>
      </c>
      <c r="L39" s="154">
        <v>133.203</v>
      </c>
      <c r="M39" s="166">
        <v>65</v>
      </c>
      <c r="N39" s="167">
        <f t="shared" si="2"/>
        <v>103.15700000000001</v>
      </c>
      <c r="O39" s="167">
        <f t="shared" si="2"/>
        <v>69.832999999999998</v>
      </c>
      <c r="P39" s="167">
        <f t="shared" si="2"/>
        <v>73.203000000000003</v>
      </c>
      <c r="Q39">
        <f t="shared" si="3"/>
        <v>163.15700000000001</v>
      </c>
      <c r="R39">
        <f t="shared" si="4"/>
        <v>129.833</v>
      </c>
      <c r="S39" s="168">
        <f t="shared" si="5"/>
        <v>103.15700000000001</v>
      </c>
      <c r="T39">
        <f t="shared" si="6"/>
        <v>69.832999999999998</v>
      </c>
    </row>
    <row r="40" spans="1:20" ht="12.75" customHeight="1" outlineLevel="1" x14ac:dyDescent="0.25">
      <c r="A40" s="149">
        <v>50</v>
      </c>
      <c r="B40" s="164" t="str">
        <f t="shared" si="0"/>
        <v>FA</v>
      </c>
      <c r="C40" s="164" t="str">
        <f t="shared" si="1"/>
        <v>FA</v>
      </c>
      <c r="D40" s="135">
        <v>5.17</v>
      </c>
      <c r="E40" s="165">
        <v>0.2</v>
      </c>
      <c r="F40" s="135">
        <v>0.5</v>
      </c>
      <c r="G40" s="135">
        <v>125</v>
      </c>
      <c r="H40" s="154">
        <v>0.92923100000000003</v>
      </c>
      <c r="I40" s="154">
        <v>5.0000000000000001E-4</v>
      </c>
      <c r="J40" s="154">
        <v>152.761</v>
      </c>
      <c r="K40" s="154">
        <v>128.52799999999999</v>
      </c>
      <c r="L40" s="154">
        <v>130.97900000000001</v>
      </c>
      <c r="M40" s="166">
        <v>65</v>
      </c>
      <c r="N40" s="167">
        <f t="shared" si="2"/>
        <v>92.760999999999996</v>
      </c>
      <c r="O40" s="167">
        <f t="shared" si="2"/>
        <v>68.527999999999992</v>
      </c>
      <c r="P40" s="167">
        <f t="shared" si="2"/>
        <v>70.979000000000013</v>
      </c>
      <c r="Q40">
        <f t="shared" si="3"/>
        <v>152.761</v>
      </c>
      <c r="R40">
        <f t="shared" si="4"/>
        <v>128.52799999999999</v>
      </c>
      <c r="S40" s="168">
        <f t="shared" si="5"/>
        <v>92.760999999999996</v>
      </c>
      <c r="T40">
        <f t="shared" si="6"/>
        <v>68.527999999999992</v>
      </c>
    </row>
    <row r="41" spans="1:20" ht="12.75" customHeight="1" outlineLevel="1" x14ac:dyDescent="0.25">
      <c r="A41" s="149">
        <v>60</v>
      </c>
      <c r="B41" s="164" t="str">
        <f t="shared" si="0"/>
        <v>FA</v>
      </c>
      <c r="C41" s="164" t="str">
        <f t="shared" si="1"/>
        <v>FA</v>
      </c>
      <c r="D41" s="135">
        <v>6.17</v>
      </c>
      <c r="E41" s="165">
        <v>0.2</v>
      </c>
      <c r="F41" s="135">
        <v>0.5</v>
      </c>
      <c r="G41" s="135">
        <v>125</v>
      </c>
      <c r="H41" s="154">
        <v>1.92923</v>
      </c>
      <c r="I41" s="154">
        <v>5.0000000000000001E-4</v>
      </c>
      <c r="J41" s="154">
        <v>148.446</v>
      </c>
      <c r="K41" s="154">
        <v>127.977</v>
      </c>
      <c r="L41" s="154">
        <v>130.05500000000001</v>
      </c>
      <c r="M41" s="166">
        <v>65</v>
      </c>
      <c r="N41" s="167">
        <f t="shared" si="2"/>
        <v>88.445999999999998</v>
      </c>
      <c r="O41" s="167">
        <f t="shared" si="2"/>
        <v>67.977000000000004</v>
      </c>
      <c r="P41" s="167">
        <f t="shared" si="2"/>
        <v>70.055000000000007</v>
      </c>
      <c r="Q41">
        <f t="shared" si="3"/>
        <v>148.446</v>
      </c>
      <c r="R41">
        <f t="shared" si="4"/>
        <v>127.977</v>
      </c>
      <c r="S41" s="168">
        <f t="shared" si="5"/>
        <v>88.445999999999998</v>
      </c>
      <c r="T41">
        <f t="shared" si="6"/>
        <v>67.977000000000004</v>
      </c>
    </row>
    <row r="42" spans="1:20" ht="12.75" customHeight="1" outlineLevel="1" x14ac:dyDescent="0.25">
      <c r="A42" s="149">
        <v>70</v>
      </c>
      <c r="B42" s="164" t="str">
        <f t="shared" si="0"/>
        <v>FA</v>
      </c>
      <c r="C42" s="164" t="str">
        <f t="shared" si="1"/>
        <v>FA</v>
      </c>
      <c r="D42" s="135">
        <v>7.17</v>
      </c>
      <c r="E42" s="165">
        <v>0.2</v>
      </c>
      <c r="F42" s="135">
        <v>0.5</v>
      </c>
      <c r="G42" s="135">
        <v>125</v>
      </c>
      <c r="H42" s="154">
        <v>2.92923</v>
      </c>
      <c r="I42" s="154">
        <v>5.0000000000000001E-4</v>
      </c>
      <c r="J42" s="154">
        <v>145.28899999999999</v>
      </c>
      <c r="K42" s="154">
        <v>127.589</v>
      </c>
      <c r="L42" s="154">
        <v>129.39699999999999</v>
      </c>
      <c r="M42" s="166">
        <v>65</v>
      </c>
      <c r="N42" s="167">
        <f t="shared" si="2"/>
        <v>85.288999999999987</v>
      </c>
      <c r="O42" s="167">
        <f t="shared" si="2"/>
        <v>67.588999999999999</v>
      </c>
      <c r="P42" s="167">
        <f t="shared" si="2"/>
        <v>69.396999999999991</v>
      </c>
      <c r="Q42">
        <f t="shared" si="3"/>
        <v>145.28899999999999</v>
      </c>
      <c r="R42">
        <f t="shared" si="4"/>
        <v>127.589</v>
      </c>
      <c r="S42" s="168">
        <f t="shared" si="5"/>
        <v>85.288999999999987</v>
      </c>
      <c r="T42">
        <f t="shared" si="6"/>
        <v>67.588999999999999</v>
      </c>
    </row>
    <row r="43" spans="1:20" ht="12.75" customHeight="1" outlineLevel="1" x14ac:dyDescent="0.25">
      <c r="A43" s="149">
        <v>85</v>
      </c>
      <c r="B43" s="164" t="str">
        <f t="shared" si="0"/>
        <v>FA</v>
      </c>
      <c r="C43" s="164" t="str">
        <f t="shared" si="1"/>
        <v>FA</v>
      </c>
      <c r="D43" s="135">
        <v>8.67</v>
      </c>
      <c r="E43" s="165">
        <v>0.2</v>
      </c>
      <c r="F43" s="135">
        <v>0.5</v>
      </c>
      <c r="G43" s="135">
        <v>125</v>
      </c>
      <c r="H43" s="154">
        <v>4.4292300000000004</v>
      </c>
      <c r="I43" s="154">
        <v>5.0000000000000001E-4</v>
      </c>
      <c r="J43" s="154">
        <v>141.88800000000001</v>
      </c>
      <c r="K43" s="154">
        <v>127.163</v>
      </c>
      <c r="L43" s="154">
        <v>128.57900000000001</v>
      </c>
      <c r="M43" s="166">
        <v>65</v>
      </c>
      <c r="N43" s="167">
        <f t="shared" si="2"/>
        <v>81.888000000000005</v>
      </c>
      <c r="O43" s="167">
        <f t="shared" si="2"/>
        <v>67.162999999999997</v>
      </c>
      <c r="P43" s="167">
        <f t="shared" si="2"/>
        <v>68.579000000000008</v>
      </c>
      <c r="Q43">
        <f t="shared" si="3"/>
        <v>141.88800000000001</v>
      </c>
      <c r="R43">
        <f t="shared" si="4"/>
        <v>127.163</v>
      </c>
      <c r="S43" s="168">
        <f t="shared" si="5"/>
        <v>81.888000000000005</v>
      </c>
      <c r="T43">
        <f t="shared" si="6"/>
        <v>67.162999999999997</v>
      </c>
    </row>
    <row r="44" spans="1:20" ht="12.75" customHeight="1" outlineLevel="1" x14ac:dyDescent="0.25">
      <c r="A44" s="149">
        <v>100</v>
      </c>
      <c r="B44" s="164" t="str">
        <f t="shared" si="0"/>
        <v>FA</v>
      </c>
      <c r="C44" s="164" t="str">
        <f t="shared" si="1"/>
        <v>FA</v>
      </c>
      <c r="D44" s="135">
        <v>10.17</v>
      </c>
      <c r="E44" s="165">
        <v>0.2</v>
      </c>
      <c r="F44" s="135">
        <v>0.5</v>
      </c>
      <c r="G44" s="135">
        <v>125</v>
      </c>
      <c r="H44" s="154">
        <v>5.9292300000000004</v>
      </c>
      <c r="I44" s="154">
        <v>5.0000000000000001E-4</v>
      </c>
      <c r="J44" s="154">
        <v>139.46799999999999</v>
      </c>
      <c r="K44" s="154">
        <v>126.863</v>
      </c>
      <c r="L44" s="154">
        <v>128.09899999999999</v>
      </c>
      <c r="M44" s="166">
        <v>65</v>
      </c>
      <c r="N44" s="167">
        <f t="shared" si="2"/>
        <v>79.467999999999989</v>
      </c>
      <c r="O44" s="167">
        <f t="shared" si="2"/>
        <v>66.863</v>
      </c>
      <c r="P44" s="167">
        <f t="shared" si="2"/>
        <v>68.09899999999999</v>
      </c>
      <c r="Q44">
        <f t="shared" si="3"/>
        <v>139.46799999999999</v>
      </c>
      <c r="R44">
        <f t="shared" si="4"/>
        <v>126.863</v>
      </c>
      <c r="S44" s="168">
        <f t="shared" si="5"/>
        <v>79.467999999999989</v>
      </c>
      <c r="T44">
        <f t="shared" si="6"/>
        <v>66.863</v>
      </c>
    </row>
    <row r="45" spans="1:20" ht="12.75" customHeight="1" outlineLevel="1" x14ac:dyDescent="0.25">
      <c r="A45" s="149">
        <v>125</v>
      </c>
      <c r="B45" s="164" t="str">
        <f t="shared" si="0"/>
        <v>FA</v>
      </c>
      <c r="C45" s="164" t="str">
        <f t="shared" si="1"/>
        <v>FA</v>
      </c>
      <c r="D45" s="135">
        <v>12.67</v>
      </c>
      <c r="E45" s="165">
        <v>0.2</v>
      </c>
      <c r="F45" s="135">
        <v>0.5</v>
      </c>
      <c r="G45" s="135">
        <v>125</v>
      </c>
      <c r="H45" s="154">
        <v>8.4292300000000004</v>
      </c>
      <c r="I45" s="154">
        <v>5.0000000000000001E-4</v>
      </c>
      <c r="J45" s="154">
        <v>136.66</v>
      </c>
      <c r="K45" s="154">
        <v>126.51600000000001</v>
      </c>
      <c r="L45" s="154">
        <v>127.536</v>
      </c>
      <c r="M45" s="166">
        <v>65</v>
      </c>
      <c r="N45" s="167">
        <f t="shared" si="2"/>
        <v>76.66</v>
      </c>
      <c r="O45" s="167">
        <f t="shared" si="2"/>
        <v>66.516000000000005</v>
      </c>
      <c r="P45" s="167">
        <f t="shared" si="2"/>
        <v>67.536000000000001</v>
      </c>
      <c r="Q45">
        <f t="shared" si="3"/>
        <v>136.66</v>
      </c>
      <c r="R45">
        <f t="shared" si="4"/>
        <v>126.51600000000001</v>
      </c>
      <c r="S45" s="168">
        <f t="shared" si="5"/>
        <v>76.66</v>
      </c>
      <c r="T45">
        <f t="shared" si="6"/>
        <v>66.516000000000005</v>
      </c>
    </row>
    <row r="46" spans="1:20" ht="12.75" customHeight="1" outlineLevel="1" x14ac:dyDescent="0.25">
      <c r="A46" s="149">
        <v>150</v>
      </c>
      <c r="B46" s="164" t="str">
        <f t="shared" si="0"/>
        <v>FA</v>
      </c>
      <c r="C46" s="164" t="str">
        <f t="shared" si="1"/>
        <v>FA</v>
      </c>
      <c r="D46" s="135">
        <v>15.17</v>
      </c>
      <c r="E46" s="165">
        <v>0.2</v>
      </c>
      <c r="F46" s="135">
        <v>0.5</v>
      </c>
      <c r="G46" s="135">
        <v>125</v>
      </c>
      <c r="H46" s="154">
        <v>10.9292</v>
      </c>
      <c r="I46" s="154">
        <v>5.0000000000000001E-4</v>
      </c>
      <c r="J46" s="154">
        <v>134.77199999999999</v>
      </c>
      <c r="K46" s="154">
        <v>126.28</v>
      </c>
      <c r="L46" s="154">
        <v>127.13500000000001</v>
      </c>
      <c r="M46" s="166">
        <v>65</v>
      </c>
      <c r="N46" s="167">
        <f t="shared" si="2"/>
        <v>74.771999999999991</v>
      </c>
      <c r="O46" s="167">
        <f t="shared" si="2"/>
        <v>66.28</v>
      </c>
      <c r="P46" s="167">
        <f t="shared" si="2"/>
        <v>67.135000000000005</v>
      </c>
      <c r="Q46">
        <f t="shared" si="3"/>
        <v>134.77199999999999</v>
      </c>
      <c r="R46">
        <f t="shared" si="4"/>
        <v>126.28</v>
      </c>
      <c r="S46" s="168">
        <f t="shared" si="5"/>
        <v>74.771999999999991</v>
      </c>
      <c r="T46">
        <f t="shared" si="6"/>
        <v>66.28</v>
      </c>
    </row>
    <row r="47" spans="1:20" ht="12.75" customHeight="1" outlineLevel="1" x14ac:dyDescent="0.25">
      <c r="A47" s="149">
        <v>2</v>
      </c>
      <c r="B47" s="164" t="str">
        <f t="shared" si="0"/>
        <v>FA</v>
      </c>
      <c r="C47" s="164" t="str">
        <f t="shared" si="1"/>
        <v>FA</v>
      </c>
      <c r="D47" s="135">
        <v>0.37</v>
      </c>
      <c r="E47" s="165">
        <v>0.2</v>
      </c>
      <c r="F47" s="135">
        <v>1</v>
      </c>
      <c r="G47" s="135">
        <v>125</v>
      </c>
      <c r="H47" s="154">
        <v>-3.8707700000000003</v>
      </c>
      <c r="I47" s="154">
        <v>1E-3</v>
      </c>
      <c r="J47" s="154">
        <v>423.91399999999999</v>
      </c>
      <c r="K47" s="154">
        <v>170.422</v>
      </c>
      <c r="L47" s="154">
        <v>202.86</v>
      </c>
      <c r="M47" s="166">
        <v>65</v>
      </c>
      <c r="N47" s="167">
        <f t="shared" si="2"/>
        <v>363.91399999999999</v>
      </c>
      <c r="O47" s="167">
        <f t="shared" si="2"/>
        <v>110.422</v>
      </c>
      <c r="P47" s="167">
        <f t="shared" si="2"/>
        <v>142.86000000000001</v>
      </c>
      <c r="Q47" t="str">
        <f t="shared" si="3"/>
        <v>NA</v>
      </c>
      <c r="R47" t="str">
        <f t="shared" si="4"/>
        <v>NA</v>
      </c>
      <c r="S47" s="168" t="str">
        <f t="shared" si="5"/>
        <v>NA</v>
      </c>
      <c r="T47" t="str">
        <f t="shared" si="6"/>
        <v>NA</v>
      </c>
    </row>
    <row r="48" spans="1:20" ht="12.75" customHeight="1" outlineLevel="1" x14ac:dyDescent="0.25">
      <c r="A48" s="149">
        <v>3.5</v>
      </c>
      <c r="B48" s="164" t="str">
        <f t="shared" si="0"/>
        <v>FA</v>
      </c>
      <c r="C48" s="164" t="str">
        <f t="shared" si="1"/>
        <v>FA</v>
      </c>
      <c r="D48" s="135">
        <v>0.52</v>
      </c>
      <c r="E48" s="165">
        <v>0.2</v>
      </c>
      <c r="F48" s="135">
        <v>1</v>
      </c>
      <c r="G48" s="135">
        <v>125</v>
      </c>
      <c r="H48" s="154">
        <v>-3.7207699999999999</v>
      </c>
      <c r="I48" s="154">
        <v>1E-3</v>
      </c>
      <c r="J48" s="154">
        <v>393.27199999999999</v>
      </c>
      <c r="K48" s="154">
        <v>164.148</v>
      </c>
      <c r="L48" s="154">
        <v>192.29300000000001</v>
      </c>
      <c r="M48" s="166">
        <v>65</v>
      </c>
      <c r="N48" s="167">
        <f t="shared" si="2"/>
        <v>333.27199999999999</v>
      </c>
      <c r="O48" s="167">
        <f t="shared" si="2"/>
        <v>104.148</v>
      </c>
      <c r="P48" s="167">
        <f t="shared" si="2"/>
        <v>132.29300000000001</v>
      </c>
      <c r="Q48" t="str">
        <f t="shared" si="3"/>
        <v>NA</v>
      </c>
      <c r="R48" t="str">
        <f t="shared" si="4"/>
        <v>NA</v>
      </c>
      <c r="S48" s="168" t="str">
        <f t="shared" si="5"/>
        <v>NA</v>
      </c>
      <c r="T48" t="str">
        <f t="shared" si="6"/>
        <v>NA</v>
      </c>
    </row>
    <row r="49" spans="1:20" ht="12.75" customHeight="1" outlineLevel="1" x14ac:dyDescent="0.25">
      <c r="A49" s="149">
        <v>5</v>
      </c>
      <c r="B49" s="164" t="str">
        <f t="shared" si="0"/>
        <v>FA</v>
      </c>
      <c r="C49" s="164" t="str">
        <f t="shared" si="1"/>
        <v>FA</v>
      </c>
      <c r="D49" s="135">
        <v>0.67</v>
      </c>
      <c r="E49" s="165">
        <v>0.2</v>
      </c>
      <c r="F49" s="135">
        <v>1</v>
      </c>
      <c r="G49" s="135">
        <v>125</v>
      </c>
      <c r="H49" s="154">
        <v>-3.57077</v>
      </c>
      <c r="I49" s="154">
        <v>1E-3</v>
      </c>
      <c r="J49" s="154">
        <v>367.04</v>
      </c>
      <c r="K49" s="154">
        <v>159.48699999999999</v>
      </c>
      <c r="L49" s="154">
        <v>184.70699999999999</v>
      </c>
      <c r="M49" s="166">
        <v>65</v>
      </c>
      <c r="N49" s="167">
        <f t="shared" si="2"/>
        <v>307.04000000000002</v>
      </c>
      <c r="O49" s="167">
        <f t="shared" si="2"/>
        <v>99.486999999999995</v>
      </c>
      <c r="P49" s="167">
        <f t="shared" si="2"/>
        <v>124.70699999999999</v>
      </c>
      <c r="Q49" t="str">
        <f t="shared" si="3"/>
        <v>NA</v>
      </c>
      <c r="R49" t="str">
        <f t="shared" si="4"/>
        <v>NA</v>
      </c>
      <c r="S49" s="168" t="str">
        <f t="shared" si="5"/>
        <v>NA</v>
      </c>
      <c r="T49" t="str">
        <f t="shared" si="6"/>
        <v>NA</v>
      </c>
    </row>
    <row r="50" spans="1:20" ht="12.75" customHeight="1" outlineLevel="1" x14ac:dyDescent="0.25">
      <c r="A50" s="149">
        <v>7.5</v>
      </c>
      <c r="B50" s="164" t="str">
        <f t="shared" si="0"/>
        <v>FA</v>
      </c>
      <c r="C50" s="164" t="str">
        <f t="shared" si="1"/>
        <v>FA</v>
      </c>
      <c r="D50" s="135">
        <v>0.92</v>
      </c>
      <c r="E50" s="165">
        <v>0.2</v>
      </c>
      <c r="F50" s="135">
        <v>1</v>
      </c>
      <c r="G50" s="135">
        <v>125</v>
      </c>
      <c r="H50" s="154">
        <v>-3.32077</v>
      </c>
      <c r="I50" s="154">
        <v>1E-3</v>
      </c>
      <c r="J50" s="154">
        <v>331.18</v>
      </c>
      <c r="K50" s="154">
        <v>153.68</v>
      </c>
      <c r="L50" s="154">
        <v>175.60400000000001</v>
      </c>
      <c r="M50" s="166">
        <v>65</v>
      </c>
      <c r="N50" s="167">
        <f t="shared" si="2"/>
        <v>271.18</v>
      </c>
      <c r="O50" s="167">
        <f t="shared" si="2"/>
        <v>93.68</v>
      </c>
      <c r="P50" s="167">
        <f t="shared" si="2"/>
        <v>115.60400000000001</v>
      </c>
      <c r="Q50" t="str">
        <f t="shared" si="3"/>
        <v>NA</v>
      </c>
      <c r="R50" t="str">
        <f t="shared" si="4"/>
        <v>NA</v>
      </c>
      <c r="S50" s="168" t="str">
        <f t="shared" si="5"/>
        <v>NA</v>
      </c>
      <c r="T50" t="str">
        <f t="shared" si="6"/>
        <v>NA</v>
      </c>
    </row>
    <row r="51" spans="1:20" ht="12.75" customHeight="1" outlineLevel="1" x14ac:dyDescent="0.25">
      <c r="A51" s="149">
        <v>10</v>
      </c>
      <c r="B51" s="164" t="str">
        <f t="shared" si="0"/>
        <v>FA</v>
      </c>
      <c r="C51" s="164" t="str">
        <f t="shared" si="1"/>
        <v>FA</v>
      </c>
      <c r="D51" s="135">
        <v>1.17</v>
      </c>
      <c r="E51" s="165">
        <v>0.2</v>
      </c>
      <c r="F51" s="135">
        <v>1</v>
      </c>
      <c r="G51" s="135">
        <v>125</v>
      </c>
      <c r="H51" s="154">
        <v>-3.07077</v>
      </c>
      <c r="I51" s="154">
        <v>1E-3</v>
      </c>
      <c r="J51" s="154">
        <v>304.8</v>
      </c>
      <c r="K51" s="154">
        <v>149.41200000000001</v>
      </c>
      <c r="L51" s="154">
        <v>168.23699999999999</v>
      </c>
      <c r="M51" s="166">
        <v>65</v>
      </c>
      <c r="N51" s="167">
        <f t="shared" si="2"/>
        <v>244.8</v>
      </c>
      <c r="O51" s="167">
        <f t="shared" si="2"/>
        <v>89.412000000000006</v>
      </c>
      <c r="P51" s="167">
        <f t="shared" si="2"/>
        <v>108.23699999999999</v>
      </c>
      <c r="Q51" t="str">
        <f t="shared" si="3"/>
        <v>NA</v>
      </c>
      <c r="R51" t="str">
        <f t="shared" si="4"/>
        <v>NA</v>
      </c>
      <c r="S51" s="168" t="str">
        <f t="shared" si="5"/>
        <v>NA</v>
      </c>
      <c r="T51">
        <f t="shared" si="6"/>
        <v>89.412000000000006</v>
      </c>
    </row>
    <row r="52" spans="1:20" ht="12.75" customHeight="1" outlineLevel="1" x14ac:dyDescent="0.25">
      <c r="A52" s="149">
        <v>15</v>
      </c>
      <c r="B52" s="164" t="str">
        <f t="shared" si="0"/>
        <v>FA</v>
      </c>
      <c r="C52" s="164" t="str">
        <f t="shared" si="1"/>
        <v>FA</v>
      </c>
      <c r="D52" s="135">
        <v>1.67</v>
      </c>
      <c r="E52" s="165">
        <v>0.2</v>
      </c>
      <c r="F52" s="135">
        <v>1</v>
      </c>
      <c r="G52" s="135">
        <v>125</v>
      </c>
      <c r="H52" s="154">
        <v>-2.57077</v>
      </c>
      <c r="I52" s="154">
        <v>1E-3</v>
      </c>
      <c r="J52" s="154">
        <v>268.32900000000001</v>
      </c>
      <c r="K52" s="154">
        <v>143.88999999999999</v>
      </c>
      <c r="L52" s="154">
        <v>158.059</v>
      </c>
      <c r="M52" s="166">
        <v>65</v>
      </c>
      <c r="N52" s="167">
        <f t="shared" si="2"/>
        <v>208.32900000000001</v>
      </c>
      <c r="O52" s="167">
        <f t="shared" si="2"/>
        <v>83.889999999999986</v>
      </c>
      <c r="P52" s="167">
        <f t="shared" si="2"/>
        <v>98.058999999999997</v>
      </c>
      <c r="Q52" t="str">
        <f t="shared" si="3"/>
        <v>NA</v>
      </c>
      <c r="R52" t="str">
        <f t="shared" si="4"/>
        <v>NA</v>
      </c>
      <c r="S52" s="168" t="str">
        <f t="shared" si="5"/>
        <v>NA</v>
      </c>
      <c r="T52">
        <f t="shared" si="6"/>
        <v>83.889999999999986</v>
      </c>
    </row>
    <row r="53" spans="1:20" ht="12.75" customHeight="1" outlineLevel="1" x14ac:dyDescent="0.25">
      <c r="A53" s="149">
        <v>20</v>
      </c>
      <c r="B53" s="164" t="str">
        <f t="shared" si="0"/>
        <v>FA</v>
      </c>
      <c r="C53" s="164" t="str">
        <f t="shared" si="1"/>
        <v>FA</v>
      </c>
      <c r="D53" s="135">
        <v>2.17</v>
      </c>
      <c r="E53" s="165">
        <v>0.2</v>
      </c>
      <c r="F53" s="135">
        <v>1</v>
      </c>
      <c r="G53" s="135">
        <v>125</v>
      </c>
      <c r="H53" s="154">
        <v>-2.07077</v>
      </c>
      <c r="I53" s="154">
        <v>1E-3</v>
      </c>
      <c r="J53" s="154">
        <v>242.34100000000001</v>
      </c>
      <c r="K53" s="154">
        <v>140.25700000000001</v>
      </c>
      <c r="L53" s="154">
        <v>151.56800000000001</v>
      </c>
      <c r="M53" s="166">
        <v>65</v>
      </c>
      <c r="N53" s="167">
        <f t="shared" si="2"/>
        <v>182.34100000000001</v>
      </c>
      <c r="O53" s="167">
        <f t="shared" si="2"/>
        <v>80.257000000000005</v>
      </c>
      <c r="P53" s="167">
        <f t="shared" si="2"/>
        <v>91.568000000000012</v>
      </c>
      <c r="Q53" t="str">
        <f t="shared" si="3"/>
        <v>NA</v>
      </c>
      <c r="R53" t="str">
        <f t="shared" si="4"/>
        <v>NA</v>
      </c>
      <c r="S53" s="168" t="str">
        <f t="shared" si="5"/>
        <v>NA</v>
      </c>
      <c r="T53">
        <f t="shared" si="6"/>
        <v>80.257000000000005</v>
      </c>
    </row>
    <row r="54" spans="1:20" ht="12.75" customHeight="1" outlineLevel="1" x14ac:dyDescent="0.25">
      <c r="A54" s="149">
        <v>35</v>
      </c>
      <c r="B54" s="164" t="str">
        <f t="shared" si="0"/>
        <v>FA</v>
      </c>
      <c r="C54" s="164" t="str">
        <f t="shared" si="1"/>
        <v>FA</v>
      </c>
      <c r="D54" s="135">
        <v>3.67</v>
      </c>
      <c r="E54" s="165">
        <v>0.2</v>
      </c>
      <c r="F54" s="135">
        <v>1</v>
      </c>
      <c r="G54" s="135">
        <v>125</v>
      </c>
      <c r="H54" s="154">
        <v>-0.57076899999999997</v>
      </c>
      <c r="I54" s="154">
        <v>1E-3</v>
      </c>
      <c r="J54" s="154">
        <v>200.416</v>
      </c>
      <c r="K54" s="154">
        <v>134.59</v>
      </c>
      <c r="L54" s="154">
        <v>141.232</v>
      </c>
      <c r="M54" s="166">
        <v>65</v>
      </c>
      <c r="N54" s="167">
        <f t="shared" si="2"/>
        <v>140.416</v>
      </c>
      <c r="O54" s="167">
        <f t="shared" si="2"/>
        <v>74.59</v>
      </c>
      <c r="P54" s="167">
        <f t="shared" si="2"/>
        <v>81.231999999999999</v>
      </c>
      <c r="Q54">
        <f t="shared" si="3"/>
        <v>200.416</v>
      </c>
      <c r="R54">
        <f t="shared" si="4"/>
        <v>134.59</v>
      </c>
      <c r="S54" s="168" t="str">
        <f t="shared" si="5"/>
        <v>NA</v>
      </c>
      <c r="T54">
        <f t="shared" si="6"/>
        <v>74.59</v>
      </c>
    </row>
    <row r="55" spans="1:20" ht="12.75" customHeight="1" outlineLevel="1" x14ac:dyDescent="0.25">
      <c r="A55" s="149">
        <v>50</v>
      </c>
      <c r="B55" s="164" t="str">
        <f t="shared" si="0"/>
        <v>FA</v>
      </c>
      <c r="C55" s="164" t="str">
        <f t="shared" si="1"/>
        <v>FA</v>
      </c>
      <c r="D55" s="135">
        <v>5.17</v>
      </c>
      <c r="E55" s="165">
        <v>0.2</v>
      </c>
      <c r="F55" s="135">
        <v>1</v>
      </c>
      <c r="G55" s="135">
        <v>125</v>
      </c>
      <c r="H55" s="154">
        <v>0.92923100000000003</v>
      </c>
      <c r="I55" s="154">
        <v>1E-3</v>
      </c>
      <c r="J55" s="154">
        <v>180.006</v>
      </c>
      <c r="K55" s="154">
        <v>132.01499999999999</v>
      </c>
      <c r="L55" s="154">
        <v>136.864</v>
      </c>
      <c r="M55" s="166">
        <v>65</v>
      </c>
      <c r="N55" s="167">
        <f t="shared" si="2"/>
        <v>120.006</v>
      </c>
      <c r="O55" s="167">
        <f t="shared" si="2"/>
        <v>72.014999999999986</v>
      </c>
      <c r="P55" s="167">
        <f t="shared" si="2"/>
        <v>76.864000000000004</v>
      </c>
      <c r="Q55">
        <f t="shared" si="3"/>
        <v>180.006</v>
      </c>
      <c r="R55">
        <f t="shared" si="4"/>
        <v>132.01499999999999</v>
      </c>
      <c r="S55" s="168">
        <f t="shared" si="5"/>
        <v>120.006</v>
      </c>
      <c r="T55">
        <f t="shared" si="6"/>
        <v>72.014999999999986</v>
      </c>
    </row>
    <row r="56" spans="1:20" ht="12.75" customHeight="1" outlineLevel="1" x14ac:dyDescent="0.25">
      <c r="A56" s="149">
        <v>60</v>
      </c>
      <c r="B56" s="164" t="str">
        <f t="shared" si="0"/>
        <v>FA</v>
      </c>
      <c r="C56" s="164" t="str">
        <f t="shared" si="1"/>
        <v>FA</v>
      </c>
      <c r="D56" s="135">
        <v>6.17</v>
      </c>
      <c r="E56" s="165">
        <v>0.2</v>
      </c>
      <c r="F56" s="135">
        <v>1</v>
      </c>
      <c r="G56" s="135">
        <v>125</v>
      </c>
      <c r="H56" s="154">
        <v>1.92923</v>
      </c>
      <c r="I56" s="154">
        <v>1E-3</v>
      </c>
      <c r="J56" s="154">
        <v>171.518</v>
      </c>
      <c r="K56" s="154">
        <v>130.92500000000001</v>
      </c>
      <c r="L56" s="154">
        <v>135.042</v>
      </c>
      <c r="M56" s="166">
        <v>65</v>
      </c>
      <c r="N56" s="167">
        <f t="shared" si="2"/>
        <v>111.518</v>
      </c>
      <c r="O56" s="167">
        <f t="shared" si="2"/>
        <v>70.925000000000011</v>
      </c>
      <c r="P56" s="167">
        <f t="shared" si="2"/>
        <v>75.042000000000002</v>
      </c>
      <c r="Q56">
        <f t="shared" si="3"/>
        <v>171.518</v>
      </c>
      <c r="R56">
        <f t="shared" si="4"/>
        <v>130.92500000000001</v>
      </c>
      <c r="S56" s="168">
        <f t="shared" si="5"/>
        <v>111.518</v>
      </c>
      <c r="T56">
        <f t="shared" si="6"/>
        <v>70.925000000000011</v>
      </c>
    </row>
    <row r="57" spans="1:20" ht="12.75" customHeight="1" outlineLevel="1" x14ac:dyDescent="0.25">
      <c r="A57" s="149">
        <v>70</v>
      </c>
      <c r="B57" s="164" t="str">
        <f t="shared" si="0"/>
        <v>FA</v>
      </c>
      <c r="C57" s="164" t="str">
        <f t="shared" si="1"/>
        <v>FA</v>
      </c>
      <c r="D57" s="135">
        <v>7.17</v>
      </c>
      <c r="E57" s="165">
        <v>0.2</v>
      </c>
      <c r="F57" s="135">
        <v>1</v>
      </c>
      <c r="G57" s="135">
        <v>125</v>
      </c>
      <c r="H57" s="154">
        <v>2.92923</v>
      </c>
      <c r="I57" s="154">
        <v>1E-3</v>
      </c>
      <c r="J57" s="154">
        <v>165.29499999999999</v>
      </c>
      <c r="K57" s="154">
        <v>130.15600000000001</v>
      </c>
      <c r="L57" s="154">
        <v>133.74199999999999</v>
      </c>
      <c r="M57" s="166">
        <v>65</v>
      </c>
      <c r="N57" s="167">
        <f t="shared" si="2"/>
        <v>105.29499999999999</v>
      </c>
      <c r="O57" s="167">
        <f t="shared" si="2"/>
        <v>70.156000000000006</v>
      </c>
      <c r="P57" s="167">
        <f t="shared" si="2"/>
        <v>73.74199999999999</v>
      </c>
      <c r="Q57">
        <f t="shared" si="3"/>
        <v>165.29499999999999</v>
      </c>
      <c r="R57">
        <f t="shared" si="4"/>
        <v>130.15600000000001</v>
      </c>
      <c r="S57" s="168">
        <f t="shared" si="5"/>
        <v>105.29499999999999</v>
      </c>
      <c r="T57">
        <f t="shared" si="6"/>
        <v>70.156000000000006</v>
      </c>
    </row>
    <row r="58" spans="1:20" ht="12.75" customHeight="1" outlineLevel="1" x14ac:dyDescent="0.25">
      <c r="A58" s="149">
        <v>85</v>
      </c>
      <c r="B58" s="164" t="str">
        <f t="shared" si="0"/>
        <v>FA</v>
      </c>
      <c r="C58" s="164" t="str">
        <f t="shared" si="1"/>
        <v>FA</v>
      </c>
      <c r="D58" s="135">
        <v>8.67</v>
      </c>
      <c r="E58" s="165">
        <v>0.2</v>
      </c>
      <c r="F58" s="135">
        <v>1</v>
      </c>
      <c r="G58" s="135">
        <v>125</v>
      </c>
      <c r="H58" s="154">
        <v>4.4292300000000004</v>
      </c>
      <c r="I58" s="154">
        <v>1E-3</v>
      </c>
      <c r="J58" s="154">
        <v>158.57900000000001</v>
      </c>
      <c r="K58" s="154">
        <v>129.31100000000001</v>
      </c>
      <c r="L58" s="154">
        <v>132.124</v>
      </c>
      <c r="M58" s="166">
        <v>65</v>
      </c>
      <c r="N58" s="167">
        <f t="shared" si="2"/>
        <v>98.579000000000008</v>
      </c>
      <c r="O58" s="167">
        <f t="shared" si="2"/>
        <v>69.311000000000007</v>
      </c>
      <c r="P58" s="167">
        <f t="shared" si="2"/>
        <v>72.123999999999995</v>
      </c>
      <c r="Q58">
        <f t="shared" si="3"/>
        <v>158.57900000000001</v>
      </c>
      <c r="R58">
        <f t="shared" si="4"/>
        <v>129.31100000000001</v>
      </c>
      <c r="S58" s="168">
        <f t="shared" si="5"/>
        <v>98.579000000000008</v>
      </c>
      <c r="T58">
        <f t="shared" si="6"/>
        <v>69.311000000000007</v>
      </c>
    </row>
    <row r="59" spans="1:20" ht="12.75" customHeight="1" outlineLevel="1" x14ac:dyDescent="0.25">
      <c r="A59" s="149">
        <v>100</v>
      </c>
      <c r="B59" s="164" t="str">
        <f t="shared" si="0"/>
        <v>FA</v>
      </c>
      <c r="C59" s="164" t="str">
        <f t="shared" si="1"/>
        <v>FA</v>
      </c>
      <c r="D59" s="135">
        <v>10.17</v>
      </c>
      <c r="E59" s="165">
        <v>0.2</v>
      </c>
      <c r="F59" s="135">
        <v>1</v>
      </c>
      <c r="G59" s="135">
        <v>125</v>
      </c>
      <c r="H59" s="154">
        <v>5.9292300000000004</v>
      </c>
      <c r="I59" s="154">
        <v>1E-3</v>
      </c>
      <c r="J59" s="154">
        <v>153.79</v>
      </c>
      <c r="K59" s="154">
        <v>128.714</v>
      </c>
      <c r="L59" s="154">
        <v>131.173</v>
      </c>
      <c r="M59" s="166">
        <v>65</v>
      </c>
      <c r="N59" s="167">
        <f t="shared" si="2"/>
        <v>93.789999999999992</v>
      </c>
      <c r="O59" s="167">
        <f t="shared" si="2"/>
        <v>68.713999999999999</v>
      </c>
      <c r="P59" s="167">
        <f t="shared" si="2"/>
        <v>71.173000000000002</v>
      </c>
      <c r="Q59">
        <f t="shared" si="3"/>
        <v>153.79</v>
      </c>
      <c r="R59">
        <f t="shared" si="4"/>
        <v>128.714</v>
      </c>
      <c r="S59" s="168">
        <f t="shared" si="5"/>
        <v>93.789999999999992</v>
      </c>
      <c r="T59">
        <f t="shared" si="6"/>
        <v>68.713999999999999</v>
      </c>
    </row>
    <row r="60" spans="1:20" ht="12.75" customHeight="1" outlineLevel="1" x14ac:dyDescent="0.25">
      <c r="A60" s="149">
        <v>125</v>
      </c>
      <c r="B60" s="164" t="str">
        <f t="shared" si="0"/>
        <v>FA</v>
      </c>
      <c r="C60" s="164" t="str">
        <f t="shared" si="1"/>
        <v>FA</v>
      </c>
      <c r="D60" s="135">
        <v>12.67</v>
      </c>
      <c r="E60" s="165">
        <v>0.2</v>
      </c>
      <c r="F60" s="135">
        <v>1</v>
      </c>
      <c r="G60" s="135">
        <v>125</v>
      </c>
      <c r="H60" s="154">
        <v>8.4292300000000004</v>
      </c>
      <c r="I60" s="154">
        <v>1E-3</v>
      </c>
      <c r="J60" s="154">
        <v>148.226</v>
      </c>
      <c r="K60" s="154">
        <v>128.02500000000001</v>
      </c>
      <c r="L60" s="154">
        <v>130.054</v>
      </c>
      <c r="M60" s="166">
        <v>65</v>
      </c>
      <c r="N60" s="167">
        <f t="shared" si="2"/>
        <v>88.225999999999999</v>
      </c>
      <c r="O60" s="167">
        <f t="shared" si="2"/>
        <v>68.025000000000006</v>
      </c>
      <c r="P60" s="167">
        <f t="shared" si="2"/>
        <v>70.054000000000002</v>
      </c>
      <c r="Q60">
        <f t="shared" si="3"/>
        <v>148.226</v>
      </c>
      <c r="R60">
        <f t="shared" si="4"/>
        <v>128.02500000000001</v>
      </c>
      <c r="S60" s="168">
        <f t="shared" si="5"/>
        <v>88.225999999999999</v>
      </c>
      <c r="T60">
        <f t="shared" si="6"/>
        <v>68.025000000000006</v>
      </c>
    </row>
    <row r="61" spans="1:20" ht="12.75" customHeight="1" outlineLevel="1" x14ac:dyDescent="0.25">
      <c r="A61" s="149">
        <v>150</v>
      </c>
      <c r="B61" s="164" t="str">
        <f t="shared" si="0"/>
        <v>FA</v>
      </c>
      <c r="C61" s="164" t="str">
        <f t="shared" si="1"/>
        <v>FA</v>
      </c>
      <c r="D61" s="135">
        <v>15.17</v>
      </c>
      <c r="E61" s="165">
        <v>0.2</v>
      </c>
      <c r="F61" s="135">
        <v>1</v>
      </c>
      <c r="G61" s="135">
        <v>125</v>
      </c>
      <c r="H61" s="154">
        <v>10.9292</v>
      </c>
      <c r="I61" s="154">
        <v>1E-3</v>
      </c>
      <c r="J61" s="154">
        <v>144.477</v>
      </c>
      <c r="K61" s="154">
        <v>127.554</v>
      </c>
      <c r="L61" s="154">
        <v>129.255</v>
      </c>
      <c r="M61" s="166">
        <v>65</v>
      </c>
      <c r="N61" s="167">
        <f t="shared" si="2"/>
        <v>84.477000000000004</v>
      </c>
      <c r="O61" s="167">
        <f t="shared" si="2"/>
        <v>67.554000000000002</v>
      </c>
      <c r="P61" s="167">
        <f t="shared" si="2"/>
        <v>69.254999999999995</v>
      </c>
      <c r="Q61">
        <f t="shared" si="3"/>
        <v>144.477</v>
      </c>
      <c r="R61">
        <f t="shared" si="4"/>
        <v>127.554</v>
      </c>
      <c r="S61" s="168">
        <f t="shared" si="5"/>
        <v>84.477000000000004</v>
      </c>
      <c r="T61">
        <f t="shared" si="6"/>
        <v>67.554000000000002</v>
      </c>
    </row>
    <row r="62" spans="1:20" ht="12.75" customHeight="1" outlineLevel="1" x14ac:dyDescent="0.25">
      <c r="A62" s="149">
        <v>2</v>
      </c>
      <c r="B62" s="164" t="str">
        <f t="shared" si="0"/>
        <v>FA</v>
      </c>
      <c r="C62" s="164" t="str">
        <f t="shared" si="1"/>
        <v>FA</v>
      </c>
      <c r="D62" s="135">
        <v>0.37</v>
      </c>
      <c r="E62" s="165">
        <v>0.2</v>
      </c>
      <c r="F62" s="135">
        <v>2</v>
      </c>
      <c r="G62" s="135">
        <v>125</v>
      </c>
      <c r="H62" s="154">
        <v>-3.8707700000000003</v>
      </c>
      <c r="I62" s="154">
        <v>2E-3</v>
      </c>
      <c r="J62" s="154">
        <v>712.32500000000005</v>
      </c>
      <c r="K62" s="154">
        <v>212.04</v>
      </c>
      <c r="L62" s="154">
        <v>272.476</v>
      </c>
      <c r="M62" s="166">
        <v>65</v>
      </c>
      <c r="N62" s="167">
        <f t="shared" si="2"/>
        <v>652.32500000000005</v>
      </c>
      <c r="O62" s="167">
        <f t="shared" si="2"/>
        <v>152.04</v>
      </c>
      <c r="P62" s="167">
        <f t="shared" si="2"/>
        <v>212.476</v>
      </c>
      <c r="Q62" t="str">
        <f t="shared" si="3"/>
        <v>NA</v>
      </c>
      <c r="R62" t="str">
        <f t="shared" si="4"/>
        <v>NA</v>
      </c>
      <c r="S62" s="168" t="str">
        <f t="shared" si="5"/>
        <v>NA</v>
      </c>
      <c r="T62" t="str">
        <f t="shared" si="6"/>
        <v>NA</v>
      </c>
    </row>
    <row r="63" spans="1:20" ht="12.75" customHeight="1" outlineLevel="1" x14ac:dyDescent="0.25">
      <c r="A63" s="149">
        <v>3.5</v>
      </c>
      <c r="B63" s="164" t="str">
        <f t="shared" si="0"/>
        <v>FA</v>
      </c>
      <c r="C63" s="164" t="str">
        <f t="shared" si="1"/>
        <v>FA</v>
      </c>
      <c r="D63" s="135">
        <v>0.52</v>
      </c>
      <c r="E63" s="165">
        <v>0.2</v>
      </c>
      <c r="F63" s="135">
        <v>2</v>
      </c>
      <c r="G63" s="135">
        <v>125</v>
      </c>
      <c r="H63" s="154">
        <v>-3.7207699999999999</v>
      </c>
      <c r="I63" s="154">
        <v>2E-3</v>
      </c>
      <c r="J63" s="154">
        <v>649.20399999999995</v>
      </c>
      <c r="K63" s="154">
        <v>200.154</v>
      </c>
      <c r="L63" s="154">
        <v>252.709</v>
      </c>
      <c r="M63" s="166">
        <v>65</v>
      </c>
      <c r="N63" s="167">
        <f t="shared" si="2"/>
        <v>589.20399999999995</v>
      </c>
      <c r="O63" s="167">
        <f t="shared" si="2"/>
        <v>140.154</v>
      </c>
      <c r="P63" s="167">
        <f t="shared" si="2"/>
        <v>192.709</v>
      </c>
      <c r="Q63" t="str">
        <f t="shared" si="3"/>
        <v>NA</v>
      </c>
      <c r="R63" t="str">
        <f t="shared" si="4"/>
        <v>NA</v>
      </c>
      <c r="S63" s="168" t="str">
        <f t="shared" si="5"/>
        <v>NA</v>
      </c>
      <c r="T63" t="str">
        <f t="shared" si="6"/>
        <v>NA</v>
      </c>
    </row>
    <row r="64" spans="1:20" ht="12.75" customHeight="1" outlineLevel="1" x14ac:dyDescent="0.25">
      <c r="A64" s="149">
        <v>5</v>
      </c>
      <c r="B64" s="164" t="str">
        <f t="shared" si="0"/>
        <v>FA</v>
      </c>
      <c r="C64" s="164" t="str">
        <f t="shared" si="1"/>
        <v>FA</v>
      </c>
      <c r="D64" s="135">
        <v>0.67</v>
      </c>
      <c r="E64" s="165">
        <v>0.2</v>
      </c>
      <c r="F64" s="135">
        <v>2</v>
      </c>
      <c r="G64" s="135">
        <v>125</v>
      </c>
      <c r="H64" s="154">
        <v>-3.57077</v>
      </c>
      <c r="I64" s="154">
        <v>2E-3</v>
      </c>
      <c r="J64" s="154">
        <v>596.26400000000001</v>
      </c>
      <c r="K64" s="154">
        <v>191.34399999999999</v>
      </c>
      <c r="L64" s="154">
        <v>238.69399999999999</v>
      </c>
      <c r="M64" s="166">
        <v>65</v>
      </c>
      <c r="N64" s="167">
        <f t="shared" si="2"/>
        <v>536.26400000000001</v>
      </c>
      <c r="O64" s="167">
        <f t="shared" si="2"/>
        <v>131.34399999999999</v>
      </c>
      <c r="P64" s="167">
        <f t="shared" si="2"/>
        <v>178.69399999999999</v>
      </c>
      <c r="Q64" t="str">
        <f t="shared" si="3"/>
        <v>NA</v>
      </c>
      <c r="R64" t="str">
        <f t="shared" si="4"/>
        <v>NA</v>
      </c>
      <c r="S64" s="168" t="str">
        <f t="shared" si="5"/>
        <v>NA</v>
      </c>
      <c r="T64" t="str">
        <f t="shared" si="6"/>
        <v>NA</v>
      </c>
    </row>
    <row r="65" spans="1:20" ht="12.75" customHeight="1" outlineLevel="1" x14ac:dyDescent="0.25">
      <c r="A65" s="149">
        <v>7.5</v>
      </c>
      <c r="B65" s="164" t="str">
        <f t="shared" si="0"/>
        <v>FA</v>
      </c>
      <c r="C65" s="164" t="str">
        <f t="shared" si="1"/>
        <v>FA</v>
      </c>
      <c r="D65" s="135">
        <v>0.92</v>
      </c>
      <c r="E65" s="165">
        <v>0.2</v>
      </c>
      <c r="F65" s="135">
        <v>2</v>
      </c>
      <c r="G65" s="135">
        <v>125</v>
      </c>
      <c r="H65" s="154">
        <v>-3.32077</v>
      </c>
      <c r="I65" s="154">
        <v>2E-3</v>
      </c>
      <c r="J65" s="154">
        <v>525.41499999999996</v>
      </c>
      <c r="K65" s="154">
        <v>180.39400000000001</v>
      </c>
      <c r="L65" s="154">
        <v>221.77600000000001</v>
      </c>
      <c r="M65" s="166">
        <v>65</v>
      </c>
      <c r="N65" s="167">
        <f t="shared" si="2"/>
        <v>465.41499999999996</v>
      </c>
      <c r="O65" s="167">
        <f t="shared" si="2"/>
        <v>120.39400000000001</v>
      </c>
      <c r="P65" s="167">
        <f t="shared" si="2"/>
        <v>161.77600000000001</v>
      </c>
      <c r="Q65" t="str">
        <f t="shared" si="3"/>
        <v>NA</v>
      </c>
      <c r="R65" t="str">
        <f t="shared" si="4"/>
        <v>NA</v>
      </c>
      <c r="S65" s="168" t="str">
        <f t="shared" si="5"/>
        <v>NA</v>
      </c>
      <c r="T65" t="str">
        <f t="shared" si="6"/>
        <v>NA</v>
      </c>
    </row>
    <row r="66" spans="1:20" ht="12.75" customHeight="1" outlineLevel="1" x14ac:dyDescent="0.25">
      <c r="A66" s="149">
        <v>10</v>
      </c>
      <c r="B66" s="164" t="str">
        <f t="shared" si="0"/>
        <v>FA</v>
      </c>
      <c r="C66" s="164" t="str">
        <f t="shared" si="1"/>
        <v>FA</v>
      </c>
      <c r="D66" s="135">
        <v>1.17</v>
      </c>
      <c r="E66" s="165">
        <v>0.2</v>
      </c>
      <c r="F66" s="135">
        <v>2</v>
      </c>
      <c r="G66" s="135">
        <v>125</v>
      </c>
      <c r="H66" s="154">
        <v>-3.07077</v>
      </c>
      <c r="I66" s="154">
        <v>2E-3</v>
      </c>
      <c r="J66" s="154">
        <v>473.90699999999998</v>
      </c>
      <c r="K66" s="154">
        <v>172.30699999999999</v>
      </c>
      <c r="L66" s="154">
        <v>207.99799999999999</v>
      </c>
      <c r="M66" s="166">
        <v>65</v>
      </c>
      <c r="N66" s="167">
        <f t="shared" si="2"/>
        <v>413.90699999999998</v>
      </c>
      <c r="O66" s="167">
        <f t="shared" si="2"/>
        <v>112.30699999999999</v>
      </c>
      <c r="P66" s="167">
        <f t="shared" si="2"/>
        <v>147.99799999999999</v>
      </c>
      <c r="Q66" t="str">
        <f t="shared" si="3"/>
        <v>NA</v>
      </c>
      <c r="R66" t="str">
        <f t="shared" si="4"/>
        <v>NA</v>
      </c>
      <c r="S66" s="168" t="str">
        <f t="shared" si="5"/>
        <v>NA</v>
      </c>
      <c r="T66" t="str">
        <f t="shared" si="6"/>
        <v>NA</v>
      </c>
    </row>
    <row r="67" spans="1:20" ht="12.75" customHeight="1" outlineLevel="1" x14ac:dyDescent="0.25">
      <c r="A67" s="149">
        <v>15</v>
      </c>
      <c r="B67" s="164" t="str">
        <f t="shared" si="0"/>
        <v>FA</v>
      </c>
      <c r="C67" s="164" t="str">
        <f t="shared" si="1"/>
        <v>FA</v>
      </c>
      <c r="D67" s="135">
        <v>1.67</v>
      </c>
      <c r="E67" s="165">
        <v>0.2</v>
      </c>
      <c r="F67" s="135">
        <v>2</v>
      </c>
      <c r="G67" s="135">
        <v>125</v>
      </c>
      <c r="H67" s="154">
        <v>-2.57077</v>
      </c>
      <c r="I67" s="154">
        <v>2E-3</v>
      </c>
      <c r="J67" s="154">
        <v>403.18099999999998</v>
      </c>
      <c r="K67" s="154">
        <v>161.81299999999999</v>
      </c>
      <c r="L67" s="154">
        <v>188.91200000000001</v>
      </c>
      <c r="M67" s="166">
        <v>65</v>
      </c>
      <c r="N67" s="167">
        <f t="shared" si="2"/>
        <v>343.18099999999998</v>
      </c>
      <c r="O67" s="167">
        <f t="shared" si="2"/>
        <v>101.81299999999999</v>
      </c>
      <c r="P67" s="167">
        <f t="shared" si="2"/>
        <v>128.91200000000001</v>
      </c>
      <c r="Q67" t="str">
        <f t="shared" si="3"/>
        <v>NA</v>
      </c>
      <c r="R67" t="str">
        <f t="shared" si="4"/>
        <v>NA</v>
      </c>
      <c r="S67" s="168" t="str">
        <f t="shared" si="5"/>
        <v>NA</v>
      </c>
      <c r="T67" t="str">
        <f t="shared" si="6"/>
        <v>NA</v>
      </c>
    </row>
    <row r="68" spans="1:20" ht="12.75" customHeight="1" outlineLevel="1" x14ac:dyDescent="0.25">
      <c r="A68" s="149">
        <v>20</v>
      </c>
      <c r="B68" s="164" t="str">
        <f t="shared" si="0"/>
        <v>FA</v>
      </c>
      <c r="C68" s="164" t="str">
        <f t="shared" si="1"/>
        <v>FA</v>
      </c>
      <c r="D68" s="135">
        <v>2.17</v>
      </c>
      <c r="E68" s="165">
        <v>0.2</v>
      </c>
      <c r="F68" s="135">
        <v>2</v>
      </c>
      <c r="G68" s="135">
        <v>125</v>
      </c>
      <c r="H68" s="154">
        <v>-2.07077</v>
      </c>
      <c r="I68" s="154">
        <v>2E-3</v>
      </c>
      <c r="J68" s="154">
        <v>353.26600000000002</v>
      </c>
      <c r="K68" s="154">
        <v>154.857</v>
      </c>
      <c r="L68" s="154">
        <v>176.63300000000001</v>
      </c>
      <c r="M68" s="166">
        <v>65</v>
      </c>
      <c r="N68" s="167">
        <f t="shared" si="2"/>
        <v>293.26600000000002</v>
      </c>
      <c r="O68" s="167">
        <f t="shared" si="2"/>
        <v>94.856999999999999</v>
      </c>
      <c r="P68" s="167">
        <f t="shared" si="2"/>
        <v>116.63300000000001</v>
      </c>
      <c r="Q68" t="str">
        <f t="shared" si="3"/>
        <v>NA</v>
      </c>
      <c r="R68" t="str">
        <f t="shared" si="4"/>
        <v>NA</v>
      </c>
      <c r="S68" s="168" t="str">
        <f t="shared" si="5"/>
        <v>NA</v>
      </c>
      <c r="T68" t="str">
        <f t="shared" si="6"/>
        <v>NA</v>
      </c>
    </row>
    <row r="69" spans="1:20" ht="12.75" customHeight="1" outlineLevel="1" x14ac:dyDescent="0.25">
      <c r="A69" s="149">
        <v>35</v>
      </c>
      <c r="B69" s="164" t="str">
        <f t="shared" si="0"/>
        <v>FA</v>
      </c>
      <c r="C69" s="164" t="str">
        <f t="shared" si="1"/>
        <v>FA</v>
      </c>
      <c r="D69" s="135">
        <v>3.67</v>
      </c>
      <c r="E69" s="165">
        <v>0.2</v>
      </c>
      <c r="F69" s="135">
        <v>2</v>
      </c>
      <c r="G69" s="135">
        <v>125</v>
      </c>
      <c r="H69" s="154">
        <v>-0.57076899999999997</v>
      </c>
      <c r="I69" s="154">
        <v>2E-3</v>
      </c>
      <c r="J69" s="154">
        <v>272.62799999999999</v>
      </c>
      <c r="K69" s="154">
        <v>143.905</v>
      </c>
      <c r="L69" s="154">
        <v>156.84399999999999</v>
      </c>
      <c r="M69" s="166">
        <v>65</v>
      </c>
      <c r="N69" s="167">
        <f t="shared" si="2"/>
        <v>212.62799999999999</v>
      </c>
      <c r="O69" s="167">
        <f t="shared" si="2"/>
        <v>83.905000000000001</v>
      </c>
      <c r="P69" s="167">
        <f t="shared" si="2"/>
        <v>96.843999999999994</v>
      </c>
      <c r="Q69" t="str">
        <f t="shared" si="3"/>
        <v>NA</v>
      </c>
      <c r="R69" t="str">
        <f t="shared" si="4"/>
        <v>NA</v>
      </c>
      <c r="S69" s="168" t="str">
        <f t="shared" si="5"/>
        <v>NA</v>
      </c>
      <c r="T69">
        <f t="shared" si="6"/>
        <v>83.905000000000001</v>
      </c>
    </row>
    <row r="70" spans="1:20" ht="12.75" customHeight="1" outlineLevel="1" x14ac:dyDescent="0.25">
      <c r="A70" s="149">
        <v>50</v>
      </c>
      <c r="B70" s="164" t="str">
        <f t="shared" si="0"/>
        <v>FA</v>
      </c>
      <c r="C70" s="164" t="str">
        <f t="shared" si="1"/>
        <v>FA</v>
      </c>
      <c r="D70" s="135">
        <v>5.17</v>
      </c>
      <c r="E70" s="165">
        <v>0.2</v>
      </c>
      <c r="F70" s="135">
        <v>2</v>
      </c>
      <c r="G70" s="135">
        <v>125</v>
      </c>
      <c r="H70" s="154">
        <v>0.92923100000000003</v>
      </c>
      <c r="I70" s="154">
        <v>2E-3</v>
      </c>
      <c r="J70" s="154">
        <v>233.202</v>
      </c>
      <c r="K70" s="154">
        <v>138.88399999999999</v>
      </c>
      <c r="L70" s="154">
        <v>148.38399999999999</v>
      </c>
      <c r="M70" s="166">
        <v>65</v>
      </c>
      <c r="N70" s="167">
        <f t="shared" si="2"/>
        <v>173.202</v>
      </c>
      <c r="O70" s="167">
        <f t="shared" si="2"/>
        <v>78.883999999999986</v>
      </c>
      <c r="P70" s="167">
        <f t="shared" si="2"/>
        <v>88.383999999999986</v>
      </c>
      <c r="Q70" t="str">
        <f t="shared" si="3"/>
        <v>NA</v>
      </c>
      <c r="R70" t="str">
        <f t="shared" si="4"/>
        <v>NA</v>
      </c>
      <c r="S70" s="168" t="str">
        <f t="shared" si="5"/>
        <v>NA</v>
      </c>
      <c r="T70">
        <f t="shared" si="6"/>
        <v>78.883999999999986</v>
      </c>
    </row>
    <row r="71" spans="1:20" ht="12.75" customHeight="1" outlineLevel="1" x14ac:dyDescent="0.25">
      <c r="A71" s="149">
        <v>60</v>
      </c>
      <c r="B71" s="164" t="str">
        <f t="shared" si="0"/>
        <v>FA</v>
      </c>
      <c r="C71" s="164" t="str">
        <f t="shared" si="1"/>
        <v>FA</v>
      </c>
      <c r="D71" s="135">
        <v>6.17</v>
      </c>
      <c r="E71" s="165">
        <v>0.2</v>
      </c>
      <c r="F71" s="135">
        <v>2</v>
      </c>
      <c r="G71" s="135">
        <v>125</v>
      </c>
      <c r="H71" s="154">
        <v>1.92923</v>
      </c>
      <c r="I71" s="154">
        <v>2E-3</v>
      </c>
      <c r="J71" s="154">
        <v>216.70400000000001</v>
      </c>
      <c r="K71" s="154">
        <v>136.745</v>
      </c>
      <c r="L71" s="154">
        <v>144.83199999999999</v>
      </c>
      <c r="M71" s="166">
        <v>65</v>
      </c>
      <c r="N71" s="167">
        <f t="shared" si="2"/>
        <v>156.70400000000001</v>
      </c>
      <c r="O71" s="167">
        <f t="shared" si="2"/>
        <v>76.745000000000005</v>
      </c>
      <c r="P71" s="167">
        <f t="shared" si="2"/>
        <v>84.831999999999994</v>
      </c>
      <c r="Q71" t="str">
        <f t="shared" si="3"/>
        <v>NA</v>
      </c>
      <c r="R71" t="str">
        <f t="shared" si="4"/>
        <v>NA</v>
      </c>
      <c r="S71" s="168" t="str">
        <f t="shared" si="5"/>
        <v>NA</v>
      </c>
      <c r="T71">
        <f t="shared" si="6"/>
        <v>76.745000000000005</v>
      </c>
    </row>
    <row r="72" spans="1:20" ht="12.75" customHeight="1" outlineLevel="1" x14ac:dyDescent="0.25">
      <c r="A72" s="149">
        <v>70</v>
      </c>
      <c r="B72" s="164" t="str">
        <f t="shared" si="0"/>
        <v>FA</v>
      </c>
      <c r="C72" s="164" t="str">
        <f t="shared" si="1"/>
        <v>FA</v>
      </c>
      <c r="D72" s="135">
        <v>7.17</v>
      </c>
      <c r="E72" s="165">
        <v>0.2</v>
      </c>
      <c r="F72" s="135">
        <v>2</v>
      </c>
      <c r="G72" s="135">
        <v>125</v>
      </c>
      <c r="H72" s="154">
        <v>2.92923</v>
      </c>
      <c r="I72" s="154">
        <v>2E-3</v>
      </c>
      <c r="J72" s="154">
        <v>204.56700000000001</v>
      </c>
      <c r="K72" s="154">
        <v>135.22999999999999</v>
      </c>
      <c r="L72" s="154">
        <v>142.29300000000001</v>
      </c>
      <c r="M72" s="166">
        <v>65</v>
      </c>
      <c r="N72" s="167">
        <f t="shared" si="2"/>
        <v>144.56700000000001</v>
      </c>
      <c r="O72" s="167">
        <f t="shared" si="2"/>
        <v>75.22999999999999</v>
      </c>
      <c r="P72" s="167">
        <f t="shared" si="2"/>
        <v>82.293000000000006</v>
      </c>
      <c r="Q72">
        <f t="shared" si="3"/>
        <v>204.56700000000001</v>
      </c>
      <c r="R72">
        <f t="shared" si="4"/>
        <v>135.22999999999999</v>
      </c>
      <c r="S72" s="168" t="str">
        <f t="shared" si="5"/>
        <v>NA</v>
      </c>
      <c r="T72">
        <f t="shared" si="6"/>
        <v>75.22999999999999</v>
      </c>
    </row>
    <row r="73" spans="1:20" ht="12.75" customHeight="1" outlineLevel="1" x14ac:dyDescent="0.25">
      <c r="A73" s="149">
        <v>85</v>
      </c>
      <c r="B73" s="164" t="str">
        <f t="shared" si="0"/>
        <v>FA</v>
      </c>
      <c r="C73" s="164" t="str">
        <f t="shared" si="1"/>
        <v>FA</v>
      </c>
      <c r="D73" s="135">
        <v>8.67</v>
      </c>
      <c r="E73" s="165">
        <v>0.2</v>
      </c>
      <c r="F73" s="135">
        <v>2</v>
      </c>
      <c r="G73" s="135">
        <v>125</v>
      </c>
      <c r="H73" s="154">
        <v>4.4292300000000004</v>
      </c>
      <c r="I73" s="154">
        <v>2E-3</v>
      </c>
      <c r="J73" s="154">
        <v>191.43100000000001</v>
      </c>
      <c r="K73" s="154">
        <v>133.56299999999999</v>
      </c>
      <c r="L73" s="154">
        <v>139.11799999999999</v>
      </c>
      <c r="M73" s="166">
        <v>65</v>
      </c>
      <c r="N73" s="167">
        <f t="shared" si="2"/>
        <v>131.43100000000001</v>
      </c>
      <c r="O73" s="167">
        <f t="shared" si="2"/>
        <v>73.562999999999988</v>
      </c>
      <c r="P73" s="167">
        <f t="shared" si="2"/>
        <v>79.117999999999995</v>
      </c>
      <c r="Q73">
        <f t="shared" si="3"/>
        <v>191.43100000000001</v>
      </c>
      <c r="R73">
        <f t="shared" si="4"/>
        <v>133.56299999999999</v>
      </c>
      <c r="S73" s="168">
        <f t="shared" si="5"/>
        <v>131.43100000000001</v>
      </c>
      <c r="T73">
        <f t="shared" si="6"/>
        <v>73.562999999999988</v>
      </c>
    </row>
    <row r="74" spans="1:20" ht="12.75" customHeight="1" outlineLevel="1" x14ac:dyDescent="0.25">
      <c r="A74" s="149">
        <v>100</v>
      </c>
      <c r="B74" s="164" t="str">
        <f t="shared" si="0"/>
        <v>FA</v>
      </c>
      <c r="C74" s="164" t="str">
        <f t="shared" si="1"/>
        <v>FA</v>
      </c>
      <c r="D74" s="135">
        <v>10.17</v>
      </c>
      <c r="E74" s="165">
        <v>0.2</v>
      </c>
      <c r="F74" s="135">
        <v>2</v>
      </c>
      <c r="G74" s="135">
        <v>125</v>
      </c>
      <c r="H74" s="154">
        <v>5.9292300000000004</v>
      </c>
      <c r="I74" s="154">
        <v>2E-3</v>
      </c>
      <c r="J74" s="154">
        <v>182.02199999999999</v>
      </c>
      <c r="K74" s="154">
        <v>132.38499999999999</v>
      </c>
      <c r="L74" s="154">
        <v>137.24799999999999</v>
      </c>
      <c r="M74" s="166">
        <v>65</v>
      </c>
      <c r="N74" s="167">
        <f t="shared" si="2"/>
        <v>122.02199999999999</v>
      </c>
      <c r="O74" s="167">
        <f t="shared" si="2"/>
        <v>72.384999999999991</v>
      </c>
      <c r="P74" s="167">
        <f t="shared" si="2"/>
        <v>77.24799999999999</v>
      </c>
      <c r="Q74">
        <f t="shared" si="3"/>
        <v>182.02199999999999</v>
      </c>
      <c r="R74">
        <f t="shared" si="4"/>
        <v>132.38499999999999</v>
      </c>
      <c r="S74" s="168">
        <f t="shared" si="5"/>
        <v>122.02199999999999</v>
      </c>
      <c r="T74">
        <f t="shared" si="6"/>
        <v>72.384999999999991</v>
      </c>
    </row>
    <row r="75" spans="1:20" ht="12.75" customHeight="1" outlineLevel="1" x14ac:dyDescent="0.25">
      <c r="A75" s="149">
        <v>125</v>
      </c>
      <c r="B75" s="164" t="str">
        <f t="shared" si="0"/>
        <v>FA</v>
      </c>
      <c r="C75" s="164" t="str">
        <f t="shared" si="1"/>
        <v>FA</v>
      </c>
      <c r="D75" s="135">
        <v>12.67</v>
      </c>
      <c r="E75" s="165">
        <v>0.2</v>
      </c>
      <c r="F75" s="135">
        <v>2</v>
      </c>
      <c r="G75" s="135">
        <v>125</v>
      </c>
      <c r="H75" s="154">
        <v>8.4292300000000004</v>
      </c>
      <c r="I75" s="154">
        <v>2E-3</v>
      </c>
      <c r="J75" s="154">
        <v>171.083</v>
      </c>
      <c r="K75" s="154">
        <v>131.02099999999999</v>
      </c>
      <c r="L75" s="154">
        <v>135.042</v>
      </c>
      <c r="M75" s="166">
        <v>65</v>
      </c>
      <c r="N75" s="167">
        <f t="shared" si="2"/>
        <v>111.083</v>
      </c>
      <c r="O75" s="167">
        <f t="shared" si="2"/>
        <v>71.020999999999987</v>
      </c>
      <c r="P75" s="167">
        <f t="shared" si="2"/>
        <v>75.042000000000002</v>
      </c>
      <c r="Q75">
        <f t="shared" si="3"/>
        <v>171.083</v>
      </c>
      <c r="R75">
        <f t="shared" si="4"/>
        <v>131.02099999999999</v>
      </c>
      <c r="S75" s="168">
        <f t="shared" si="5"/>
        <v>111.083</v>
      </c>
      <c r="T75">
        <f t="shared" si="6"/>
        <v>71.020999999999987</v>
      </c>
    </row>
    <row r="76" spans="1:20" ht="12.75" customHeight="1" outlineLevel="1" x14ac:dyDescent="0.25">
      <c r="A76" s="149">
        <v>150</v>
      </c>
      <c r="B76" s="164" t="str">
        <f t="shared" si="0"/>
        <v>FA</v>
      </c>
      <c r="C76" s="164" t="str">
        <f t="shared" si="1"/>
        <v>FA</v>
      </c>
      <c r="D76" s="135">
        <v>15.17</v>
      </c>
      <c r="E76" s="165">
        <v>0.2</v>
      </c>
      <c r="F76" s="135">
        <v>2</v>
      </c>
      <c r="G76" s="135">
        <v>125</v>
      </c>
      <c r="H76" s="154">
        <v>10.9292</v>
      </c>
      <c r="I76" s="154">
        <v>2E-3</v>
      </c>
      <c r="J76" s="154">
        <v>163.69200000000001</v>
      </c>
      <c r="K76" s="154">
        <v>130.08799999999999</v>
      </c>
      <c r="L76" s="154">
        <v>133.46299999999999</v>
      </c>
      <c r="M76" s="166">
        <v>65</v>
      </c>
      <c r="N76" s="167">
        <f t="shared" si="2"/>
        <v>103.69200000000001</v>
      </c>
      <c r="O76" s="167">
        <f t="shared" si="2"/>
        <v>70.087999999999994</v>
      </c>
      <c r="P76" s="167">
        <f t="shared" si="2"/>
        <v>73.462999999999994</v>
      </c>
      <c r="Q76">
        <f t="shared" si="3"/>
        <v>163.69200000000001</v>
      </c>
      <c r="R76">
        <f t="shared" si="4"/>
        <v>130.08799999999999</v>
      </c>
      <c r="S76" s="168">
        <f t="shared" si="5"/>
        <v>103.69200000000001</v>
      </c>
      <c r="T76">
        <f t="shared" si="6"/>
        <v>70.087999999999994</v>
      </c>
    </row>
    <row r="77" spans="1:20" ht="12.75" customHeight="1" outlineLevel="1" x14ac:dyDescent="0.25">
      <c r="A77" s="149">
        <v>2</v>
      </c>
      <c r="B77" s="164" t="str">
        <f t="shared" si="0"/>
        <v>FA</v>
      </c>
      <c r="C77" s="164" t="str">
        <f t="shared" si="1"/>
        <v>FA</v>
      </c>
      <c r="D77" s="135">
        <v>0.37</v>
      </c>
      <c r="E77" s="165">
        <v>0.2</v>
      </c>
      <c r="F77" s="135">
        <v>4</v>
      </c>
      <c r="G77" s="135">
        <v>125</v>
      </c>
      <c r="H77" s="154">
        <v>-3.8707700000000003</v>
      </c>
      <c r="I77" s="154">
        <v>4.0000000000000001E-3</v>
      </c>
      <c r="J77" s="154">
        <v>1265.4100000000001</v>
      </c>
      <c r="K77" s="154">
        <v>288.553</v>
      </c>
      <c r="L77" s="154">
        <v>397.30599999999998</v>
      </c>
      <c r="M77" s="166">
        <v>65</v>
      </c>
      <c r="N77" s="167">
        <f t="shared" si="2"/>
        <v>1205.4100000000001</v>
      </c>
      <c r="O77" s="167">
        <f t="shared" si="2"/>
        <v>228.553</v>
      </c>
      <c r="P77" s="167">
        <f t="shared" si="2"/>
        <v>337.30599999999998</v>
      </c>
      <c r="Q77" t="str">
        <f t="shared" si="3"/>
        <v>NA</v>
      </c>
      <c r="R77" t="str">
        <f t="shared" si="4"/>
        <v>NA</v>
      </c>
      <c r="S77" s="168" t="str">
        <f t="shared" si="5"/>
        <v>NA</v>
      </c>
      <c r="T77" t="str">
        <f t="shared" si="6"/>
        <v>NA</v>
      </c>
    </row>
    <row r="78" spans="1:20" ht="12.75" customHeight="1" outlineLevel="1" x14ac:dyDescent="0.25">
      <c r="A78" s="149">
        <v>3.5</v>
      </c>
      <c r="B78" s="164" t="str">
        <f t="shared" si="0"/>
        <v>FA</v>
      </c>
      <c r="C78" s="164" t="str">
        <f t="shared" si="1"/>
        <v>FA</v>
      </c>
      <c r="D78" s="135">
        <v>0.52</v>
      </c>
      <c r="E78" s="165">
        <v>0.2</v>
      </c>
      <c r="F78" s="135">
        <v>4</v>
      </c>
      <c r="G78" s="135">
        <v>125</v>
      </c>
      <c r="H78" s="154">
        <v>-3.7207699999999999</v>
      </c>
      <c r="I78" s="154">
        <v>4.0000000000000001E-3</v>
      </c>
      <c r="J78" s="154">
        <v>1135.06</v>
      </c>
      <c r="K78" s="154">
        <v>266.52800000000002</v>
      </c>
      <c r="L78" s="154">
        <v>361.57799999999997</v>
      </c>
      <c r="M78" s="166">
        <v>65</v>
      </c>
      <c r="N78" s="167">
        <f t="shared" si="2"/>
        <v>1075.06</v>
      </c>
      <c r="O78" s="167">
        <f t="shared" si="2"/>
        <v>206.52800000000002</v>
      </c>
      <c r="P78" s="167">
        <f t="shared" si="2"/>
        <v>301.57799999999997</v>
      </c>
      <c r="Q78" t="str">
        <f t="shared" si="3"/>
        <v>NA</v>
      </c>
      <c r="R78" t="str">
        <f t="shared" si="4"/>
        <v>NA</v>
      </c>
      <c r="S78" s="168" t="str">
        <f t="shared" si="5"/>
        <v>NA</v>
      </c>
      <c r="T78" t="str">
        <f t="shared" si="6"/>
        <v>NA</v>
      </c>
    </row>
    <row r="79" spans="1:20" ht="12.75" customHeight="1" outlineLevel="1" x14ac:dyDescent="0.25">
      <c r="A79" s="149">
        <v>5</v>
      </c>
      <c r="B79" s="164" t="str">
        <f t="shared" si="0"/>
        <v>FA</v>
      </c>
      <c r="C79" s="164" t="str">
        <f t="shared" si="1"/>
        <v>FA</v>
      </c>
      <c r="D79" s="135">
        <v>0.67</v>
      </c>
      <c r="E79" s="165">
        <v>0.2</v>
      </c>
      <c r="F79" s="135">
        <v>4</v>
      </c>
      <c r="G79" s="135">
        <v>125</v>
      </c>
      <c r="H79" s="154">
        <v>-3.57077</v>
      </c>
      <c r="I79" s="154">
        <v>4.0000000000000001E-3</v>
      </c>
      <c r="J79" s="154">
        <v>1028.52</v>
      </c>
      <c r="K79" s="154">
        <v>250.26400000000001</v>
      </c>
      <c r="L79" s="154">
        <v>336.33800000000002</v>
      </c>
      <c r="M79" s="166">
        <v>65</v>
      </c>
      <c r="N79" s="167">
        <f t="shared" si="2"/>
        <v>968.52</v>
      </c>
      <c r="O79" s="167">
        <f t="shared" si="2"/>
        <v>190.26400000000001</v>
      </c>
      <c r="P79" s="167">
        <f t="shared" si="2"/>
        <v>276.33800000000002</v>
      </c>
      <c r="Q79" t="str">
        <f t="shared" si="3"/>
        <v>NA</v>
      </c>
      <c r="R79" t="str">
        <f t="shared" si="4"/>
        <v>NA</v>
      </c>
      <c r="S79" s="168" t="str">
        <f t="shared" si="5"/>
        <v>NA</v>
      </c>
      <c r="T79" t="str">
        <f t="shared" si="6"/>
        <v>NA</v>
      </c>
    </row>
    <row r="80" spans="1:20" ht="12.75" customHeight="1" outlineLevel="1" x14ac:dyDescent="0.25">
      <c r="A80" s="149">
        <v>7.5</v>
      </c>
      <c r="B80" s="164" t="str">
        <f t="shared" si="0"/>
        <v>FA</v>
      </c>
      <c r="C80" s="164" t="str">
        <f t="shared" si="1"/>
        <v>FA</v>
      </c>
      <c r="D80" s="135">
        <v>0.92</v>
      </c>
      <c r="E80" s="165">
        <v>0.2</v>
      </c>
      <c r="F80" s="135">
        <v>4</v>
      </c>
      <c r="G80" s="135">
        <v>125</v>
      </c>
      <c r="H80" s="154">
        <v>-3.32077</v>
      </c>
      <c r="I80" s="154">
        <v>4.0000000000000001E-3</v>
      </c>
      <c r="J80" s="154">
        <v>889.84</v>
      </c>
      <c r="K80" s="154">
        <v>230.11099999999999</v>
      </c>
      <c r="L80" s="154">
        <v>305.815</v>
      </c>
      <c r="M80" s="166">
        <v>65</v>
      </c>
      <c r="N80" s="167">
        <f t="shared" si="2"/>
        <v>829.84</v>
      </c>
      <c r="O80" s="167">
        <f t="shared" si="2"/>
        <v>170.11099999999999</v>
      </c>
      <c r="P80" s="167">
        <f t="shared" si="2"/>
        <v>245.815</v>
      </c>
      <c r="Q80" t="str">
        <f t="shared" si="3"/>
        <v>NA</v>
      </c>
      <c r="R80" t="str">
        <f t="shared" si="4"/>
        <v>NA</v>
      </c>
      <c r="S80" s="168" t="str">
        <f t="shared" si="5"/>
        <v>NA</v>
      </c>
      <c r="T80" t="str">
        <f t="shared" si="6"/>
        <v>NA</v>
      </c>
    </row>
    <row r="81" spans="1:20" ht="12.75" customHeight="1" outlineLevel="1" x14ac:dyDescent="0.25">
      <c r="A81" s="149">
        <v>10</v>
      </c>
      <c r="B81" s="164" t="str">
        <f t="shared" si="0"/>
        <v>FA</v>
      </c>
      <c r="C81" s="164" t="str">
        <f t="shared" si="1"/>
        <v>FA</v>
      </c>
      <c r="D81" s="135">
        <v>1.17</v>
      </c>
      <c r="E81" s="165">
        <v>0.2</v>
      </c>
      <c r="F81" s="135">
        <v>4</v>
      </c>
      <c r="G81" s="135">
        <v>125</v>
      </c>
      <c r="H81" s="154">
        <v>-3.07077</v>
      </c>
      <c r="I81" s="154">
        <v>4.0000000000000001E-3</v>
      </c>
      <c r="J81" s="154">
        <v>790.53</v>
      </c>
      <c r="K81" s="154">
        <v>215.14500000000001</v>
      </c>
      <c r="L81" s="154">
        <v>280.803</v>
      </c>
      <c r="M81" s="166">
        <v>65</v>
      </c>
      <c r="N81" s="167">
        <f t="shared" si="2"/>
        <v>730.53</v>
      </c>
      <c r="O81" s="167">
        <f t="shared" si="2"/>
        <v>155.14500000000001</v>
      </c>
      <c r="P81" s="167">
        <f t="shared" si="2"/>
        <v>220.803</v>
      </c>
      <c r="Q81" t="str">
        <f t="shared" si="3"/>
        <v>NA</v>
      </c>
      <c r="R81" t="str">
        <f t="shared" si="4"/>
        <v>NA</v>
      </c>
      <c r="S81" s="168" t="str">
        <f t="shared" si="5"/>
        <v>NA</v>
      </c>
      <c r="T81" t="str">
        <f t="shared" si="6"/>
        <v>NA</v>
      </c>
    </row>
    <row r="82" spans="1:20" ht="12.75" customHeight="1" outlineLevel="1" x14ac:dyDescent="0.25">
      <c r="A82" s="149">
        <v>15</v>
      </c>
      <c r="B82" s="164" t="str">
        <f t="shared" si="0"/>
        <v>FA</v>
      </c>
      <c r="C82" s="164" t="str">
        <f t="shared" si="1"/>
        <v>FA</v>
      </c>
      <c r="D82" s="135">
        <v>1.67</v>
      </c>
      <c r="E82" s="165">
        <v>0.2</v>
      </c>
      <c r="F82" s="135">
        <v>4</v>
      </c>
      <c r="G82" s="135">
        <v>125</v>
      </c>
      <c r="H82" s="154">
        <v>-2.57077</v>
      </c>
      <c r="I82" s="154">
        <v>4.0000000000000001E-3</v>
      </c>
      <c r="J82" s="154">
        <v>655.53399999999999</v>
      </c>
      <c r="K82" s="154">
        <v>195.67099999999999</v>
      </c>
      <c r="L82" s="154">
        <v>246.08500000000001</v>
      </c>
      <c r="M82" s="166">
        <v>65</v>
      </c>
      <c r="N82" s="167">
        <f t="shared" si="2"/>
        <v>595.53399999999999</v>
      </c>
      <c r="O82" s="167">
        <f t="shared" si="2"/>
        <v>135.67099999999999</v>
      </c>
      <c r="P82" s="167">
        <f t="shared" si="2"/>
        <v>186.08500000000001</v>
      </c>
      <c r="Q82" t="str">
        <f t="shared" si="3"/>
        <v>NA</v>
      </c>
      <c r="R82" t="str">
        <f t="shared" si="4"/>
        <v>NA</v>
      </c>
      <c r="S82" s="168" t="str">
        <f t="shared" si="5"/>
        <v>NA</v>
      </c>
      <c r="T82" t="str">
        <f t="shared" si="6"/>
        <v>NA</v>
      </c>
    </row>
    <row r="83" spans="1:20" ht="12.75" customHeight="1" outlineLevel="1" x14ac:dyDescent="0.25">
      <c r="A83" s="149">
        <v>20</v>
      </c>
      <c r="B83" s="164" t="str">
        <f t="shared" si="0"/>
        <v>FA</v>
      </c>
      <c r="C83" s="164" t="str">
        <f t="shared" si="1"/>
        <v>FA</v>
      </c>
      <c r="D83" s="135">
        <v>2.17</v>
      </c>
      <c r="E83" s="165">
        <v>0.2</v>
      </c>
      <c r="F83" s="135">
        <v>4</v>
      </c>
      <c r="G83" s="135">
        <v>125</v>
      </c>
      <c r="H83" s="154">
        <v>-2.07077</v>
      </c>
      <c r="I83" s="154">
        <v>4.0000000000000001E-3</v>
      </c>
      <c r="J83" s="154">
        <v>561.59299999999996</v>
      </c>
      <c r="K83" s="154">
        <v>182.63900000000001</v>
      </c>
      <c r="L83" s="154">
        <v>223.53299999999999</v>
      </c>
      <c r="M83" s="166">
        <v>65</v>
      </c>
      <c r="N83" s="167">
        <f t="shared" si="2"/>
        <v>501.59299999999996</v>
      </c>
      <c r="O83" s="167">
        <f t="shared" si="2"/>
        <v>122.63900000000001</v>
      </c>
      <c r="P83" s="167">
        <f t="shared" si="2"/>
        <v>163.53299999999999</v>
      </c>
      <c r="Q83" t="str">
        <f t="shared" si="3"/>
        <v>NA</v>
      </c>
      <c r="R83" t="str">
        <f t="shared" si="4"/>
        <v>NA</v>
      </c>
      <c r="S83" s="168" t="str">
        <f t="shared" si="5"/>
        <v>NA</v>
      </c>
      <c r="T83" t="str">
        <f t="shared" si="6"/>
        <v>NA</v>
      </c>
    </row>
    <row r="84" spans="1:20" ht="12.75" customHeight="1" outlineLevel="1" x14ac:dyDescent="0.25">
      <c r="A84" s="149">
        <v>35</v>
      </c>
      <c r="B84" s="164" t="str">
        <f t="shared" si="0"/>
        <v>FA</v>
      </c>
      <c r="C84" s="164" t="str">
        <f t="shared" si="1"/>
        <v>FA</v>
      </c>
      <c r="D84" s="135">
        <v>3.67</v>
      </c>
      <c r="E84" s="165">
        <v>0.2</v>
      </c>
      <c r="F84" s="135">
        <v>4</v>
      </c>
      <c r="G84" s="135">
        <v>125</v>
      </c>
      <c r="H84" s="154">
        <v>-0.57076899999999997</v>
      </c>
      <c r="I84" s="154">
        <v>4.0000000000000001E-3</v>
      </c>
      <c r="J84" s="154">
        <v>409.82799999999997</v>
      </c>
      <c r="K84" s="154">
        <v>161.88300000000001</v>
      </c>
      <c r="L84" s="154">
        <v>186.59800000000001</v>
      </c>
      <c r="M84" s="166">
        <v>65</v>
      </c>
      <c r="N84" s="167">
        <f t="shared" si="2"/>
        <v>349.82799999999997</v>
      </c>
      <c r="O84" s="167">
        <f t="shared" si="2"/>
        <v>101.88300000000001</v>
      </c>
      <c r="P84" s="167">
        <f t="shared" si="2"/>
        <v>126.59800000000001</v>
      </c>
      <c r="Q84" t="str">
        <f t="shared" si="3"/>
        <v>NA</v>
      </c>
      <c r="R84" t="str">
        <f t="shared" si="4"/>
        <v>NA</v>
      </c>
      <c r="S84" s="168" t="str">
        <f t="shared" si="5"/>
        <v>NA</v>
      </c>
      <c r="T84" t="str">
        <f t="shared" si="6"/>
        <v>NA</v>
      </c>
    </row>
    <row r="85" spans="1:20" ht="12.75" customHeight="1" outlineLevel="1" x14ac:dyDescent="0.25">
      <c r="A85" s="149">
        <v>50</v>
      </c>
      <c r="B85" s="164" t="str">
        <f t="shared" si="0"/>
        <v>FA</v>
      </c>
      <c r="C85" s="164" t="str">
        <f t="shared" si="1"/>
        <v>FA</v>
      </c>
      <c r="D85" s="135">
        <v>5.17</v>
      </c>
      <c r="E85" s="165">
        <v>0.2</v>
      </c>
      <c r="F85" s="135">
        <v>4</v>
      </c>
      <c r="G85" s="135">
        <v>125</v>
      </c>
      <c r="H85" s="154">
        <v>0.92923100000000003</v>
      </c>
      <c r="I85" s="154">
        <v>4.0000000000000001E-3</v>
      </c>
      <c r="J85" s="154">
        <v>335.18299999999999</v>
      </c>
      <c r="K85" s="154">
        <v>152.24600000000001</v>
      </c>
      <c r="L85" s="154">
        <v>170.57400000000001</v>
      </c>
      <c r="M85" s="166">
        <v>65</v>
      </c>
      <c r="N85" s="167">
        <f t="shared" si="2"/>
        <v>275.18299999999999</v>
      </c>
      <c r="O85" s="167">
        <f t="shared" si="2"/>
        <v>92.246000000000009</v>
      </c>
      <c r="P85" s="167">
        <f t="shared" si="2"/>
        <v>110.57400000000001</v>
      </c>
      <c r="Q85" t="str">
        <f t="shared" si="3"/>
        <v>NA</v>
      </c>
      <c r="R85" t="str">
        <f t="shared" si="4"/>
        <v>NA</v>
      </c>
      <c r="S85" s="168" t="str">
        <f t="shared" si="5"/>
        <v>NA</v>
      </c>
      <c r="T85" t="str">
        <f t="shared" si="6"/>
        <v>NA</v>
      </c>
    </row>
    <row r="86" spans="1:20" ht="12.75" customHeight="1" outlineLevel="1" x14ac:dyDescent="0.25">
      <c r="A86" s="149">
        <v>60</v>
      </c>
      <c r="B86" s="164" t="str">
        <f t="shared" si="0"/>
        <v>FA</v>
      </c>
      <c r="C86" s="164" t="str">
        <f t="shared" si="1"/>
        <v>FA</v>
      </c>
      <c r="D86" s="135">
        <v>6.17</v>
      </c>
      <c r="E86" s="165">
        <v>0.2</v>
      </c>
      <c r="F86" s="135">
        <v>4</v>
      </c>
      <c r="G86" s="135">
        <v>125</v>
      </c>
      <c r="H86" s="154">
        <v>1.92923</v>
      </c>
      <c r="I86" s="154">
        <v>4.0000000000000001E-3</v>
      </c>
      <c r="J86" s="154">
        <v>303.74400000000003</v>
      </c>
      <c r="K86" s="154">
        <v>148.107</v>
      </c>
      <c r="L86" s="154">
        <v>163.77600000000001</v>
      </c>
      <c r="M86" s="166">
        <v>65</v>
      </c>
      <c r="N86" s="167">
        <f t="shared" si="2"/>
        <v>243.74400000000003</v>
      </c>
      <c r="O86" s="167">
        <f t="shared" si="2"/>
        <v>88.106999999999999</v>
      </c>
      <c r="P86" s="167">
        <f t="shared" si="2"/>
        <v>103.77600000000001</v>
      </c>
      <c r="Q86" t="str">
        <f t="shared" si="3"/>
        <v>NA</v>
      </c>
      <c r="R86" t="str">
        <f t="shared" si="4"/>
        <v>NA</v>
      </c>
      <c r="S86" s="168" t="str">
        <f t="shared" si="5"/>
        <v>NA</v>
      </c>
      <c r="T86">
        <f t="shared" si="6"/>
        <v>88.106999999999999</v>
      </c>
    </row>
    <row r="87" spans="1:20" ht="12.75" customHeight="1" outlineLevel="1" x14ac:dyDescent="0.25">
      <c r="A87" s="149">
        <v>70</v>
      </c>
      <c r="B87" s="164" t="str">
        <f t="shared" si="0"/>
        <v>FA</v>
      </c>
      <c r="C87" s="164" t="str">
        <f t="shared" si="1"/>
        <v>FA</v>
      </c>
      <c r="D87" s="135">
        <v>7.17</v>
      </c>
      <c r="E87" s="165">
        <v>0.2</v>
      </c>
      <c r="F87" s="135">
        <v>4</v>
      </c>
      <c r="G87" s="135">
        <v>125</v>
      </c>
      <c r="H87" s="154">
        <v>2.92923</v>
      </c>
      <c r="I87" s="154">
        <v>4.0000000000000001E-3</v>
      </c>
      <c r="J87" s="154">
        <v>280.50400000000002</v>
      </c>
      <c r="K87" s="154">
        <v>145.16399999999999</v>
      </c>
      <c r="L87" s="154">
        <v>158.905</v>
      </c>
      <c r="M87" s="166">
        <v>65</v>
      </c>
      <c r="N87" s="167">
        <f t="shared" si="2"/>
        <v>220.50400000000002</v>
      </c>
      <c r="O87" s="167">
        <f t="shared" si="2"/>
        <v>85.163999999999987</v>
      </c>
      <c r="P87" s="167">
        <f t="shared" si="2"/>
        <v>98.905000000000001</v>
      </c>
      <c r="Q87" t="str">
        <f t="shared" si="3"/>
        <v>NA</v>
      </c>
      <c r="R87" t="str">
        <f t="shared" si="4"/>
        <v>NA</v>
      </c>
      <c r="S87" s="168" t="str">
        <f t="shared" si="5"/>
        <v>NA</v>
      </c>
      <c r="T87">
        <f t="shared" si="6"/>
        <v>85.163999999999987</v>
      </c>
    </row>
    <row r="88" spans="1:20" ht="12.75" customHeight="1" outlineLevel="1" x14ac:dyDescent="0.25">
      <c r="A88" s="149">
        <v>85</v>
      </c>
      <c r="B88" s="164" t="str">
        <f t="shared" si="0"/>
        <v>FA</v>
      </c>
      <c r="C88" s="164" t="str">
        <f t="shared" si="1"/>
        <v>FA</v>
      </c>
      <c r="D88" s="135">
        <v>8.67</v>
      </c>
      <c r="E88" s="165">
        <v>0.2</v>
      </c>
      <c r="F88" s="135">
        <v>4</v>
      </c>
      <c r="G88" s="135">
        <v>125</v>
      </c>
      <c r="H88" s="154">
        <v>4.4292300000000004</v>
      </c>
      <c r="I88" s="154">
        <v>4.0000000000000001E-3</v>
      </c>
      <c r="J88" s="154">
        <v>255.24199999999999</v>
      </c>
      <c r="K88" s="154">
        <v>141.91499999999999</v>
      </c>
      <c r="L88" s="154">
        <v>152.77000000000001</v>
      </c>
      <c r="M88" s="166">
        <v>65</v>
      </c>
      <c r="N88" s="167">
        <f t="shared" si="2"/>
        <v>195.24199999999999</v>
      </c>
      <c r="O88" s="167">
        <f t="shared" si="2"/>
        <v>81.914999999999992</v>
      </c>
      <c r="P88" s="167">
        <f t="shared" si="2"/>
        <v>92.77000000000001</v>
      </c>
      <c r="Q88" t="str">
        <f t="shared" si="3"/>
        <v>NA</v>
      </c>
      <c r="R88" t="str">
        <f t="shared" si="4"/>
        <v>NA</v>
      </c>
      <c r="S88" s="168" t="str">
        <f t="shared" si="5"/>
        <v>NA</v>
      </c>
      <c r="T88">
        <f t="shared" si="6"/>
        <v>81.914999999999992</v>
      </c>
    </row>
    <row r="89" spans="1:20" ht="12.75" customHeight="1" outlineLevel="1" x14ac:dyDescent="0.25">
      <c r="A89" s="149">
        <v>100</v>
      </c>
      <c r="B89" s="164" t="str">
        <f t="shared" si="0"/>
        <v>FA</v>
      </c>
      <c r="C89" s="164" t="str">
        <f t="shared" si="1"/>
        <v>FA</v>
      </c>
      <c r="D89" s="135">
        <v>10.17</v>
      </c>
      <c r="E89" s="165">
        <v>0.2</v>
      </c>
      <c r="F89" s="135">
        <v>4</v>
      </c>
      <c r="G89" s="135">
        <v>125</v>
      </c>
      <c r="H89" s="154">
        <v>5.9292300000000004</v>
      </c>
      <c r="I89" s="154">
        <v>4.0000000000000001E-3</v>
      </c>
      <c r="J89" s="154">
        <v>237.09299999999999</v>
      </c>
      <c r="K89" s="154">
        <v>139.614</v>
      </c>
      <c r="L89" s="154">
        <v>149.148</v>
      </c>
      <c r="M89" s="166">
        <v>65</v>
      </c>
      <c r="N89" s="167">
        <f t="shared" si="2"/>
        <v>177.09299999999999</v>
      </c>
      <c r="O89" s="167">
        <f t="shared" si="2"/>
        <v>79.614000000000004</v>
      </c>
      <c r="P89" s="167">
        <f t="shared" si="2"/>
        <v>89.147999999999996</v>
      </c>
      <c r="Q89" t="str">
        <f t="shared" si="3"/>
        <v>NA</v>
      </c>
      <c r="R89" t="str">
        <f t="shared" si="4"/>
        <v>NA</v>
      </c>
      <c r="S89" s="168" t="str">
        <f t="shared" si="5"/>
        <v>NA</v>
      </c>
      <c r="T89">
        <f t="shared" si="6"/>
        <v>79.614000000000004</v>
      </c>
    </row>
    <row r="90" spans="1:20" ht="12.75" customHeight="1" outlineLevel="1" x14ac:dyDescent="0.25">
      <c r="A90" s="149">
        <v>125</v>
      </c>
      <c r="B90" s="164" t="str">
        <f t="shared" si="0"/>
        <v>FA</v>
      </c>
      <c r="C90" s="164" t="str">
        <f t="shared" si="1"/>
        <v>FA</v>
      </c>
      <c r="D90" s="135">
        <v>12.67</v>
      </c>
      <c r="E90" s="165">
        <v>0.2</v>
      </c>
      <c r="F90" s="135">
        <v>4</v>
      </c>
      <c r="G90" s="135">
        <v>125</v>
      </c>
      <c r="H90" s="154">
        <v>8.4292300000000004</v>
      </c>
      <c r="I90" s="154">
        <v>4.0000000000000001E-3</v>
      </c>
      <c r="J90" s="154">
        <v>215.84800000000001</v>
      </c>
      <c r="K90" s="154">
        <v>136.93899999999999</v>
      </c>
      <c r="L90" s="154">
        <v>144.84</v>
      </c>
      <c r="M90" s="166">
        <v>65</v>
      </c>
      <c r="N90" s="167">
        <f t="shared" si="2"/>
        <v>155.84800000000001</v>
      </c>
      <c r="O90" s="167">
        <f t="shared" si="2"/>
        <v>76.938999999999993</v>
      </c>
      <c r="P90" s="167">
        <f t="shared" si="2"/>
        <v>84.84</v>
      </c>
      <c r="Q90" t="str">
        <f t="shared" si="3"/>
        <v>NA</v>
      </c>
      <c r="R90" t="str">
        <f t="shared" si="4"/>
        <v>NA</v>
      </c>
      <c r="S90" s="168" t="str">
        <f t="shared" si="5"/>
        <v>NA</v>
      </c>
      <c r="T90">
        <f t="shared" si="6"/>
        <v>76.938999999999993</v>
      </c>
    </row>
    <row r="91" spans="1:20" ht="12.75" customHeight="1" outlineLevel="1" x14ac:dyDescent="0.25">
      <c r="A91" s="149">
        <v>150</v>
      </c>
      <c r="B91" s="164" t="str">
        <f t="shared" si="0"/>
        <v>FA</v>
      </c>
      <c r="C91" s="164" t="str">
        <f t="shared" si="1"/>
        <v>FA</v>
      </c>
      <c r="D91" s="135">
        <v>15.17</v>
      </c>
      <c r="E91" s="165">
        <v>0.2</v>
      </c>
      <c r="F91" s="135">
        <v>4</v>
      </c>
      <c r="G91" s="135">
        <v>125</v>
      </c>
      <c r="H91" s="154">
        <v>10.9292</v>
      </c>
      <c r="I91" s="154">
        <v>4.0000000000000001E-3</v>
      </c>
      <c r="J91" s="154">
        <v>201.43299999999999</v>
      </c>
      <c r="K91" s="154">
        <v>135.102</v>
      </c>
      <c r="L91" s="154">
        <v>141.751</v>
      </c>
      <c r="M91" s="166">
        <v>65</v>
      </c>
      <c r="N91" s="167">
        <f t="shared" si="2"/>
        <v>141.43299999999999</v>
      </c>
      <c r="O91" s="167">
        <f t="shared" si="2"/>
        <v>75.102000000000004</v>
      </c>
      <c r="P91" s="167">
        <f t="shared" si="2"/>
        <v>81.751000000000005</v>
      </c>
      <c r="Q91">
        <f t="shared" si="3"/>
        <v>201.43299999999999</v>
      </c>
      <c r="R91">
        <f t="shared" si="4"/>
        <v>135.102</v>
      </c>
      <c r="S91" s="168" t="str">
        <f t="shared" si="5"/>
        <v>NA</v>
      </c>
      <c r="T91">
        <f t="shared" si="6"/>
        <v>75.102000000000004</v>
      </c>
    </row>
    <row r="92" spans="1:20" ht="12.75" customHeight="1" outlineLevel="1" x14ac:dyDescent="0.25">
      <c r="A92" s="149">
        <v>2</v>
      </c>
      <c r="B92" s="164" t="str">
        <f t="shared" si="0"/>
        <v>FA</v>
      </c>
      <c r="C92" s="164" t="str">
        <f t="shared" si="1"/>
        <v>FA</v>
      </c>
      <c r="D92" s="135">
        <v>0.37</v>
      </c>
      <c r="E92" s="165">
        <v>0.2</v>
      </c>
      <c r="F92" s="135">
        <v>6</v>
      </c>
      <c r="G92" s="135">
        <v>125</v>
      </c>
      <c r="H92" s="154">
        <v>-3.8707700000000003</v>
      </c>
      <c r="I92" s="154">
        <v>6.0000000000000001E-3</v>
      </c>
      <c r="J92" s="154">
        <v>1795.62</v>
      </c>
      <c r="K92" s="154">
        <v>359.334</v>
      </c>
      <c r="L92" s="154">
        <v>510.33699999999999</v>
      </c>
      <c r="M92" s="166">
        <v>65</v>
      </c>
      <c r="N92" s="167">
        <f t="shared" si="2"/>
        <v>1735.62</v>
      </c>
      <c r="O92" s="167">
        <f t="shared" si="2"/>
        <v>299.334</v>
      </c>
      <c r="P92" s="167">
        <f t="shared" si="2"/>
        <v>450.33699999999999</v>
      </c>
      <c r="Q92" t="str">
        <f t="shared" si="3"/>
        <v>NA</v>
      </c>
      <c r="R92" t="str">
        <f t="shared" si="4"/>
        <v>NA</v>
      </c>
      <c r="S92" s="168" t="str">
        <f t="shared" si="5"/>
        <v>NA</v>
      </c>
      <c r="T92" t="str">
        <f t="shared" si="6"/>
        <v>NA</v>
      </c>
    </row>
    <row r="93" spans="1:20" ht="12.75" customHeight="1" outlineLevel="1" x14ac:dyDescent="0.25">
      <c r="A93" s="149">
        <v>3.5</v>
      </c>
      <c r="B93" s="164" t="str">
        <f t="shared" si="0"/>
        <v>FA</v>
      </c>
      <c r="C93" s="164" t="str">
        <f t="shared" si="1"/>
        <v>FA</v>
      </c>
      <c r="D93" s="135">
        <v>0.52</v>
      </c>
      <c r="E93" s="165">
        <v>0.2</v>
      </c>
      <c r="F93" s="135">
        <v>6</v>
      </c>
      <c r="G93" s="135">
        <v>125</v>
      </c>
      <c r="H93" s="154">
        <v>-3.7207699999999999</v>
      </c>
      <c r="I93" s="154">
        <v>6.0000000000000001E-3</v>
      </c>
      <c r="J93" s="154">
        <v>1596.59</v>
      </c>
      <c r="K93" s="154">
        <v>328.07100000000003</v>
      </c>
      <c r="L93" s="154">
        <v>460.28899999999999</v>
      </c>
      <c r="M93" s="166">
        <v>65</v>
      </c>
      <c r="N93" s="167">
        <f t="shared" si="2"/>
        <v>1536.59</v>
      </c>
      <c r="O93" s="167">
        <f t="shared" si="2"/>
        <v>268.07100000000003</v>
      </c>
      <c r="P93" s="167">
        <f t="shared" si="2"/>
        <v>400.28899999999999</v>
      </c>
      <c r="Q93" t="str">
        <f t="shared" si="3"/>
        <v>NA</v>
      </c>
      <c r="R93" t="str">
        <f t="shared" si="4"/>
        <v>NA</v>
      </c>
      <c r="S93" s="168" t="str">
        <f t="shared" si="5"/>
        <v>NA</v>
      </c>
      <c r="T93" t="str">
        <f t="shared" si="6"/>
        <v>NA</v>
      </c>
    </row>
    <row r="94" spans="1:20" ht="12.75" customHeight="1" outlineLevel="1" x14ac:dyDescent="0.25">
      <c r="A94" s="149">
        <v>5</v>
      </c>
      <c r="B94" s="164" t="str">
        <f t="shared" si="0"/>
        <v>FA</v>
      </c>
      <c r="C94" s="164" t="str">
        <f t="shared" si="1"/>
        <v>FA</v>
      </c>
      <c r="D94" s="135">
        <v>0.67</v>
      </c>
      <c r="E94" s="165">
        <v>0.2</v>
      </c>
      <c r="F94" s="135">
        <v>6</v>
      </c>
      <c r="G94" s="135">
        <v>125</v>
      </c>
      <c r="H94" s="154">
        <v>-3.57077</v>
      </c>
      <c r="I94" s="154">
        <v>6.0000000000000001E-3</v>
      </c>
      <c r="J94" s="154">
        <v>1436.68</v>
      </c>
      <c r="K94" s="154">
        <v>305.04300000000001</v>
      </c>
      <c r="L94" s="154">
        <v>425.17</v>
      </c>
      <c r="M94" s="166">
        <v>65</v>
      </c>
      <c r="N94" s="167">
        <f t="shared" si="2"/>
        <v>1376.68</v>
      </c>
      <c r="O94" s="167">
        <f t="shared" si="2"/>
        <v>245.04300000000001</v>
      </c>
      <c r="P94" s="167">
        <f t="shared" si="2"/>
        <v>365.17</v>
      </c>
      <c r="Q94" t="str">
        <f t="shared" si="3"/>
        <v>NA</v>
      </c>
      <c r="R94" t="str">
        <f t="shared" si="4"/>
        <v>NA</v>
      </c>
      <c r="S94" s="168" t="str">
        <f t="shared" si="5"/>
        <v>NA</v>
      </c>
      <c r="T94" t="str">
        <f t="shared" si="6"/>
        <v>NA</v>
      </c>
    </row>
    <row r="95" spans="1:20" ht="12.75" customHeight="1" outlineLevel="1" x14ac:dyDescent="0.25">
      <c r="A95" s="149">
        <v>7.5</v>
      </c>
      <c r="B95" s="164" t="str">
        <f t="shared" si="0"/>
        <v>FA</v>
      </c>
      <c r="C95" s="164" t="str">
        <f t="shared" si="1"/>
        <v>FA</v>
      </c>
      <c r="D95" s="135">
        <v>0.92</v>
      </c>
      <c r="E95" s="165">
        <v>0.2</v>
      </c>
      <c r="F95" s="135">
        <v>6</v>
      </c>
      <c r="G95" s="135">
        <v>125</v>
      </c>
      <c r="H95" s="154">
        <v>-3.32077</v>
      </c>
      <c r="I95" s="154">
        <v>6.0000000000000001E-3</v>
      </c>
      <c r="J95" s="154">
        <v>1232.32</v>
      </c>
      <c r="K95" s="154">
        <v>276.55500000000001</v>
      </c>
      <c r="L95" s="154">
        <v>382.64400000000001</v>
      </c>
      <c r="M95" s="166">
        <v>65</v>
      </c>
      <c r="N95" s="167">
        <f t="shared" si="2"/>
        <v>1172.32</v>
      </c>
      <c r="O95" s="167">
        <f t="shared" si="2"/>
        <v>216.55500000000001</v>
      </c>
      <c r="P95" s="167">
        <f t="shared" si="2"/>
        <v>322.64400000000001</v>
      </c>
      <c r="Q95" t="str">
        <f t="shared" si="3"/>
        <v>NA</v>
      </c>
      <c r="R95" t="str">
        <f t="shared" si="4"/>
        <v>NA</v>
      </c>
      <c r="S95" s="168" t="str">
        <f t="shared" si="5"/>
        <v>NA</v>
      </c>
      <c r="T95" t="str">
        <f t="shared" si="6"/>
        <v>NA</v>
      </c>
    </row>
    <row r="96" spans="1:20" ht="12.75" customHeight="1" outlineLevel="1" x14ac:dyDescent="0.25">
      <c r="A96" s="149">
        <v>10</v>
      </c>
      <c r="B96" s="164" t="str">
        <f t="shared" ref="B96:B159" si="7">IF(AND($A96&lt;=$C$24,Q96&lt;&gt;"NA",R96&lt;&gt;"NA",F96&gt;=$Q$26),"TR","FA")</f>
        <v>FA</v>
      </c>
      <c r="C96" s="164" t="str">
        <f t="shared" ref="C96:C159" si="8">IF(AND($A96&lt;=$C$24,$S96&lt;&gt;"NA",$T96&lt;&gt;"NA",$F96&gt;=$S$26),"TR","FA")</f>
        <v>FA</v>
      </c>
      <c r="D96" s="135">
        <v>1.17</v>
      </c>
      <c r="E96" s="165">
        <v>0.2</v>
      </c>
      <c r="F96" s="135">
        <v>6</v>
      </c>
      <c r="G96" s="135">
        <v>125</v>
      </c>
      <c r="H96" s="154">
        <v>-3.07077</v>
      </c>
      <c r="I96" s="154">
        <v>6.0000000000000001E-3</v>
      </c>
      <c r="J96" s="154">
        <v>1087.43</v>
      </c>
      <c r="K96" s="154">
        <v>255.327</v>
      </c>
      <c r="L96" s="154">
        <v>347.64400000000001</v>
      </c>
      <c r="M96" s="166">
        <v>65</v>
      </c>
      <c r="N96" s="167">
        <f t="shared" si="2"/>
        <v>1027.43</v>
      </c>
      <c r="O96" s="167">
        <f t="shared" si="2"/>
        <v>195.327</v>
      </c>
      <c r="P96" s="167">
        <f t="shared" si="2"/>
        <v>287.64400000000001</v>
      </c>
      <c r="Q96" t="str">
        <f t="shared" si="3"/>
        <v>NA</v>
      </c>
      <c r="R96" t="str">
        <f t="shared" si="4"/>
        <v>NA</v>
      </c>
      <c r="S96" s="168" t="str">
        <f t="shared" si="5"/>
        <v>NA</v>
      </c>
      <c r="T96" t="str">
        <f t="shared" si="6"/>
        <v>NA</v>
      </c>
    </row>
    <row r="97" spans="1:20" ht="12.75" customHeight="1" outlineLevel="1" x14ac:dyDescent="0.25">
      <c r="A97" s="149">
        <v>15</v>
      </c>
      <c r="B97" s="164" t="str">
        <f t="shared" si="7"/>
        <v>FA</v>
      </c>
      <c r="C97" s="164" t="str">
        <f t="shared" si="8"/>
        <v>FA</v>
      </c>
      <c r="D97" s="135">
        <v>1.67</v>
      </c>
      <c r="E97" s="165">
        <v>0.2</v>
      </c>
      <c r="F97" s="135">
        <v>6</v>
      </c>
      <c r="G97" s="135">
        <v>125</v>
      </c>
      <c r="H97" s="154">
        <v>-2.57077</v>
      </c>
      <c r="I97" s="154">
        <v>6.0000000000000001E-3</v>
      </c>
      <c r="J97" s="154">
        <v>891.89</v>
      </c>
      <c r="K97" s="154">
        <v>227.667</v>
      </c>
      <c r="L97" s="154">
        <v>299.053</v>
      </c>
      <c r="M97" s="166">
        <v>65</v>
      </c>
      <c r="N97" s="167">
        <f t="shared" ref="N97:P160" si="9">J97-$J$30+$N$30</f>
        <v>831.89</v>
      </c>
      <c r="O97" s="167">
        <f t="shared" si="9"/>
        <v>167.667</v>
      </c>
      <c r="P97" s="167">
        <f t="shared" si="9"/>
        <v>239.053</v>
      </c>
      <c r="Q97" t="str">
        <f t="shared" ref="Q97:Q160" si="10">IF(J97&lt;$Q$30,J97,"NA")</f>
        <v>NA</v>
      </c>
      <c r="R97" t="str">
        <f t="shared" ref="R97:R160" si="11">IF(J97&lt;$Q$30,K97,"NA")</f>
        <v>NA</v>
      </c>
      <c r="S97" s="168" t="str">
        <f t="shared" ref="S97:S160" si="12">IF(N97&lt;$S$30,N97,"NA")</f>
        <v>NA</v>
      </c>
      <c r="T97" t="str">
        <f t="shared" ref="T97:T160" si="13">IF(O97&lt;$T$30,O97,"NA")</f>
        <v>NA</v>
      </c>
    </row>
    <row r="98" spans="1:20" ht="12.75" customHeight="1" outlineLevel="1" x14ac:dyDescent="0.25">
      <c r="A98" s="149">
        <v>20</v>
      </c>
      <c r="B98" s="164" t="str">
        <f t="shared" si="7"/>
        <v>FA</v>
      </c>
      <c r="C98" s="164" t="str">
        <f t="shared" si="8"/>
        <v>FA</v>
      </c>
      <c r="D98" s="135">
        <v>2.17</v>
      </c>
      <c r="E98" s="165">
        <v>0.2</v>
      </c>
      <c r="F98" s="135">
        <v>6</v>
      </c>
      <c r="G98" s="135">
        <v>125</v>
      </c>
      <c r="H98" s="154">
        <v>-2.07077</v>
      </c>
      <c r="I98" s="154">
        <v>6.0000000000000001E-3</v>
      </c>
      <c r="J98" s="154">
        <v>757.18</v>
      </c>
      <c r="K98" s="154">
        <v>209.04900000000001</v>
      </c>
      <c r="L98" s="154">
        <v>267.32299999999998</v>
      </c>
      <c r="M98" s="166">
        <v>65</v>
      </c>
      <c r="N98" s="167">
        <f t="shared" si="9"/>
        <v>697.18</v>
      </c>
      <c r="O98" s="167">
        <f t="shared" si="9"/>
        <v>149.04900000000001</v>
      </c>
      <c r="P98" s="167">
        <f t="shared" si="9"/>
        <v>207.32299999999998</v>
      </c>
      <c r="Q98" t="str">
        <f t="shared" si="10"/>
        <v>NA</v>
      </c>
      <c r="R98" t="str">
        <f t="shared" si="11"/>
        <v>NA</v>
      </c>
      <c r="S98" s="168" t="str">
        <f t="shared" si="12"/>
        <v>NA</v>
      </c>
      <c r="T98" t="str">
        <f t="shared" si="13"/>
        <v>NA</v>
      </c>
    </row>
    <row r="99" spans="1:20" ht="12.75" customHeight="1" outlineLevel="1" x14ac:dyDescent="0.25">
      <c r="A99" s="149">
        <v>35</v>
      </c>
      <c r="B99" s="164" t="str">
        <f t="shared" si="7"/>
        <v>FA</v>
      </c>
      <c r="C99" s="164" t="str">
        <f t="shared" si="8"/>
        <v>FA</v>
      </c>
      <c r="D99" s="135">
        <v>3.67</v>
      </c>
      <c r="E99" s="165">
        <v>0.2</v>
      </c>
      <c r="F99" s="135">
        <v>6</v>
      </c>
      <c r="G99" s="135">
        <v>125</v>
      </c>
      <c r="H99" s="154">
        <v>-0.57076899999999997</v>
      </c>
      <c r="I99" s="154">
        <v>6.0000000000000001E-3</v>
      </c>
      <c r="J99" s="154">
        <v>539.67899999999997</v>
      </c>
      <c r="K99" s="154">
        <v>179.173</v>
      </c>
      <c r="L99" s="154">
        <v>214.809</v>
      </c>
      <c r="M99" s="166">
        <v>65</v>
      </c>
      <c r="N99" s="167">
        <f t="shared" si="9"/>
        <v>479.67899999999997</v>
      </c>
      <c r="O99" s="167">
        <f t="shared" si="9"/>
        <v>119.173</v>
      </c>
      <c r="P99" s="167">
        <f t="shared" si="9"/>
        <v>154.809</v>
      </c>
      <c r="Q99" t="str">
        <f t="shared" si="10"/>
        <v>NA</v>
      </c>
      <c r="R99" t="str">
        <f t="shared" si="11"/>
        <v>NA</v>
      </c>
      <c r="S99" s="168" t="str">
        <f t="shared" si="12"/>
        <v>NA</v>
      </c>
      <c r="T99" t="str">
        <f t="shared" si="13"/>
        <v>NA</v>
      </c>
    </row>
    <row r="100" spans="1:20" ht="12.75" customHeight="1" outlineLevel="1" x14ac:dyDescent="0.25">
      <c r="A100" s="149">
        <v>50</v>
      </c>
      <c r="B100" s="164" t="str">
        <f t="shared" si="7"/>
        <v>FA</v>
      </c>
      <c r="C100" s="164" t="str">
        <f t="shared" si="8"/>
        <v>FA</v>
      </c>
      <c r="D100" s="135">
        <v>5.17</v>
      </c>
      <c r="E100" s="165">
        <v>0.2</v>
      </c>
      <c r="F100" s="135">
        <v>6</v>
      </c>
      <c r="G100" s="135">
        <v>125</v>
      </c>
      <c r="H100" s="154">
        <v>0.92923100000000003</v>
      </c>
      <c r="I100" s="154">
        <v>6.0000000000000001E-3</v>
      </c>
      <c r="J100" s="154">
        <v>432.57400000000001</v>
      </c>
      <c r="K100" s="154">
        <v>165.19800000000001</v>
      </c>
      <c r="L100" s="154">
        <v>191.83799999999999</v>
      </c>
      <c r="M100" s="166">
        <v>65</v>
      </c>
      <c r="N100" s="167">
        <f t="shared" si="9"/>
        <v>372.57400000000001</v>
      </c>
      <c r="O100" s="167">
        <f t="shared" si="9"/>
        <v>105.19800000000001</v>
      </c>
      <c r="P100" s="167">
        <f t="shared" si="9"/>
        <v>131.83799999999999</v>
      </c>
      <c r="Q100" t="str">
        <f t="shared" si="10"/>
        <v>NA</v>
      </c>
      <c r="R100" t="str">
        <f t="shared" si="11"/>
        <v>NA</v>
      </c>
      <c r="S100" s="168" t="str">
        <f t="shared" si="12"/>
        <v>NA</v>
      </c>
      <c r="T100" t="str">
        <f t="shared" si="13"/>
        <v>NA</v>
      </c>
    </row>
    <row r="101" spans="1:20" ht="12.75" customHeight="1" outlineLevel="1" x14ac:dyDescent="0.25">
      <c r="A101" s="149">
        <v>60</v>
      </c>
      <c r="B101" s="164" t="str">
        <f t="shared" si="7"/>
        <v>FA</v>
      </c>
      <c r="C101" s="164" t="str">
        <f t="shared" si="8"/>
        <v>FA</v>
      </c>
      <c r="D101" s="135">
        <v>6.17</v>
      </c>
      <c r="E101" s="165">
        <v>0.2</v>
      </c>
      <c r="F101" s="135">
        <v>6</v>
      </c>
      <c r="G101" s="135">
        <v>125</v>
      </c>
      <c r="H101" s="154">
        <v>1.92923</v>
      </c>
      <c r="I101" s="154">
        <v>6.0000000000000001E-3</v>
      </c>
      <c r="J101" s="154">
        <v>387.22399999999999</v>
      </c>
      <c r="K101" s="154">
        <v>159.161</v>
      </c>
      <c r="L101" s="154">
        <v>182.01</v>
      </c>
      <c r="M101" s="166">
        <v>65</v>
      </c>
      <c r="N101" s="167">
        <f t="shared" si="9"/>
        <v>327.22399999999999</v>
      </c>
      <c r="O101" s="167">
        <f t="shared" si="9"/>
        <v>99.161000000000001</v>
      </c>
      <c r="P101" s="167">
        <f t="shared" si="9"/>
        <v>122.00999999999999</v>
      </c>
      <c r="Q101" t="str">
        <f t="shared" si="10"/>
        <v>NA</v>
      </c>
      <c r="R101" t="str">
        <f t="shared" si="11"/>
        <v>NA</v>
      </c>
      <c r="S101" s="168" t="str">
        <f t="shared" si="12"/>
        <v>NA</v>
      </c>
      <c r="T101" t="str">
        <f t="shared" si="13"/>
        <v>NA</v>
      </c>
    </row>
    <row r="102" spans="1:20" ht="12.75" customHeight="1" outlineLevel="1" x14ac:dyDescent="0.25">
      <c r="A102" s="149">
        <v>70</v>
      </c>
      <c r="B102" s="164" t="str">
        <f t="shared" si="7"/>
        <v>FA</v>
      </c>
      <c r="C102" s="164" t="str">
        <f t="shared" si="8"/>
        <v>FA</v>
      </c>
      <c r="D102" s="135">
        <v>7.17</v>
      </c>
      <c r="E102" s="165">
        <v>0.2</v>
      </c>
      <c r="F102" s="135">
        <v>6</v>
      </c>
      <c r="G102" s="135">
        <v>125</v>
      </c>
      <c r="H102" s="154">
        <v>2.92923</v>
      </c>
      <c r="I102" s="154">
        <v>6.0000000000000001E-3</v>
      </c>
      <c r="J102" s="154">
        <v>353.59500000000003</v>
      </c>
      <c r="K102" s="154">
        <v>154.85400000000001</v>
      </c>
      <c r="L102" s="154">
        <v>174.95599999999999</v>
      </c>
      <c r="M102" s="166">
        <v>65</v>
      </c>
      <c r="N102" s="167">
        <f t="shared" si="9"/>
        <v>293.59500000000003</v>
      </c>
      <c r="O102" s="167">
        <f t="shared" si="9"/>
        <v>94.854000000000013</v>
      </c>
      <c r="P102" s="167">
        <f t="shared" si="9"/>
        <v>114.95599999999999</v>
      </c>
      <c r="Q102" t="str">
        <f t="shared" si="10"/>
        <v>NA</v>
      </c>
      <c r="R102" t="str">
        <f t="shared" si="11"/>
        <v>NA</v>
      </c>
      <c r="S102" s="168" t="str">
        <f t="shared" si="12"/>
        <v>NA</v>
      </c>
      <c r="T102" t="str">
        <f t="shared" si="13"/>
        <v>NA</v>
      </c>
    </row>
    <row r="103" spans="1:20" ht="12.75" customHeight="1" outlineLevel="1" x14ac:dyDescent="0.25">
      <c r="A103" s="149">
        <v>85</v>
      </c>
      <c r="B103" s="164" t="str">
        <f t="shared" si="7"/>
        <v>FA</v>
      </c>
      <c r="C103" s="164" t="str">
        <f t="shared" si="8"/>
        <v>FA</v>
      </c>
      <c r="D103" s="135">
        <v>8.67</v>
      </c>
      <c r="E103" s="165">
        <v>0.2</v>
      </c>
      <c r="F103" s="135">
        <v>6</v>
      </c>
      <c r="G103" s="135">
        <v>125</v>
      </c>
      <c r="H103" s="154">
        <v>4.4292300000000004</v>
      </c>
      <c r="I103" s="154">
        <v>6.0000000000000001E-3</v>
      </c>
      <c r="J103" s="154">
        <v>316.93200000000002</v>
      </c>
      <c r="K103" s="154">
        <v>150.08799999999999</v>
      </c>
      <c r="L103" s="154">
        <v>166.02699999999999</v>
      </c>
      <c r="M103" s="166">
        <v>65</v>
      </c>
      <c r="N103" s="167">
        <f t="shared" si="9"/>
        <v>256.93200000000002</v>
      </c>
      <c r="O103" s="167">
        <f t="shared" si="9"/>
        <v>90.087999999999994</v>
      </c>
      <c r="P103" s="167">
        <f t="shared" si="9"/>
        <v>106.02699999999999</v>
      </c>
      <c r="Q103" t="str">
        <f t="shared" si="10"/>
        <v>NA</v>
      </c>
      <c r="R103" t="str">
        <f t="shared" si="11"/>
        <v>NA</v>
      </c>
      <c r="S103" s="168" t="str">
        <f t="shared" si="12"/>
        <v>NA</v>
      </c>
      <c r="T103">
        <f t="shared" si="13"/>
        <v>90.087999999999994</v>
      </c>
    </row>
    <row r="104" spans="1:20" ht="12.75" customHeight="1" outlineLevel="1" x14ac:dyDescent="0.25">
      <c r="A104" s="149">
        <v>100</v>
      </c>
      <c r="B104" s="164" t="str">
        <f t="shared" si="7"/>
        <v>FA</v>
      </c>
      <c r="C104" s="164" t="str">
        <f t="shared" si="8"/>
        <v>FA</v>
      </c>
      <c r="D104" s="135">
        <v>10.17</v>
      </c>
      <c r="E104" s="165">
        <v>0.2</v>
      </c>
      <c r="F104" s="135">
        <v>6</v>
      </c>
      <c r="G104" s="135">
        <v>125</v>
      </c>
      <c r="H104" s="154">
        <v>5.9292300000000004</v>
      </c>
      <c r="I104" s="154">
        <v>6.0000000000000001E-3</v>
      </c>
      <c r="J104" s="154">
        <v>290.50400000000002</v>
      </c>
      <c r="K104" s="154">
        <v>146.708</v>
      </c>
      <c r="L104" s="154">
        <v>160.74600000000001</v>
      </c>
      <c r="M104" s="166">
        <v>65</v>
      </c>
      <c r="N104" s="167">
        <f t="shared" si="9"/>
        <v>230.50400000000002</v>
      </c>
      <c r="O104" s="167">
        <f t="shared" si="9"/>
        <v>86.707999999999998</v>
      </c>
      <c r="P104" s="167">
        <f t="shared" si="9"/>
        <v>100.74600000000001</v>
      </c>
      <c r="Q104" t="str">
        <f t="shared" si="10"/>
        <v>NA</v>
      </c>
      <c r="R104" t="str">
        <f t="shared" si="11"/>
        <v>NA</v>
      </c>
      <c r="S104" s="168" t="str">
        <f t="shared" si="12"/>
        <v>NA</v>
      </c>
      <c r="T104">
        <f t="shared" si="13"/>
        <v>86.707999999999998</v>
      </c>
    </row>
    <row r="105" spans="1:20" ht="12.75" customHeight="1" outlineLevel="1" x14ac:dyDescent="0.25">
      <c r="A105" s="149">
        <v>125</v>
      </c>
      <c r="B105" s="164" t="str">
        <f t="shared" si="7"/>
        <v>FA</v>
      </c>
      <c r="C105" s="164" t="str">
        <f t="shared" si="8"/>
        <v>FA</v>
      </c>
      <c r="D105" s="135">
        <v>12.67</v>
      </c>
      <c r="E105" s="165">
        <v>0.2</v>
      </c>
      <c r="F105" s="135">
        <v>6</v>
      </c>
      <c r="G105" s="135">
        <v>125</v>
      </c>
      <c r="H105" s="154">
        <v>8.4292300000000004</v>
      </c>
      <c r="I105" s="154">
        <v>6.0000000000000001E-3</v>
      </c>
      <c r="J105" s="154">
        <v>259.464</v>
      </c>
      <c r="K105" s="154">
        <v>142.76300000000001</v>
      </c>
      <c r="L105" s="154">
        <v>154.42699999999999</v>
      </c>
      <c r="M105" s="166">
        <v>65</v>
      </c>
      <c r="N105" s="167">
        <f t="shared" si="9"/>
        <v>199.464</v>
      </c>
      <c r="O105" s="167">
        <f t="shared" si="9"/>
        <v>82.763000000000005</v>
      </c>
      <c r="P105" s="167">
        <f t="shared" si="9"/>
        <v>94.426999999999992</v>
      </c>
      <c r="Q105" t="str">
        <f t="shared" si="10"/>
        <v>NA</v>
      </c>
      <c r="R105" t="str">
        <f t="shared" si="11"/>
        <v>NA</v>
      </c>
      <c r="S105" s="168" t="str">
        <f t="shared" si="12"/>
        <v>NA</v>
      </c>
      <c r="T105">
        <f t="shared" si="13"/>
        <v>82.763000000000005</v>
      </c>
    </row>
    <row r="106" spans="1:20" ht="12.75" customHeight="1" outlineLevel="1" x14ac:dyDescent="0.25">
      <c r="A106" s="149">
        <v>150</v>
      </c>
      <c r="B106" s="164" t="str">
        <f t="shared" si="7"/>
        <v>FA</v>
      </c>
      <c r="C106" s="164" t="str">
        <f t="shared" si="8"/>
        <v>FA</v>
      </c>
      <c r="D106" s="135">
        <v>15.17</v>
      </c>
      <c r="E106" s="165">
        <v>0.2</v>
      </c>
      <c r="F106" s="135">
        <v>6</v>
      </c>
      <c r="G106" s="135">
        <v>125</v>
      </c>
      <c r="H106" s="154">
        <v>10.9292</v>
      </c>
      <c r="I106" s="154">
        <v>6.0000000000000001E-3</v>
      </c>
      <c r="J106" s="154">
        <v>238.33099999999999</v>
      </c>
      <c r="K106" s="154">
        <v>140.047</v>
      </c>
      <c r="L106" s="154">
        <v>149.88399999999999</v>
      </c>
      <c r="M106" s="166">
        <v>65</v>
      </c>
      <c r="N106" s="167">
        <f t="shared" si="9"/>
        <v>178.33099999999999</v>
      </c>
      <c r="O106" s="167">
        <f t="shared" si="9"/>
        <v>80.046999999999997</v>
      </c>
      <c r="P106" s="167">
        <f t="shared" si="9"/>
        <v>89.883999999999986</v>
      </c>
      <c r="Q106" t="str">
        <f t="shared" si="10"/>
        <v>NA</v>
      </c>
      <c r="R106" t="str">
        <f t="shared" si="11"/>
        <v>NA</v>
      </c>
      <c r="S106" s="168" t="str">
        <f t="shared" si="12"/>
        <v>NA</v>
      </c>
      <c r="T106">
        <f t="shared" si="13"/>
        <v>80.046999999999997</v>
      </c>
    </row>
    <row r="107" spans="1:20" ht="12.75" customHeight="1" outlineLevel="1" x14ac:dyDescent="0.25">
      <c r="A107" s="149">
        <v>2</v>
      </c>
      <c r="B107" s="164" t="str">
        <f t="shared" si="7"/>
        <v>FA</v>
      </c>
      <c r="C107" s="164" t="str">
        <f t="shared" si="8"/>
        <v>FA</v>
      </c>
      <c r="D107" s="135">
        <v>0.37</v>
      </c>
      <c r="E107" s="165">
        <v>0.2</v>
      </c>
      <c r="F107" s="135">
        <v>8</v>
      </c>
      <c r="G107" s="135">
        <v>125</v>
      </c>
      <c r="H107" s="154">
        <v>-3.8707700000000003</v>
      </c>
      <c r="I107" s="154">
        <v>8.0000000000000002E-3</v>
      </c>
      <c r="J107" s="154">
        <v>2309.4299999999998</v>
      </c>
      <c r="K107" s="154">
        <v>426.22300000000001</v>
      </c>
      <c r="L107" s="154">
        <v>615.42100000000005</v>
      </c>
      <c r="M107" s="166">
        <v>65</v>
      </c>
      <c r="N107" s="167">
        <f t="shared" si="9"/>
        <v>2249.4299999999998</v>
      </c>
      <c r="O107" s="167">
        <f t="shared" si="9"/>
        <v>366.22300000000001</v>
      </c>
      <c r="P107" s="167">
        <f t="shared" si="9"/>
        <v>555.42100000000005</v>
      </c>
      <c r="Q107" t="str">
        <f t="shared" si="10"/>
        <v>NA</v>
      </c>
      <c r="R107" t="str">
        <f t="shared" si="11"/>
        <v>NA</v>
      </c>
      <c r="S107" s="168" t="str">
        <f t="shared" si="12"/>
        <v>NA</v>
      </c>
      <c r="T107" t="str">
        <f t="shared" si="13"/>
        <v>NA</v>
      </c>
    </row>
    <row r="108" spans="1:20" ht="12.75" customHeight="1" outlineLevel="1" x14ac:dyDescent="0.25">
      <c r="A108" s="149">
        <v>3.5</v>
      </c>
      <c r="B108" s="164" t="str">
        <f t="shared" si="7"/>
        <v>FA</v>
      </c>
      <c r="C108" s="164" t="str">
        <f t="shared" si="8"/>
        <v>FA</v>
      </c>
      <c r="D108" s="135">
        <v>0.52</v>
      </c>
      <c r="E108" s="165">
        <v>0.2</v>
      </c>
      <c r="F108" s="135">
        <v>8</v>
      </c>
      <c r="G108" s="135">
        <v>125</v>
      </c>
      <c r="H108" s="154">
        <v>-3.7207699999999999</v>
      </c>
      <c r="I108" s="154">
        <v>8.0000000000000002E-3</v>
      </c>
      <c r="J108" s="154">
        <v>2040.9</v>
      </c>
      <c r="K108" s="154">
        <v>386.315</v>
      </c>
      <c r="L108" s="154">
        <v>552.19500000000005</v>
      </c>
      <c r="M108" s="166">
        <v>65</v>
      </c>
      <c r="N108" s="167">
        <f t="shared" si="9"/>
        <v>1980.9</v>
      </c>
      <c r="O108" s="167">
        <f t="shared" si="9"/>
        <v>326.315</v>
      </c>
      <c r="P108" s="167">
        <f t="shared" si="9"/>
        <v>492.19500000000005</v>
      </c>
      <c r="Q108" t="str">
        <f t="shared" si="10"/>
        <v>NA</v>
      </c>
      <c r="R108" t="str">
        <f t="shared" si="11"/>
        <v>NA</v>
      </c>
      <c r="S108" s="168" t="str">
        <f t="shared" si="12"/>
        <v>NA</v>
      </c>
      <c r="T108" t="str">
        <f t="shared" si="13"/>
        <v>NA</v>
      </c>
    </row>
    <row r="109" spans="1:20" ht="12.75" customHeight="1" outlineLevel="1" x14ac:dyDescent="0.25">
      <c r="A109" s="149">
        <v>5</v>
      </c>
      <c r="B109" s="164" t="str">
        <f t="shared" si="7"/>
        <v>FA</v>
      </c>
      <c r="C109" s="164" t="str">
        <f t="shared" si="8"/>
        <v>FA</v>
      </c>
      <c r="D109" s="135">
        <v>0.67</v>
      </c>
      <c r="E109" s="165">
        <v>0.2</v>
      </c>
      <c r="F109" s="135">
        <v>8</v>
      </c>
      <c r="G109" s="135">
        <v>125</v>
      </c>
      <c r="H109" s="154">
        <v>-3.57077</v>
      </c>
      <c r="I109" s="154">
        <v>8.0000000000000002E-3</v>
      </c>
      <c r="J109" s="154">
        <v>1827.92</v>
      </c>
      <c r="K109" s="154">
        <v>357.00700000000001</v>
      </c>
      <c r="L109" s="154">
        <v>508.04599999999999</v>
      </c>
      <c r="M109" s="166">
        <v>65</v>
      </c>
      <c r="N109" s="167">
        <f t="shared" si="9"/>
        <v>1767.92</v>
      </c>
      <c r="O109" s="167">
        <f t="shared" si="9"/>
        <v>297.00700000000001</v>
      </c>
      <c r="P109" s="167">
        <f t="shared" si="9"/>
        <v>448.04599999999999</v>
      </c>
      <c r="Q109" t="str">
        <f t="shared" si="10"/>
        <v>NA</v>
      </c>
      <c r="R109" t="str">
        <f t="shared" si="11"/>
        <v>NA</v>
      </c>
      <c r="S109" s="168" t="str">
        <f t="shared" si="12"/>
        <v>NA</v>
      </c>
      <c r="T109" t="str">
        <f t="shared" si="13"/>
        <v>NA</v>
      </c>
    </row>
    <row r="110" spans="1:20" ht="12.75" customHeight="1" outlineLevel="1" x14ac:dyDescent="0.25">
      <c r="A110" s="149">
        <v>7.5</v>
      </c>
      <c r="B110" s="164" t="str">
        <f t="shared" si="7"/>
        <v>FA</v>
      </c>
      <c r="C110" s="164" t="str">
        <f t="shared" si="8"/>
        <v>FA</v>
      </c>
      <c r="D110" s="135">
        <v>0.92</v>
      </c>
      <c r="E110" s="165">
        <v>0.2</v>
      </c>
      <c r="F110" s="135">
        <v>8</v>
      </c>
      <c r="G110" s="135">
        <v>125</v>
      </c>
      <c r="H110" s="154">
        <v>-3.32077</v>
      </c>
      <c r="I110" s="154">
        <v>8.0000000000000002E-3</v>
      </c>
      <c r="J110" s="154">
        <v>1559.43</v>
      </c>
      <c r="K110" s="154">
        <v>320.71499999999997</v>
      </c>
      <c r="L110" s="154">
        <v>454.53100000000001</v>
      </c>
      <c r="M110" s="166">
        <v>65</v>
      </c>
      <c r="N110" s="167">
        <f t="shared" si="9"/>
        <v>1499.43</v>
      </c>
      <c r="O110" s="167">
        <f t="shared" si="9"/>
        <v>260.71499999999997</v>
      </c>
      <c r="P110" s="167">
        <f t="shared" si="9"/>
        <v>394.53100000000001</v>
      </c>
      <c r="Q110" t="str">
        <f t="shared" si="10"/>
        <v>NA</v>
      </c>
      <c r="R110" t="str">
        <f t="shared" si="11"/>
        <v>NA</v>
      </c>
      <c r="S110" s="168" t="str">
        <f t="shared" si="12"/>
        <v>NA</v>
      </c>
      <c r="T110" t="str">
        <f t="shared" si="13"/>
        <v>NA</v>
      </c>
    </row>
    <row r="111" spans="1:20" ht="12.75" customHeight="1" outlineLevel="1" x14ac:dyDescent="0.25">
      <c r="A111" s="149">
        <v>10</v>
      </c>
      <c r="B111" s="164" t="str">
        <f t="shared" si="7"/>
        <v>FA</v>
      </c>
      <c r="C111" s="164" t="str">
        <f t="shared" si="8"/>
        <v>FA</v>
      </c>
      <c r="D111" s="135">
        <v>1.17</v>
      </c>
      <c r="E111" s="165">
        <v>0.2</v>
      </c>
      <c r="F111" s="135">
        <v>8</v>
      </c>
      <c r="G111" s="135">
        <v>125</v>
      </c>
      <c r="H111" s="154">
        <v>-3.07077</v>
      </c>
      <c r="I111" s="154">
        <v>8.0000000000000002E-3</v>
      </c>
      <c r="J111" s="154">
        <v>1370.47</v>
      </c>
      <c r="K111" s="154">
        <v>293.63099999999997</v>
      </c>
      <c r="L111" s="154">
        <v>410.33199999999999</v>
      </c>
      <c r="M111" s="166">
        <v>65</v>
      </c>
      <c r="N111" s="167">
        <f t="shared" si="9"/>
        <v>1310.47</v>
      </c>
      <c r="O111" s="167">
        <f t="shared" si="9"/>
        <v>233.63099999999997</v>
      </c>
      <c r="P111" s="167">
        <f t="shared" si="9"/>
        <v>350.33199999999999</v>
      </c>
      <c r="Q111" t="str">
        <f t="shared" si="10"/>
        <v>NA</v>
      </c>
      <c r="R111" t="str">
        <f t="shared" si="11"/>
        <v>NA</v>
      </c>
      <c r="S111" s="168" t="str">
        <f t="shared" si="12"/>
        <v>NA</v>
      </c>
      <c r="T111" t="str">
        <f t="shared" si="13"/>
        <v>NA</v>
      </c>
    </row>
    <row r="112" spans="1:20" ht="12.75" customHeight="1" outlineLevel="1" x14ac:dyDescent="0.25">
      <c r="A112" s="149">
        <v>15</v>
      </c>
      <c r="B112" s="164" t="str">
        <f t="shared" si="7"/>
        <v>FA</v>
      </c>
      <c r="C112" s="164" t="str">
        <f t="shared" si="8"/>
        <v>FA</v>
      </c>
      <c r="D112" s="135">
        <v>1.67</v>
      </c>
      <c r="E112" s="165">
        <v>0.2</v>
      </c>
      <c r="F112" s="135">
        <v>8</v>
      </c>
      <c r="G112" s="135">
        <v>125</v>
      </c>
      <c r="H112" s="154">
        <v>-2.57077</v>
      </c>
      <c r="I112" s="154">
        <v>8.0000000000000002E-3</v>
      </c>
      <c r="J112" s="154">
        <v>1116.9000000000001</v>
      </c>
      <c r="K112" s="154">
        <v>258.30799999999999</v>
      </c>
      <c r="L112" s="154">
        <v>349.00200000000001</v>
      </c>
      <c r="M112" s="166">
        <v>65</v>
      </c>
      <c r="N112" s="167">
        <f t="shared" si="9"/>
        <v>1056.9000000000001</v>
      </c>
      <c r="O112" s="167">
        <f t="shared" si="9"/>
        <v>198.30799999999999</v>
      </c>
      <c r="P112" s="167">
        <f t="shared" si="9"/>
        <v>289.00200000000001</v>
      </c>
      <c r="Q112" t="str">
        <f t="shared" si="10"/>
        <v>NA</v>
      </c>
      <c r="R112" t="str">
        <f t="shared" si="11"/>
        <v>NA</v>
      </c>
      <c r="S112" s="168" t="str">
        <f t="shared" si="12"/>
        <v>NA</v>
      </c>
      <c r="T112" t="str">
        <f t="shared" si="13"/>
        <v>NA</v>
      </c>
    </row>
    <row r="113" spans="1:20" ht="12.75" customHeight="1" outlineLevel="1" x14ac:dyDescent="0.25">
      <c r="A113" s="149">
        <v>20</v>
      </c>
      <c r="B113" s="164" t="str">
        <f t="shared" si="7"/>
        <v>FA</v>
      </c>
      <c r="C113" s="164" t="str">
        <f t="shared" si="8"/>
        <v>FA</v>
      </c>
      <c r="D113" s="135">
        <v>2.17</v>
      </c>
      <c r="E113" s="165">
        <v>0.2</v>
      </c>
      <c r="F113" s="135">
        <v>8</v>
      </c>
      <c r="G113" s="135">
        <v>125</v>
      </c>
      <c r="H113" s="154">
        <v>-2.07077</v>
      </c>
      <c r="I113" s="154">
        <v>8.0000000000000002E-3</v>
      </c>
      <c r="J113" s="154">
        <v>943.58</v>
      </c>
      <c r="K113" s="154">
        <v>234.43700000000001</v>
      </c>
      <c r="L113" s="154">
        <v>308.822</v>
      </c>
      <c r="M113" s="166">
        <v>65</v>
      </c>
      <c r="N113" s="167">
        <f t="shared" si="9"/>
        <v>883.58</v>
      </c>
      <c r="O113" s="167">
        <f t="shared" si="9"/>
        <v>174.43700000000001</v>
      </c>
      <c r="P113" s="167">
        <f t="shared" si="9"/>
        <v>248.822</v>
      </c>
      <c r="Q113" t="str">
        <f t="shared" si="10"/>
        <v>NA</v>
      </c>
      <c r="R113" t="str">
        <f t="shared" si="11"/>
        <v>NA</v>
      </c>
      <c r="S113" s="168" t="str">
        <f t="shared" si="12"/>
        <v>NA</v>
      </c>
      <c r="T113" t="str">
        <f t="shared" si="13"/>
        <v>NA</v>
      </c>
    </row>
    <row r="114" spans="1:20" ht="12.75" customHeight="1" outlineLevel="1" x14ac:dyDescent="0.25">
      <c r="A114" s="149">
        <v>35</v>
      </c>
      <c r="B114" s="164" t="str">
        <f t="shared" si="7"/>
        <v>FA</v>
      </c>
      <c r="C114" s="164" t="str">
        <f t="shared" si="8"/>
        <v>FA</v>
      </c>
      <c r="D114" s="135">
        <v>3.67</v>
      </c>
      <c r="E114" s="165">
        <v>0.2</v>
      </c>
      <c r="F114" s="135">
        <v>8</v>
      </c>
      <c r="G114" s="135">
        <v>125</v>
      </c>
      <c r="H114" s="154">
        <v>-0.57076899999999997</v>
      </c>
      <c r="I114" s="154">
        <v>8.0000000000000002E-3</v>
      </c>
      <c r="J114" s="154">
        <v>664.08600000000001</v>
      </c>
      <c r="K114" s="154">
        <v>195.92699999999999</v>
      </c>
      <c r="L114" s="154">
        <v>241.83199999999999</v>
      </c>
      <c r="M114" s="166">
        <v>65</v>
      </c>
      <c r="N114" s="167">
        <f t="shared" si="9"/>
        <v>604.08600000000001</v>
      </c>
      <c r="O114" s="167">
        <f t="shared" si="9"/>
        <v>135.92699999999999</v>
      </c>
      <c r="P114" s="167">
        <f t="shared" si="9"/>
        <v>181.83199999999999</v>
      </c>
      <c r="Q114" t="str">
        <f t="shared" si="10"/>
        <v>NA</v>
      </c>
      <c r="R114" t="str">
        <f t="shared" si="11"/>
        <v>NA</v>
      </c>
      <c r="S114" s="168" t="str">
        <f t="shared" si="12"/>
        <v>NA</v>
      </c>
      <c r="T114" t="str">
        <f t="shared" si="13"/>
        <v>NA</v>
      </c>
    </row>
    <row r="115" spans="1:20" ht="12.75" customHeight="1" outlineLevel="1" x14ac:dyDescent="0.25">
      <c r="A115" s="149">
        <v>50</v>
      </c>
      <c r="B115" s="164" t="str">
        <f t="shared" si="7"/>
        <v>FA</v>
      </c>
      <c r="C115" s="164" t="str">
        <f t="shared" si="8"/>
        <v>FA</v>
      </c>
      <c r="D115" s="135">
        <v>5.17</v>
      </c>
      <c r="E115" s="165">
        <v>0.2</v>
      </c>
      <c r="F115" s="135">
        <v>8</v>
      </c>
      <c r="G115" s="135">
        <v>125</v>
      </c>
      <c r="H115" s="154">
        <v>0.92923100000000003</v>
      </c>
      <c r="I115" s="154">
        <v>8.0000000000000002E-3</v>
      </c>
      <c r="J115" s="154">
        <v>526.23199999999997</v>
      </c>
      <c r="K115" s="154">
        <v>177.81</v>
      </c>
      <c r="L115" s="154">
        <v>212.32900000000001</v>
      </c>
      <c r="M115" s="166">
        <v>65</v>
      </c>
      <c r="N115" s="167">
        <f t="shared" si="9"/>
        <v>466.23199999999997</v>
      </c>
      <c r="O115" s="167">
        <f t="shared" si="9"/>
        <v>117.81</v>
      </c>
      <c r="P115" s="167">
        <f t="shared" si="9"/>
        <v>152.32900000000001</v>
      </c>
      <c r="Q115" t="str">
        <f t="shared" si="10"/>
        <v>NA</v>
      </c>
      <c r="R115" t="str">
        <f t="shared" si="11"/>
        <v>NA</v>
      </c>
      <c r="S115" s="168" t="str">
        <f t="shared" si="12"/>
        <v>NA</v>
      </c>
      <c r="T115" t="str">
        <f t="shared" si="13"/>
        <v>NA</v>
      </c>
    </row>
    <row r="116" spans="1:20" ht="12.75" customHeight="1" outlineLevel="1" x14ac:dyDescent="0.25">
      <c r="A116" s="149">
        <v>60</v>
      </c>
      <c r="B116" s="164" t="str">
        <f t="shared" si="7"/>
        <v>FA</v>
      </c>
      <c r="C116" s="164" t="str">
        <f t="shared" si="8"/>
        <v>FA</v>
      </c>
      <c r="D116" s="135">
        <v>6.17</v>
      </c>
      <c r="E116" s="165">
        <v>0.2</v>
      </c>
      <c r="F116" s="135">
        <v>8</v>
      </c>
      <c r="G116" s="135">
        <v>125</v>
      </c>
      <c r="H116" s="154">
        <v>1.92923</v>
      </c>
      <c r="I116" s="154">
        <v>8.0000000000000002E-3</v>
      </c>
      <c r="J116" s="154">
        <v>467.85599999999999</v>
      </c>
      <c r="K116" s="154">
        <v>169.96</v>
      </c>
      <c r="L116" s="154">
        <v>199.65799999999999</v>
      </c>
      <c r="M116" s="166">
        <v>65</v>
      </c>
      <c r="N116" s="167">
        <f t="shared" si="9"/>
        <v>407.85599999999999</v>
      </c>
      <c r="O116" s="167">
        <f t="shared" si="9"/>
        <v>109.96000000000001</v>
      </c>
      <c r="P116" s="167">
        <f t="shared" si="9"/>
        <v>139.65799999999999</v>
      </c>
      <c r="Q116" t="str">
        <f t="shared" si="10"/>
        <v>NA</v>
      </c>
      <c r="R116" t="str">
        <f t="shared" si="11"/>
        <v>NA</v>
      </c>
      <c r="S116" s="168" t="str">
        <f t="shared" si="12"/>
        <v>NA</v>
      </c>
      <c r="T116" t="str">
        <f t="shared" si="13"/>
        <v>NA</v>
      </c>
    </row>
    <row r="117" spans="1:20" ht="12.75" customHeight="1" outlineLevel="1" x14ac:dyDescent="0.25">
      <c r="A117" s="149">
        <v>70</v>
      </c>
      <c r="B117" s="164" t="str">
        <f t="shared" si="7"/>
        <v>FA</v>
      </c>
      <c r="C117" s="164" t="str">
        <f t="shared" si="8"/>
        <v>FA</v>
      </c>
      <c r="D117" s="135">
        <v>7.17</v>
      </c>
      <c r="E117" s="165">
        <v>0.2</v>
      </c>
      <c r="F117" s="135">
        <v>8</v>
      </c>
      <c r="G117" s="135">
        <v>125</v>
      </c>
      <c r="H117" s="154">
        <v>2.92923</v>
      </c>
      <c r="I117" s="154">
        <v>8.0000000000000002E-3</v>
      </c>
      <c r="J117" s="154">
        <v>424.36900000000003</v>
      </c>
      <c r="K117" s="154">
        <v>164.33699999999999</v>
      </c>
      <c r="L117" s="154">
        <v>190.536</v>
      </c>
      <c r="M117" s="166">
        <v>65</v>
      </c>
      <c r="N117" s="167">
        <f t="shared" si="9"/>
        <v>364.36900000000003</v>
      </c>
      <c r="O117" s="167">
        <f t="shared" si="9"/>
        <v>104.33699999999999</v>
      </c>
      <c r="P117" s="167">
        <f t="shared" si="9"/>
        <v>130.536</v>
      </c>
      <c r="Q117" t="str">
        <f t="shared" si="10"/>
        <v>NA</v>
      </c>
      <c r="R117" t="str">
        <f t="shared" si="11"/>
        <v>NA</v>
      </c>
      <c r="S117" s="168" t="str">
        <f t="shared" si="12"/>
        <v>NA</v>
      </c>
      <c r="T117" t="str">
        <f t="shared" si="13"/>
        <v>NA</v>
      </c>
    </row>
    <row r="118" spans="1:20" ht="12.75" customHeight="1" outlineLevel="1" x14ac:dyDescent="0.25">
      <c r="A118" s="149">
        <v>85</v>
      </c>
      <c r="B118" s="164" t="str">
        <f t="shared" si="7"/>
        <v>FA</v>
      </c>
      <c r="C118" s="164" t="str">
        <f t="shared" si="8"/>
        <v>FA</v>
      </c>
      <c r="D118" s="135">
        <v>8.67</v>
      </c>
      <c r="E118" s="165">
        <v>0.2</v>
      </c>
      <c r="F118" s="135">
        <v>8</v>
      </c>
      <c r="G118" s="135">
        <v>125</v>
      </c>
      <c r="H118" s="154">
        <v>4.4292300000000004</v>
      </c>
      <c r="I118" s="154">
        <v>8.0000000000000002E-3</v>
      </c>
      <c r="J118" s="154">
        <v>376.85500000000002</v>
      </c>
      <c r="K118" s="154">
        <v>158.10499999999999</v>
      </c>
      <c r="L118" s="154">
        <v>178.94399999999999</v>
      </c>
      <c r="M118" s="166">
        <v>65</v>
      </c>
      <c r="N118" s="167">
        <f t="shared" si="9"/>
        <v>316.85500000000002</v>
      </c>
      <c r="O118" s="167">
        <f t="shared" si="9"/>
        <v>98.10499999999999</v>
      </c>
      <c r="P118" s="167">
        <f t="shared" si="9"/>
        <v>118.94399999999999</v>
      </c>
      <c r="Q118" t="str">
        <f t="shared" si="10"/>
        <v>NA</v>
      </c>
      <c r="R118" t="str">
        <f t="shared" si="11"/>
        <v>NA</v>
      </c>
      <c r="S118" s="168" t="str">
        <f t="shared" si="12"/>
        <v>NA</v>
      </c>
      <c r="T118" t="str">
        <f t="shared" si="13"/>
        <v>NA</v>
      </c>
    </row>
    <row r="119" spans="1:20" ht="12.75" customHeight="1" outlineLevel="1" x14ac:dyDescent="0.25">
      <c r="A119" s="149">
        <v>100</v>
      </c>
      <c r="B119" s="164" t="str">
        <f t="shared" si="7"/>
        <v>FA</v>
      </c>
      <c r="C119" s="164" t="str">
        <f t="shared" si="8"/>
        <v>FA</v>
      </c>
      <c r="D119" s="135">
        <v>10.17</v>
      </c>
      <c r="E119" s="165">
        <v>0.2</v>
      </c>
      <c r="F119" s="135">
        <v>8</v>
      </c>
      <c r="G119" s="135">
        <v>125</v>
      </c>
      <c r="H119" s="154">
        <v>5.9292300000000004</v>
      </c>
      <c r="I119" s="154">
        <v>8.0000000000000002E-3</v>
      </c>
      <c r="J119" s="154">
        <v>342.52</v>
      </c>
      <c r="K119" s="154">
        <v>153.68100000000001</v>
      </c>
      <c r="L119" s="154">
        <v>172.07900000000001</v>
      </c>
      <c r="M119" s="166">
        <v>65</v>
      </c>
      <c r="N119" s="167">
        <f t="shared" si="9"/>
        <v>282.52</v>
      </c>
      <c r="O119" s="167">
        <f t="shared" si="9"/>
        <v>93.681000000000012</v>
      </c>
      <c r="P119" s="167">
        <f t="shared" si="9"/>
        <v>112.07900000000001</v>
      </c>
      <c r="Q119" t="str">
        <f t="shared" si="10"/>
        <v>NA</v>
      </c>
      <c r="R119" t="str">
        <f t="shared" si="11"/>
        <v>NA</v>
      </c>
      <c r="S119" s="168" t="str">
        <f t="shared" si="12"/>
        <v>NA</v>
      </c>
      <c r="T119" t="str">
        <f t="shared" si="13"/>
        <v>NA</v>
      </c>
    </row>
    <row r="120" spans="1:20" ht="12.75" customHeight="1" outlineLevel="1" x14ac:dyDescent="0.25">
      <c r="A120" s="149">
        <v>125</v>
      </c>
      <c r="B120" s="164" t="str">
        <f t="shared" si="7"/>
        <v>FA</v>
      </c>
      <c r="C120" s="164" t="str">
        <f t="shared" si="8"/>
        <v>FA</v>
      </c>
      <c r="D120" s="135">
        <v>12.67</v>
      </c>
      <c r="E120" s="165">
        <v>0.2</v>
      </c>
      <c r="F120" s="135">
        <v>8</v>
      </c>
      <c r="G120" s="135">
        <v>125</v>
      </c>
      <c r="H120" s="154">
        <v>8.4292300000000004</v>
      </c>
      <c r="I120" s="154">
        <v>8.0000000000000002E-3</v>
      </c>
      <c r="J120" s="154">
        <v>302.089</v>
      </c>
      <c r="K120" s="154">
        <v>148.50399999999999</v>
      </c>
      <c r="L120" s="154">
        <v>163.821</v>
      </c>
      <c r="M120" s="166">
        <v>65</v>
      </c>
      <c r="N120" s="167">
        <f t="shared" si="9"/>
        <v>242.089</v>
      </c>
      <c r="O120" s="167">
        <f t="shared" si="9"/>
        <v>88.503999999999991</v>
      </c>
      <c r="P120" s="167">
        <f t="shared" si="9"/>
        <v>103.821</v>
      </c>
      <c r="Q120" t="str">
        <f t="shared" si="10"/>
        <v>NA</v>
      </c>
      <c r="R120" t="str">
        <f t="shared" si="11"/>
        <v>NA</v>
      </c>
      <c r="S120" s="168" t="str">
        <f t="shared" si="12"/>
        <v>NA</v>
      </c>
      <c r="T120">
        <f t="shared" si="13"/>
        <v>88.503999999999991</v>
      </c>
    </row>
    <row r="121" spans="1:20" ht="12.75" customHeight="1" outlineLevel="1" x14ac:dyDescent="0.25">
      <c r="A121" s="149">
        <v>150</v>
      </c>
      <c r="B121" s="164" t="str">
        <f t="shared" si="7"/>
        <v>FA</v>
      </c>
      <c r="C121" s="164" t="str">
        <f t="shared" si="8"/>
        <v>FA</v>
      </c>
      <c r="D121" s="135">
        <v>15.17</v>
      </c>
      <c r="E121" s="165">
        <v>0.2</v>
      </c>
      <c r="F121" s="135">
        <v>8</v>
      </c>
      <c r="G121" s="135">
        <v>125</v>
      </c>
      <c r="H121" s="154">
        <v>10.9292</v>
      </c>
      <c r="I121" s="154">
        <v>8.0000000000000002E-3</v>
      </c>
      <c r="J121" s="154">
        <v>274.48500000000001</v>
      </c>
      <c r="K121" s="154">
        <v>144.93</v>
      </c>
      <c r="L121" s="154">
        <v>157.875</v>
      </c>
      <c r="M121" s="166">
        <v>65</v>
      </c>
      <c r="N121" s="167">
        <f t="shared" si="9"/>
        <v>214.48500000000001</v>
      </c>
      <c r="O121" s="167">
        <f t="shared" si="9"/>
        <v>84.93</v>
      </c>
      <c r="P121" s="167">
        <f t="shared" si="9"/>
        <v>97.875</v>
      </c>
      <c r="Q121" t="str">
        <f t="shared" si="10"/>
        <v>NA</v>
      </c>
      <c r="R121" t="str">
        <f t="shared" si="11"/>
        <v>NA</v>
      </c>
      <c r="S121" s="168" t="str">
        <f t="shared" si="12"/>
        <v>NA</v>
      </c>
      <c r="T121">
        <f t="shared" si="13"/>
        <v>84.93</v>
      </c>
    </row>
    <row r="122" spans="1:20" ht="12.75" customHeight="1" outlineLevel="1" x14ac:dyDescent="0.25">
      <c r="A122" s="149">
        <v>2</v>
      </c>
      <c r="B122" s="164" t="str">
        <f t="shared" si="7"/>
        <v>FA</v>
      </c>
      <c r="C122" s="164" t="str">
        <f t="shared" si="8"/>
        <v>FA</v>
      </c>
      <c r="D122" s="135">
        <v>0.37</v>
      </c>
      <c r="E122" s="165">
        <v>0.2</v>
      </c>
      <c r="F122" s="135">
        <v>9</v>
      </c>
      <c r="G122" s="135">
        <v>125</v>
      </c>
      <c r="H122" s="154">
        <v>-3.8707700000000003</v>
      </c>
      <c r="I122" s="154">
        <v>8.9999999999999993E-3</v>
      </c>
      <c r="J122" s="154">
        <v>2561.46</v>
      </c>
      <c r="K122" s="154">
        <v>458.52800000000002</v>
      </c>
      <c r="L122" s="154">
        <v>665.67700000000002</v>
      </c>
      <c r="M122" s="166">
        <v>65</v>
      </c>
      <c r="N122" s="167">
        <f t="shared" si="9"/>
        <v>2501.46</v>
      </c>
      <c r="O122" s="167">
        <f t="shared" si="9"/>
        <v>398.52800000000002</v>
      </c>
      <c r="P122" s="167">
        <f t="shared" si="9"/>
        <v>605.67700000000002</v>
      </c>
      <c r="Q122" t="str">
        <f t="shared" si="10"/>
        <v>NA</v>
      </c>
      <c r="R122" t="str">
        <f t="shared" si="11"/>
        <v>NA</v>
      </c>
      <c r="S122" s="168" t="str">
        <f t="shared" si="12"/>
        <v>NA</v>
      </c>
      <c r="T122" t="str">
        <f t="shared" si="13"/>
        <v>NA</v>
      </c>
    </row>
    <row r="123" spans="1:20" ht="12.75" customHeight="1" outlineLevel="1" x14ac:dyDescent="0.25">
      <c r="A123" s="149">
        <v>3.5</v>
      </c>
      <c r="B123" s="164" t="str">
        <f t="shared" si="7"/>
        <v>FA</v>
      </c>
      <c r="C123" s="164" t="str">
        <f t="shared" si="8"/>
        <v>FA</v>
      </c>
      <c r="D123" s="135">
        <v>0.52</v>
      </c>
      <c r="E123" s="165">
        <v>0.2</v>
      </c>
      <c r="F123" s="135">
        <v>9</v>
      </c>
      <c r="G123" s="135">
        <v>125</v>
      </c>
      <c r="H123" s="154">
        <v>-3.7207699999999999</v>
      </c>
      <c r="I123" s="154">
        <v>8.9999999999999993E-3</v>
      </c>
      <c r="J123" s="154">
        <v>2257.9499999999998</v>
      </c>
      <c r="K123" s="154">
        <v>414.46899999999999</v>
      </c>
      <c r="L123" s="154">
        <v>596.18499999999995</v>
      </c>
      <c r="M123" s="166">
        <v>65</v>
      </c>
      <c r="N123" s="167">
        <f t="shared" si="9"/>
        <v>2197.9499999999998</v>
      </c>
      <c r="O123" s="167">
        <f t="shared" si="9"/>
        <v>354.46899999999999</v>
      </c>
      <c r="P123" s="167">
        <f t="shared" si="9"/>
        <v>536.18499999999995</v>
      </c>
      <c r="Q123" t="str">
        <f t="shared" si="10"/>
        <v>NA</v>
      </c>
      <c r="R123" t="str">
        <f t="shared" si="11"/>
        <v>NA</v>
      </c>
      <c r="S123" s="168" t="str">
        <f t="shared" si="12"/>
        <v>NA</v>
      </c>
      <c r="T123" t="str">
        <f t="shared" si="13"/>
        <v>NA</v>
      </c>
    </row>
    <row r="124" spans="1:20" ht="12.75" customHeight="1" outlineLevel="1" x14ac:dyDescent="0.25">
      <c r="A124" s="149">
        <v>5</v>
      </c>
      <c r="B124" s="164" t="str">
        <f t="shared" si="7"/>
        <v>FA</v>
      </c>
      <c r="C124" s="164" t="str">
        <f t="shared" si="8"/>
        <v>FA</v>
      </c>
      <c r="D124" s="135">
        <v>0.67</v>
      </c>
      <c r="E124" s="165">
        <v>0.2</v>
      </c>
      <c r="F124" s="135">
        <v>9</v>
      </c>
      <c r="G124" s="135">
        <v>125</v>
      </c>
      <c r="H124" s="154">
        <v>-3.57077</v>
      </c>
      <c r="I124" s="154">
        <v>8.9999999999999993E-3</v>
      </c>
      <c r="J124" s="154">
        <v>2018.55</v>
      </c>
      <c r="K124" s="154">
        <v>382.15800000000002</v>
      </c>
      <c r="L124" s="154">
        <v>547.75800000000004</v>
      </c>
      <c r="M124" s="166">
        <v>65</v>
      </c>
      <c r="N124" s="167">
        <f t="shared" si="9"/>
        <v>1958.55</v>
      </c>
      <c r="O124" s="167">
        <f t="shared" si="9"/>
        <v>322.15800000000002</v>
      </c>
      <c r="P124" s="167">
        <f t="shared" si="9"/>
        <v>487.75800000000004</v>
      </c>
      <c r="Q124" t="str">
        <f t="shared" si="10"/>
        <v>NA</v>
      </c>
      <c r="R124" t="str">
        <f t="shared" si="11"/>
        <v>NA</v>
      </c>
      <c r="S124" s="168" t="str">
        <f t="shared" si="12"/>
        <v>NA</v>
      </c>
      <c r="T124" t="str">
        <f t="shared" si="13"/>
        <v>NA</v>
      </c>
    </row>
    <row r="125" spans="1:20" ht="12.75" customHeight="1" outlineLevel="1" x14ac:dyDescent="0.25">
      <c r="A125" s="149">
        <v>7.5</v>
      </c>
      <c r="B125" s="164" t="str">
        <f t="shared" si="7"/>
        <v>FA</v>
      </c>
      <c r="C125" s="164" t="str">
        <f t="shared" si="8"/>
        <v>FA</v>
      </c>
      <c r="D125" s="135">
        <v>0.92</v>
      </c>
      <c r="E125" s="165">
        <v>0.2</v>
      </c>
      <c r="F125" s="135">
        <v>9</v>
      </c>
      <c r="G125" s="135">
        <v>125</v>
      </c>
      <c r="H125" s="154">
        <v>-3.32077</v>
      </c>
      <c r="I125" s="154">
        <v>8.9999999999999993E-3</v>
      </c>
      <c r="J125" s="154">
        <v>1718.44</v>
      </c>
      <c r="K125" s="154">
        <v>342.11799999999999</v>
      </c>
      <c r="L125" s="154">
        <v>489.03100000000001</v>
      </c>
      <c r="M125" s="166">
        <v>65</v>
      </c>
      <c r="N125" s="167">
        <f t="shared" si="9"/>
        <v>1658.44</v>
      </c>
      <c r="O125" s="167">
        <f t="shared" si="9"/>
        <v>282.11799999999999</v>
      </c>
      <c r="P125" s="167">
        <f t="shared" si="9"/>
        <v>429.03100000000001</v>
      </c>
      <c r="Q125" t="str">
        <f t="shared" si="10"/>
        <v>NA</v>
      </c>
      <c r="R125" t="str">
        <f t="shared" si="11"/>
        <v>NA</v>
      </c>
      <c r="S125" s="168" t="str">
        <f t="shared" si="12"/>
        <v>NA</v>
      </c>
      <c r="T125" t="str">
        <f t="shared" si="13"/>
        <v>NA</v>
      </c>
    </row>
    <row r="126" spans="1:20" ht="12.75" customHeight="1" outlineLevel="1" x14ac:dyDescent="0.25">
      <c r="A126" s="149">
        <v>10</v>
      </c>
      <c r="B126" s="164" t="str">
        <f t="shared" si="7"/>
        <v>FA</v>
      </c>
      <c r="C126" s="164" t="str">
        <f t="shared" si="8"/>
        <v>FA</v>
      </c>
      <c r="D126" s="135">
        <v>1.17</v>
      </c>
      <c r="E126" s="165">
        <v>0.2</v>
      </c>
      <c r="F126" s="135">
        <v>9</v>
      </c>
      <c r="G126" s="135">
        <v>125</v>
      </c>
      <c r="H126" s="154">
        <v>-3.07077</v>
      </c>
      <c r="I126" s="154">
        <v>8.9999999999999993E-3</v>
      </c>
      <c r="J126" s="154">
        <v>1507.89</v>
      </c>
      <c r="K126" s="154">
        <v>312.22000000000003</v>
      </c>
      <c r="L126" s="154">
        <v>440.452</v>
      </c>
      <c r="M126" s="166">
        <v>65</v>
      </c>
      <c r="N126" s="167">
        <f t="shared" si="9"/>
        <v>1447.89</v>
      </c>
      <c r="O126" s="167">
        <f t="shared" si="9"/>
        <v>252.22000000000003</v>
      </c>
      <c r="P126" s="167">
        <f t="shared" si="9"/>
        <v>380.452</v>
      </c>
      <c r="Q126" t="str">
        <f t="shared" si="10"/>
        <v>NA</v>
      </c>
      <c r="R126" t="str">
        <f t="shared" si="11"/>
        <v>NA</v>
      </c>
      <c r="S126" s="168" t="str">
        <f t="shared" si="12"/>
        <v>NA</v>
      </c>
      <c r="T126" t="str">
        <f t="shared" si="13"/>
        <v>NA</v>
      </c>
    </row>
    <row r="127" spans="1:20" ht="12.75" customHeight="1" outlineLevel="1" x14ac:dyDescent="0.25">
      <c r="A127" s="149">
        <v>15</v>
      </c>
      <c r="B127" s="164" t="str">
        <f t="shared" si="7"/>
        <v>FA</v>
      </c>
      <c r="C127" s="164" t="str">
        <f t="shared" si="8"/>
        <v>FA</v>
      </c>
      <c r="D127" s="135">
        <v>1.67</v>
      </c>
      <c r="E127" s="165">
        <v>0.2</v>
      </c>
      <c r="F127" s="135">
        <v>9</v>
      </c>
      <c r="G127" s="135">
        <v>125</v>
      </c>
      <c r="H127" s="154">
        <v>-2.57077</v>
      </c>
      <c r="I127" s="154">
        <v>8.9999999999999993E-3</v>
      </c>
      <c r="J127" s="154">
        <v>1226.04</v>
      </c>
      <c r="K127" s="154">
        <v>273.21699999999998</v>
      </c>
      <c r="L127" s="154">
        <v>373.072</v>
      </c>
      <c r="M127" s="166">
        <v>65</v>
      </c>
      <c r="N127" s="167">
        <f t="shared" si="9"/>
        <v>1166.04</v>
      </c>
      <c r="O127" s="167">
        <f t="shared" si="9"/>
        <v>213.21699999999998</v>
      </c>
      <c r="P127" s="167">
        <f t="shared" si="9"/>
        <v>313.072</v>
      </c>
      <c r="Q127" t="str">
        <f t="shared" si="10"/>
        <v>NA</v>
      </c>
      <c r="R127" t="str">
        <f t="shared" si="11"/>
        <v>NA</v>
      </c>
      <c r="S127" s="168" t="str">
        <f t="shared" si="12"/>
        <v>NA</v>
      </c>
      <c r="T127" t="str">
        <f t="shared" si="13"/>
        <v>NA</v>
      </c>
    </row>
    <row r="128" spans="1:20" ht="12.75" customHeight="1" outlineLevel="1" x14ac:dyDescent="0.25">
      <c r="A128" s="149">
        <v>20</v>
      </c>
      <c r="B128" s="164" t="str">
        <f t="shared" si="7"/>
        <v>FA</v>
      </c>
      <c r="C128" s="164" t="str">
        <f t="shared" si="8"/>
        <v>FA</v>
      </c>
      <c r="D128" s="135">
        <v>2.17</v>
      </c>
      <c r="E128" s="165">
        <v>0.2</v>
      </c>
      <c r="F128" s="135">
        <v>9</v>
      </c>
      <c r="G128" s="135">
        <v>125</v>
      </c>
      <c r="H128" s="154">
        <v>-2.07077</v>
      </c>
      <c r="I128" s="154">
        <v>8.9999999999999993E-3</v>
      </c>
      <c r="J128" s="154">
        <v>1034.02</v>
      </c>
      <c r="K128" s="154">
        <v>246.81800000000001</v>
      </c>
      <c r="L128" s="154">
        <v>328.87400000000002</v>
      </c>
      <c r="M128" s="166">
        <v>65</v>
      </c>
      <c r="N128" s="167">
        <f t="shared" si="9"/>
        <v>974.02</v>
      </c>
      <c r="O128" s="167">
        <f t="shared" si="9"/>
        <v>186.81800000000001</v>
      </c>
      <c r="P128" s="167">
        <f t="shared" si="9"/>
        <v>268.87400000000002</v>
      </c>
      <c r="Q128" t="str">
        <f t="shared" si="10"/>
        <v>NA</v>
      </c>
      <c r="R128" t="str">
        <f t="shared" si="11"/>
        <v>NA</v>
      </c>
      <c r="S128" s="168" t="str">
        <f t="shared" si="12"/>
        <v>NA</v>
      </c>
      <c r="T128" t="str">
        <f t="shared" si="13"/>
        <v>NA</v>
      </c>
    </row>
    <row r="129" spans="1:20" ht="12.75" customHeight="1" outlineLevel="1" x14ac:dyDescent="0.25">
      <c r="A129" s="149">
        <v>35</v>
      </c>
      <c r="B129" s="164" t="str">
        <f t="shared" si="7"/>
        <v>FA</v>
      </c>
      <c r="C129" s="164" t="str">
        <f t="shared" si="8"/>
        <v>FA</v>
      </c>
      <c r="D129" s="135">
        <v>3.67</v>
      </c>
      <c r="E129" s="165">
        <v>0.2</v>
      </c>
      <c r="F129" s="135">
        <v>9</v>
      </c>
      <c r="G129" s="135">
        <v>125</v>
      </c>
      <c r="H129" s="154">
        <v>-0.57076899999999997</v>
      </c>
      <c r="I129" s="154">
        <v>8.9999999999999993E-3</v>
      </c>
      <c r="J129" s="154">
        <v>724.601</v>
      </c>
      <c r="K129" s="154">
        <v>204.13399999999999</v>
      </c>
      <c r="L129" s="154">
        <v>254.96799999999999</v>
      </c>
      <c r="M129" s="166">
        <v>65</v>
      </c>
      <c r="N129" s="167">
        <f t="shared" si="9"/>
        <v>664.601</v>
      </c>
      <c r="O129" s="167">
        <f t="shared" si="9"/>
        <v>144.13399999999999</v>
      </c>
      <c r="P129" s="167">
        <f t="shared" si="9"/>
        <v>194.96799999999999</v>
      </c>
      <c r="Q129" t="str">
        <f t="shared" si="10"/>
        <v>NA</v>
      </c>
      <c r="R129" t="str">
        <f t="shared" si="11"/>
        <v>NA</v>
      </c>
      <c r="S129" s="168" t="str">
        <f t="shared" si="12"/>
        <v>NA</v>
      </c>
      <c r="T129" t="str">
        <f t="shared" si="13"/>
        <v>NA</v>
      </c>
    </row>
    <row r="130" spans="1:20" ht="12.75" customHeight="1" outlineLevel="1" x14ac:dyDescent="0.25">
      <c r="A130" s="149">
        <v>50</v>
      </c>
      <c r="B130" s="164" t="str">
        <f t="shared" si="7"/>
        <v>FA</v>
      </c>
      <c r="C130" s="164" t="str">
        <f t="shared" si="8"/>
        <v>FA</v>
      </c>
      <c r="D130" s="135">
        <v>5.17</v>
      </c>
      <c r="E130" s="165">
        <v>0.2</v>
      </c>
      <c r="F130" s="135">
        <v>9</v>
      </c>
      <c r="G130" s="135">
        <v>125</v>
      </c>
      <c r="H130" s="154">
        <v>0.92923100000000003</v>
      </c>
      <c r="I130" s="154">
        <v>8.9999999999999993E-3</v>
      </c>
      <c r="J130" s="154">
        <v>571.947</v>
      </c>
      <c r="K130" s="154">
        <v>184.00800000000001</v>
      </c>
      <c r="L130" s="154">
        <v>222.33500000000001</v>
      </c>
      <c r="M130" s="166">
        <v>65</v>
      </c>
      <c r="N130" s="167">
        <f t="shared" si="9"/>
        <v>511.947</v>
      </c>
      <c r="O130" s="167">
        <f t="shared" si="9"/>
        <v>124.00800000000001</v>
      </c>
      <c r="P130" s="167">
        <f t="shared" si="9"/>
        <v>162.33500000000001</v>
      </c>
      <c r="Q130" t="str">
        <f t="shared" si="10"/>
        <v>NA</v>
      </c>
      <c r="R130" t="str">
        <f t="shared" si="11"/>
        <v>NA</v>
      </c>
      <c r="S130" s="168" t="str">
        <f t="shared" si="12"/>
        <v>NA</v>
      </c>
      <c r="T130" t="str">
        <f t="shared" si="13"/>
        <v>NA</v>
      </c>
    </row>
    <row r="131" spans="1:20" ht="12.75" customHeight="1" outlineLevel="1" x14ac:dyDescent="0.25">
      <c r="A131" s="149">
        <v>60</v>
      </c>
      <c r="B131" s="164" t="str">
        <f t="shared" si="7"/>
        <v>FA</v>
      </c>
      <c r="C131" s="164" t="str">
        <f t="shared" si="8"/>
        <v>FA</v>
      </c>
      <c r="D131" s="135">
        <v>6.17</v>
      </c>
      <c r="E131" s="165">
        <v>0.2</v>
      </c>
      <c r="F131" s="135">
        <v>9</v>
      </c>
      <c r="G131" s="135">
        <v>125</v>
      </c>
      <c r="H131" s="154">
        <v>1.92923</v>
      </c>
      <c r="I131" s="154">
        <v>8.9999999999999993E-3</v>
      </c>
      <c r="J131" s="154">
        <v>507.14</v>
      </c>
      <c r="K131" s="154">
        <v>175.267</v>
      </c>
      <c r="L131" s="154">
        <v>208.274</v>
      </c>
      <c r="M131" s="166">
        <v>65</v>
      </c>
      <c r="N131" s="167">
        <f t="shared" si="9"/>
        <v>447.14</v>
      </c>
      <c r="O131" s="167">
        <f t="shared" si="9"/>
        <v>115.267</v>
      </c>
      <c r="P131" s="167">
        <f t="shared" si="9"/>
        <v>148.274</v>
      </c>
      <c r="Q131" t="str">
        <f t="shared" si="10"/>
        <v>NA</v>
      </c>
      <c r="R131" t="str">
        <f t="shared" si="11"/>
        <v>NA</v>
      </c>
      <c r="S131" s="168" t="str">
        <f t="shared" si="12"/>
        <v>NA</v>
      </c>
      <c r="T131" t="str">
        <f t="shared" si="13"/>
        <v>NA</v>
      </c>
    </row>
    <row r="132" spans="1:20" ht="12.75" customHeight="1" outlineLevel="1" x14ac:dyDescent="0.25">
      <c r="A132" s="149">
        <v>70</v>
      </c>
      <c r="B132" s="164" t="str">
        <f t="shared" si="7"/>
        <v>FA</v>
      </c>
      <c r="C132" s="164" t="str">
        <f t="shared" si="8"/>
        <v>FA</v>
      </c>
      <c r="D132" s="135">
        <v>7.17</v>
      </c>
      <c r="E132" s="165">
        <v>0.2</v>
      </c>
      <c r="F132" s="135">
        <v>9</v>
      </c>
      <c r="G132" s="135">
        <v>125</v>
      </c>
      <c r="H132" s="154">
        <v>2.92923</v>
      </c>
      <c r="I132" s="154">
        <v>8.9999999999999993E-3</v>
      </c>
      <c r="J132" s="154">
        <v>459.00799999999998</v>
      </c>
      <c r="K132" s="154">
        <v>169.011</v>
      </c>
      <c r="L132" s="154">
        <v>198.17</v>
      </c>
      <c r="M132" s="166">
        <v>65</v>
      </c>
      <c r="N132" s="167">
        <f t="shared" si="9"/>
        <v>399.00799999999998</v>
      </c>
      <c r="O132" s="167">
        <f t="shared" si="9"/>
        <v>109.011</v>
      </c>
      <c r="P132" s="167">
        <f t="shared" si="9"/>
        <v>138.16999999999999</v>
      </c>
      <c r="Q132" t="str">
        <f t="shared" si="10"/>
        <v>NA</v>
      </c>
      <c r="R132" t="str">
        <f t="shared" si="11"/>
        <v>NA</v>
      </c>
      <c r="S132" s="168" t="str">
        <f t="shared" si="12"/>
        <v>NA</v>
      </c>
      <c r="T132" t="str">
        <f t="shared" si="13"/>
        <v>NA</v>
      </c>
    </row>
    <row r="133" spans="1:20" ht="12.75" customHeight="1" outlineLevel="1" x14ac:dyDescent="0.25">
      <c r="A133" s="149">
        <v>85</v>
      </c>
      <c r="B133" s="164" t="str">
        <f t="shared" si="7"/>
        <v>FA</v>
      </c>
      <c r="C133" s="164" t="str">
        <f t="shared" si="8"/>
        <v>FA</v>
      </c>
      <c r="D133" s="135">
        <v>8.67</v>
      </c>
      <c r="E133" s="165">
        <v>0.2</v>
      </c>
      <c r="F133" s="135">
        <v>9</v>
      </c>
      <c r="G133" s="135">
        <v>125</v>
      </c>
      <c r="H133" s="154">
        <v>4.4292300000000004</v>
      </c>
      <c r="I133" s="154">
        <v>8.9999999999999993E-3</v>
      </c>
      <c r="J133" s="154">
        <v>406.23700000000002</v>
      </c>
      <c r="K133" s="154">
        <v>162.06200000000001</v>
      </c>
      <c r="L133" s="154">
        <v>185.28899999999999</v>
      </c>
      <c r="M133" s="166">
        <v>65</v>
      </c>
      <c r="N133" s="167">
        <f t="shared" si="9"/>
        <v>346.23700000000002</v>
      </c>
      <c r="O133" s="167">
        <f t="shared" si="9"/>
        <v>102.06200000000001</v>
      </c>
      <c r="P133" s="167">
        <f t="shared" si="9"/>
        <v>125.28899999999999</v>
      </c>
      <c r="Q133" t="str">
        <f t="shared" si="10"/>
        <v>NA</v>
      </c>
      <c r="R133" t="str">
        <f t="shared" si="11"/>
        <v>NA</v>
      </c>
      <c r="S133" s="168" t="str">
        <f t="shared" si="12"/>
        <v>NA</v>
      </c>
      <c r="T133" t="str">
        <f t="shared" si="13"/>
        <v>NA</v>
      </c>
    </row>
    <row r="134" spans="1:20" ht="12.75" customHeight="1" outlineLevel="1" x14ac:dyDescent="0.25">
      <c r="A134" s="149">
        <v>100</v>
      </c>
      <c r="B134" s="164" t="str">
        <f t="shared" si="7"/>
        <v>FA</v>
      </c>
      <c r="C134" s="164" t="str">
        <f t="shared" si="8"/>
        <v>FA</v>
      </c>
      <c r="D134" s="135">
        <v>10.17</v>
      </c>
      <c r="E134" s="165">
        <v>0.2</v>
      </c>
      <c r="F134" s="135">
        <v>9</v>
      </c>
      <c r="G134" s="135">
        <v>125</v>
      </c>
      <c r="H134" s="154">
        <v>5.9292300000000004</v>
      </c>
      <c r="I134" s="154">
        <v>8.9999999999999993E-3</v>
      </c>
      <c r="J134" s="154">
        <v>368.065</v>
      </c>
      <c r="K134" s="154">
        <v>157.12700000000001</v>
      </c>
      <c r="L134" s="154">
        <v>177.65600000000001</v>
      </c>
      <c r="M134" s="166">
        <v>65</v>
      </c>
      <c r="N134" s="167">
        <f t="shared" si="9"/>
        <v>308.065</v>
      </c>
      <c r="O134" s="167">
        <f t="shared" si="9"/>
        <v>97.12700000000001</v>
      </c>
      <c r="P134" s="167">
        <f t="shared" si="9"/>
        <v>117.65600000000001</v>
      </c>
      <c r="Q134" t="str">
        <f t="shared" si="10"/>
        <v>NA</v>
      </c>
      <c r="R134" t="str">
        <f t="shared" si="11"/>
        <v>NA</v>
      </c>
      <c r="S134" s="168" t="str">
        <f t="shared" si="12"/>
        <v>NA</v>
      </c>
      <c r="T134" t="str">
        <f t="shared" si="13"/>
        <v>NA</v>
      </c>
    </row>
    <row r="135" spans="1:20" ht="12.75" customHeight="1" outlineLevel="1" x14ac:dyDescent="0.25">
      <c r="A135" s="149">
        <v>125</v>
      </c>
      <c r="B135" s="164" t="str">
        <f t="shared" si="7"/>
        <v>FA</v>
      </c>
      <c r="C135" s="164" t="str">
        <f t="shared" si="8"/>
        <v>FA</v>
      </c>
      <c r="D135" s="135">
        <v>12.67</v>
      </c>
      <c r="E135" s="165">
        <v>0.2</v>
      </c>
      <c r="F135" s="135">
        <v>9</v>
      </c>
      <c r="G135" s="135">
        <v>125</v>
      </c>
      <c r="H135" s="154">
        <v>8.4292300000000004</v>
      </c>
      <c r="I135" s="154">
        <v>8.9999999999999993E-3</v>
      </c>
      <c r="J135" s="154">
        <v>323.06700000000001</v>
      </c>
      <c r="K135" s="154">
        <v>151.345</v>
      </c>
      <c r="L135" s="154">
        <v>168.45400000000001</v>
      </c>
      <c r="M135" s="166">
        <v>65</v>
      </c>
      <c r="N135" s="167">
        <f t="shared" si="9"/>
        <v>263.06700000000001</v>
      </c>
      <c r="O135" s="167">
        <f t="shared" si="9"/>
        <v>91.344999999999999</v>
      </c>
      <c r="P135" s="167">
        <f t="shared" si="9"/>
        <v>108.45400000000001</v>
      </c>
      <c r="Q135" t="str">
        <f t="shared" si="10"/>
        <v>NA</v>
      </c>
      <c r="R135" t="str">
        <f t="shared" si="11"/>
        <v>NA</v>
      </c>
      <c r="S135" s="168" t="str">
        <f t="shared" si="12"/>
        <v>NA</v>
      </c>
      <c r="T135" t="str">
        <f t="shared" si="13"/>
        <v>NA</v>
      </c>
    </row>
    <row r="136" spans="1:20" ht="12.75" customHeight="1" outlineLevel="1" x14ac:dyDescent="0.25">
      <c r="A136" s="149">
        <v>150</v>
      </c>
      <c r="B136" s="164" t="str">
        <f t="shared" si="7"/>
        <v>FA</v>
      </c>
      <c r="C136" s="164" t="str">
        <f t="shared" si="8"/>
        <v>FA</v>
      </c>
      <c r="D136" s="135">
        <v>15.17</v>
      </c>
      <c r="E136" s="165">
        <v>0.2</v>
      </c>
      <c r="F136" s="135">
        <v>9</v>
      </c>
      <c r="G136" s="135">
        <v>125</v>
      </c>
      <c r="H136" s="154">
        <v>10.9292</v>
      </c>
      <c r="I136" s="154">
        <v>8.9999999999999993E-3</v>
      </c>
      <c r="J136" s="154">
        <v>292.31</v>
      </c>
      <c r="K136" s="154">
        <v>147.351</v>
      </c>
      <c r="L136" s="154">
        <v>161.822</v>
      </c>
      <c r="M136" s="166">
        <v>65</v>
      </c>
      <c r="N136" s="167">
        <f t="shared" si="9"/>
        <v>232.31</v>
      </c>
      <c r="O136" s="167">
        <f t="shared" si="9"/>
        <v>87.350999999999999</v>
      </c>
      <c r="P136" s="167">
        <f t="shared" si="9"/>
        <v>101.822</v>
      </c>
      <c r="Q136" t="str">
        <f t="shared" si="10"/>
        <v>NA</v>
      </c>
      <c r="R136" t="str">
        <f t="shared" si="11"/>
        <v>NA</v>
      </c>
      <c r="S136" s="168" t="str">
        <f t="shared" si="12"/>
        <v>NA</v>
      </c>
      <c r="T136">
        <f t="shared" si="13"/>
        <v>87.350999999999999</v>
      </c>
    </row>
    <row r="137" spans="1:20" ht="12.75" customHeight="1" outlineLevel="1" x14ac:dyDescent="0.25">
      <c r="A137" s="149">
        <v>2</v>
      </c>
      <c r="B137" s="164" t="str">
        <f t="shared" si="7"/>
        <v>FA</v>
      </c>
      <c r="C137" s="164" t="str">
        <f t="shared" si="8"/>
        <v>FA</v>
      </c>
      <c r="D137" s="135">
        <v>0.37</v>
      </c>
      <c r="E137" s="165">
        <v>0.2</v>
      </c>
      <c r="F137" s="135">
        <v>12</v>
      </c>
      <c r="G137" s="135">
        <v>125</v>
      </c>
      <c r="H137" s="154">
        <v>-3.8707700000000003</v>
      </c>
      <c r="I137" s="154">
        <v>1.2E-2</v>
      </c>
      <c r="J137" s="154">
        <v>3302.1</v>
      </c>
      <c r="K137" s="154">
        <v>551.827</v>
      </c>
      <c r="L137" s="154">
        <v>809.33</v>
      </c>
      <c r="M137" s="166">
        <v>65</v>
      </c>
      <c r="N137" s="167">
        <f t="shared" si="9"/>
        <v>3242.1</v>
      </c>
      <c r="O137" s="167">
        <f t="shared" si="9"/>
        <v>491.827</v>
      </c>
      <c r="P137" s="167">
        <f t="shared" si="9"/>
        <v>749.33</v>
      </c>
      <c r="Q137" t="str">
        <f t="shared" si="10"/>
        <v>NA</v>
      </c>
      <c r="R137" t="str">
        <f t="shared" si="11"/>
        <v>NA</v>
      </c>
      <c r="S137" s="168" t="str">
        <f t="shared" si="12"/>
        <v>NA</v>
      </c>
      <c r="T137" t="str">
        <f t="shared" si="13"/>
        <v>NA</v>
      </c>
    </row>
    <row r="138" spans="1:20" ht="12.75" customHeight="1" outlineLevel="1" x14ac:dyDescent="0.25">
      <c r="A138" s="149">
        <v>3.5</v>
      </c>
      <c r="B138" s="164" t="str">
        <f t="shared" si="7"/>
        <v>FA</v>
      </c>
      <c r="C138" s="164" t="str">
        <f t="shared" si="8"/>
        <v>FA</v>
      </c>
      <c r="D138" s="135">
        <v>0.52</v>
      </c>
      <c r="E138" s="165">
        <v>0.2</v>
      </c>
      <c r="F138" s="135">
        <v>12</v>
      </c>
      <c r="G138" s="135">
        <v>125</v>
      </c>
      <c r="H138" s="154">
        <v>-3.7207699999999999</v>
      </c>
      <c r="I138" s="154">
        <v>1.2E-2</v>
      </c>
      <c r="J138" s="154">
        <v>2892.94</v>
      </c>
      <c r="K138" s="154">
        <v>495.90899999999999</v>
      </c>
      <c r="L138" s="154">
        <v>722.02300000000002</v>
      </c>
      <c r="M138" s="166">
        <v>65</v>
      </c>
      <c r="N138" s="167">
        <f t="shared" si="9"/>
        <v>2832.94</v>
      </c>
      <c r="O138" s="167">
        <f t="shared" si="9"/>
        <v>435.90899999999999</v>
      </c>
      <c r="P138" s="167">
        <f t="shared" si="9"/>
        <v>662.02300000000002</v>
      </c>
      <c r="Q138" t="str">
        <f t="shared" si="10"/>
        <v>NA</v>
      </c>
      <c r="R138" t="str">
        <f t="shared" si="11"/>
        <v>NA</v>
      </c>
      <c r="S138" s="168" t="str">
        <f t="shared" si="12"/>
        <v>NA</v>
      </c>
      <c r="T138" t="str">
        <f t="shared" si="13"/>
        <v>NA</v>
      </c>
    </row>
    <row r="139" spans="1:20" ht="12.75" customHeight="1" outlineLevel="1" x14ac:dyDescent="0.25">
      <c r="A139" s="149">
        <v>5</v>
      </c>
      <c r="B139" s="164" t="str">
        <f t="shared" si="7"/>
        <v>FA</v>
      </c>
      <c r="C139" s="164" t="str">
        <f t="shared" si="8"/>
        <v>FA</v>
      </c>
      <c r="D139" s="135">
        <v>0.67</v>
      </c>
      <c r="E139" s="165">
        <v>0.2</v>
      </c>
      <c r="F139" s="135">
        <v>12</v>
      </c>
      <c r="G139" s="135">
        <v>125</v>
      </c>
      <c r="H139" s="154">
        <v>-3.57077</v>
      </c>
      <c r="I139" s="154">
        <v>1.2E-2</v>
      </c>
      <c r="J139" s="154">
        <v>2574.59</v>
      </c>
      <c r="K139" s="154">
        <v>454.95299999999997</v>
      </c>
      <c r="L139" s="154">
        <v>661.48</v>
      </c>
      <c r="M139" s="166">
        <v>65</v>
      </c>
      <c r="N139" s="167">
        <f t="shared" si="9"/>
        <v>2514.59</v>
      </c>
      <c r="O139" s="167">
        <f t="shared" si="9"/>
        <v>394.95299999999997</v>
      </c>
      <c r="P139" s="167">
        <f t="shared" si="9"/>
        <v>601.48</v>
      </c>
      <c r="Q139" t="str">
        <f t="shared" si="10"/>
        <v>NA</v>
      </c>
      <c r="R139" t="str">
        <f t="shared" si="11"/>
        <v>NA</v>
      </c>
      <c r="S139" s="168" t="str">
        <f t="shared" si="12"/>
        <v>NA</v>
      </c>
      <c r="T139" t="str">
        <f t="shared" si="13"/>
        <v>NA</v>
      </c>
    </row>
    <row r="140" spans="1:20" ht="12.75" customHeight="1" outlineLevel="1" x14ac:dyDescent="0.25">
      <c r="A140" s="149">
        <v>7.5</v>
      </c>
      <c r="B140" s="164" t="str">
        <f t="shared" si="7"/>
        <v>FA</v>
      </c>
      <c r="C140" s="164" t="str">
        <f t="shared" si="8"/>
        <v>FA</v>
      </c>
      <c r="D140" s="135">
        <v>0.92</v>
      </c>
      <c r="E140" s="165">
        <v>0.2</v>
      </c>
      <c r="F140" s="135">
        <v>12</v>
      </c>
      <c r="G140" s="135">
        <v>125</v>
      </c>
      <c r="H140" s="154">
        <v>-3.32077</v>
      </c>
      <c r="I140" s="154">
        <v>1.2E-2</v>
      </c>
      <c r="J140" s="154">
        <v>2181.0700000000002</v>
      </c>
      <c r="K140" s="154">
        <v>404.15499999999997</v>
      </c>
      <c r="L140" s="154">
        <v>587.97400000000005</v>
      </c>
      <c r="M140" s="166">
        <v>65</v>
      </c>
      <c r="N140" s="167">
        <f t="shared" si="9"/>
        <v>2121.0700000000002</v>
      </c>
      <c r="O140" s="167">
        <f t="shared" si="9"/>
        <v>344.15499999999997</v>
      </c>
      <c r="P140" s="167">
        <f t="shared" si="9"/>
        <v>527.97400000000005</v>
      </c>
      <c r="Q140" t="str">
        <f t="shared" si="10"/>
        <v>NA</v>
      </c>
      <c r="R140" t="str">
        <f t="shared" si="11"/>
        <v>NA</v>
      </c>
      <c r="S140" s="168" t="str">
        <f t="shared" si="12"/>
        <v>NA</v>
      </c>
      <c r="T140" t="str">
        <f t="shared" si="13"/>
        <v>NA</v>
      </c>
    </row>
    <row r="141" spans="1:20" ht="12.75" customHeight="1" outlineLevel="1" x14ac:dyDescent="0.25">
      <c r="A141" s="149">
        <v>10</v>
      </c>
      <c r="B141" s="164" t="str">
        <f t="shared" si="7"/>
        <v>FA</v>
      </c>
      <c r="C141" s="164" t="str">
        <f t="shared" si="8"/>
        <v>FA</v>
      </c>
      <c r="D141" s="135">
        <v>1.17</v>
      </c>
      <c r="E141" s="165">
        <v>0.2</v>
      </c>
      <c r="F141" s="135">
        <v>12</v>
      </c>
      <c r="G141" s="135">
        <v>125</v>
      </c>
      <c r="H141" s="154">
        <v>-3.07077</v>
      </c>
      <c r="I141" s="154">
        <v>1.2E-2</v>
      </c>
      <c r="J141" s="154">
        <v>1907.12</v>
      </c>
      <c r="K141" s="154">
        <v>366.18200000000002</v>
      </c>
      <c r="L141" s="154">
        <v>526.91999999999996</v>
      </c>
      <c r="M141" s="166">
        <v>65</v>
      </c>
      <c r="N141" s="167">
        <f t="shared" si="9"/>
        <v>1847.12</v>
      </c>
      <c r="O141" s="167">
        <f t="shared" si="9"/>
        <v>306.18200000000002</v>
      </c>
      <c r="P141" s="167">
        <f t="shared" si="9"/>
        <v>466.91999999999996</v>
      </c>
      <c r="Q141" t="str">
        <f t="shared" si="10"/>
        <v>NA</v>
      </c>
      <c r="R141" t="str">
        <f t="shared" si="11"/>
        <v>NA</v>
      </c>
      <c r="S141" s="168" t="str">
        <f t="shared" si="12"/>
        <v>NA</v>
      </c>
      <c r="T141" t="str">
        <f t="shared" si="13"/>
        <v>NA</v>
      </c>
    </row>
    <row r="142" spans="1:20" ht="12.75" customHeight="1" outlineLevel="1" x14ac:dyDescent="0.25">
      <c r="A142" s="149">
        <v>15</v>
      </c>
      <c r="B142" s="164" t="str">
        <f t="shared" si="7"/>
        <v>FA</v>
      </c>
      <c r="C142" s="164" t="str">
        <f t="shared" si="8"/>
        <v>FA</v>
      </c>
      <c r="D142" s="135">
        <v>1.67</v>
      </c>
      <c r="E142" s="165">
        <v>0.2</v>
      </c>
      <c r="F142" s="135">
        <v>12</v>
      </c>
      <c r="G142" s="135">
        <v>125</v>
      </c>
      <c r="H142" s="154">
        <v>-2.57077</v>
      </c>
      <c r="I142" s="154">
        <v>1.2E-2</v>
      </c>
      <c r="J142" s="154">
        <v>1542.72</v>
      </c>
      <c r="K142" s="154">
        <v>316.60599999999999</v>
      </c>
      <c r="L142" s="154">
        <v>442.36799999999999</v>
      </c>
      <c r="M142" s="166">
        <v>65</v>
      </c>
      <c r="N142" s="167">
        <f t="shared" si="9"/>
        <v>1482.72</v>
      </c>
      <c r="O142" s="167">
        <f t="shared" si="9"/>
        <v>256.60599999999999</v>
      </c>
      <c r="P142" s="167">
        <f t="shared" si="9"/>
        <v>382.36799999999999</v>
      </c>
      <c r="Q142" t="str">
        <f t="shared" si="10"/>
        <v>NA</v>
      </c>
      <c r="R142" t="str">
        <f t="shared" si="11"/>
        <v>NA</v>
      </c>
      <c r="S142" s="168" t="str">
        <f t="shared" si="12"/>
        <v>NA</v>
      </c>
      <c r="T142" t="str">
        <f t="shared" si="13"/>
        <v>NA</v>
      </c>
    </row>
    <row r="143" spans="1:20" ht="12.75" customHeight="1" outlineLevel="1" x14ac:dyDescent="0.25">
      <c r="A143" s="149">
        <v>20</v>
      </c>
      <c r="B143" s="164" t="str">
        <f t="shared" si="7"/>
        <v>FA</v>
      </c>
      <c r="C143" s="164" t="str">
        <f t="shared" si="8"/>
        <v>FA</v>
      </c>
      <c r="D143" s="135">
        <v>2.17</v>
      </c>
      <c r="E143" s="165">
        <v>0.2</v>
      </c>
      <c r="F143" s="135">
        <v>12</v>
      </c>
      <c r="G143" s="135">
        <v>125</v>
      </c>
      <c r="H143" s="154">
        <v>-2.07077</v>
      </c>
      <c r="I143" s="154">
        <v>1.2E-2</v>
      </c>
      <c r="J143" s="154">
        <v>1296.53</v>
      </c>
      <c r="K143" s="154">
        <v>282.92500000000001</v>
      </c>
      <c r="L143" s="154">
        <v>386.75599999999997</v>
      </c>
      <c r="M143" s="166">
        <v>65</v>
      </c>
      <c r="N143" s="167">
        <f t="shared" si="9"/>
        <v>1236.53</v>
      </c>
      <c r="O143" s="167">
        <f t="shared" si="9"/>
        <v>222.92500000000001</v>
      </c>
      <c r="P143" s="167">
        <f t="shared" si="9"/>
        <v>326.75599999999997</v>
      </c>
      <c r="Q143" t="str">
        <f t="shared" si="10"/>
        <v>NA</v>
      </c>
      <c r="R143" t="str">
        <f t="shared" si="11"/>
        <v>NA</v>
      </c>
      <c r="S143" s="168" t="str">
        <f t="shared" si="12"/>
        <v>NA</v>
      </c>
      <c r="T143" t="str">
        <f t="shared" si="13"/>
        <v>NA</v>
      </c>
    </row>
    <row r="144" spans="1:20" ht="12.75" customHeight="1" outlineLevel="1" x14ac:dyDescent="0.25">
      <c r="A144" s="149">
        <v>35</v>
      </c>
      <c r="B144" s="164" t="str">
        <f t="shared" si="7"/>
        <v>FA</v>
      </c>
      <c r="C144" s="164" t="str">
        <f t="shared" si="8"/>
        <v>FA</v>
      </c>
      <c r="D144" s="135">
        <v>3.67</v>
      </c>
      <c r="E144" s="165">
        <v>0.2</v>
      </c>
      <c r="F144" s="135">
        <v>12</v>
      </c>
      <c r="G144" s="135">
        <v>125</v>
      </c>
      <c r="H144" s="154">
        <v>-0.57076899999999997</v>
      </c>
      <c r="I144" s="154">
        <v>1.2E-2</v>
      </c>
      <c r="J144" s="154">
        <v>900.6</v>
      </c>
      <c r="K144" s="154">
        <v>228.17599999999999</v>
      </c>
      <c r="L144" s="154">
        <v>293.10899999999998</v>
      </c>
      <c r="M144" s="166">
        <v>65</v>
      </c>
      <c r="N144" s="167">
        <f t="shared" si="9"/>
        <v>840.6</v>
      </c>
      <c r="O144" s="167">
        <f t="shared" si="9"/>
        <v>168.17599999999999</v>
      </c>
      <c r="P144" s="167">
        <f t="shared" si="9"/>
        <v>233.10899999999998</v>
      </c>
      <c r="Q144" t="str">
        <f t="shared" si="10"/>
        <v>NA</v>
      </c>
      <c r="R144" t="str">
        <f t="shared" si="11"/>
        <v>NA</v>
      </c>
      <c r="S144" s="168" t="str">
        <f t="shared" si="12"/>
        <v>NA</v>
      </c>
      <c r="T144" t="str">
        <f t="shared" si="13"/>
        <v>NA</v>
      </c>
    </row>
    <row r="145" spans="1:20" ht="12.75" customHeight="1" outlineLevel="1" x14ac:dyDescent="0.25">
      <c r="A145" s="149">
        <v>50</v>
      </c>
      <c r="B145" s="164" t="str">
        <f t="shared" si="7"/>
        <v>FA</v>
      </c>
      <c r="C145" s="164" t="str">
        <f t="shared" si="8"/>
        <v>FA</v>
      </c>
      <c r="D145" s="135">
        <v>5.17</v>
      </c>
      <c r="E145" s="165">
        <v>0.2</v>
      </c>
      <c r="F145" s="135">
        <v>12</v>
      </c>
      <c r="G145" s="135">
        <v>125</v>
      </c>
      <c r="H145" s="154">
        <v>0.92923100000000003</v>
      </c>
      <c r="I145" s="154">
        <v>1.2E-2</v>
      </c>
      <c r="J145" s="154">
        <v>705.25800000000004</v>
      </c>
      <c r="K145" s="154">
        <v>202.22800000000001</v>
      </c>
      <c r="L145" s="154">
        <v>251.51300000000001</v>
      </c>
      <c r="M145" s="166">
        <v>65</v>
      </c>
      <c r="N145" s="167">
        <f t="shared" si="9"/>
        <v>645.25800000000004</v>
      </c>
      <c r="O145" s="167">
        <f t="shared" si="9"/>
        <v>142.22800000000001</v>
      </c>
      <c r="P145" s="167">
        <f t="shared" si="9"/>
        <v>191.51300000000001</v>
      </c>
      <c r="Q145" t="str">
        <f t="shared" si="10"/>
        <v>NA</v>
      </c>
      <c r="R145" t="str">
        <f t="shared" si="11"/>
        <v>NA</v>
      </c>
      <c r="S145" s="168" t="str">
        <f t="shared" si="12"/>
        <v>NA</v>
      </c>
      <c r="T145" t="str">
        <f t="shared" si="13"/>
        <v>NA</v>
      </c>
    </row>
    <row r="146" spans="1:20" ht="12.75" customHeight="1" outlineLevel="1" x14ac:dyDescent="0.25">
      <c r="A146" s="149">
        <v>60</v>
      </c>
      <c r="B146" s="164" t="str">
        <f t="shared" si="7"/>
        <v>FA</v>
      </c>
      <c r="C146" s="164" t="str">
        <f t="shared" si="8"/>
        <v>FA</v>
      </c>
      <c r="D146" s="135">
        <v>6.17</v>
      </c>
      <c r="E146" s="165">
        <v>0.2</v>
      </c>
      <c r="F146" s="135">
        <v>12</v>
      </c>
      <c r="G146" s="135">
        <v>125</v>
      </c>
      <c r="H146" s="154">
        <v>1.92923</v>
      </c>
      <c r="I146" s="154">
        <v>1.2E-2</v>
      </c>
      <c r="J146" s="154">
        <v>622.14400000000001</v>
      </c>
      <c r="K146" s="154">
        <v>190.911</v>
      </c>
      <c r="L146" s="154">
        <v>233.488</v>
      </c>
      <c r="M146" s="166">
        <v>65</v>
      </c>
      <c r="N146" s="167">
        <f t="shared" si="9"/>
        <v>562.14400000000001</v>
      </c>
      <c r="O146" s="167">
        <f t="shared" si="9"/>
        <v>130.911</v>
      </c>
      <c r="P146" s="167">
        <f t="shared" si="9"/>
        <v>173.488</v>
      </c>
      <c r="Q146" t="str">
        <f t="shared" si="10"/>
        <v>NA</v>
      </c>
      <c r="R146" t="str">
        <f t="shared" si="11"/>
        <v>NA</v>
      </c>
      <c r="S146" s="168" t="str">
        <f t="shared" si="12"/>
        <v>NA</v>
      </c>
      <c r="T146" t="str">
        <f t="shared" si="13"/>
        <v>NA</v>
      </c>
    </row>
    <row r="147" spans="1:20" ht="12.75" customHeight="1" outlineLevel="1" x14ac:dyDescent="0.25">
      <c r="A147" s="149">
        <v>70</v>
      </c>
      <c r="B147" s="164" t="str">
        <f t="shared" si="7"/>
        <v>FA</v>
      </c>
      <c r="C147" s="164" t="str">
        <f t="shared" si="8"/>
        <v>FA</v>
      </c>
      <c r="D147" s="135">
        <v>7.17</v>
      </c>
      <c r="E147" s="165">
        <v>0.2</v>
      </c>
      <c r="F147" s="135">
        <v>12</v>
      </c>
      <c r="G147" s="135">
        <v>125</v>
      </c>
      <c r="H147" s="154">
        <v>2.92923</v>
      </c>
      <c r="I147" s="154">
        <v>1.2E-2</v>
      </c>
      <c r="J147" s="154">
        <v>560.18200000000002</v>
      </c>
      <c r="K147" s="154">
        <v>182.779</v>
      </c>
      <c r="L147" s="154">
        <v>220.50299999999999</v>
      </c>
      <c r="M147" s="166">
        <v>65</v>
      </c>
      <c r="N147" s="167">
        <f t="shared" si="9"/>
        <v>500.18200000000002</v>
      </c>
      <c r="O147" s="167">
        <f t="shared" si="9"/>
        <v>122.779</v>
      </c>
      <c r="P147" s="167">
        <f t="shared" si="9"/>
        <v>160.50299999999999</v>
      </c>
      <c r="Q147" t="str">
        <f t="shared" si="10"/>
        <v>NA</v>
      </c>
      <c r="R147" t="str">
        <f t="shared" si="11"/>
        <v>NA</v>
      </c>
      <c r="S147" s="168" t="str">
        <f t="shared" si="12"/>
        <v>NA</v>
      </c>
      <c r="T147" t="str">
        <f t="shared" si="13"/>
        <v>NA</v>
      </c>
    </row>
    <row r="148" spans="1:20" ht="12.75" customHeight="1" outlineLevel="1" x14ac:dyDescent="0.25">
      <c r="A148" s="149">
        <v>85</v>
      </c>
      <c r="B148" s="164" t="str">
        <f t="shared" si="7"/>
        <v>FA</v>
      </c>
      <c r="C148" s="164" t="str">
        <f t="shared" si="8"/>
        <v>FA</v>
      </c>
      <c r="D148" s="135">
        <v>8.67</v>
      </c>
      <c r="E148" s="165">
        <v>0.2</v>
      </c>
      <c r="F148" s="135">
        <v>12</v>
      </c>
      <c r="G148" s="135">
        <v>125</v>
      </c>
      <c r="H148" s="154">
        <v>4.4292300000000004</v>
      </c>
      <c r="I148" s="154">
        <v>1.2E-2</v>
      </c>
      <c r="J148" s="154">
        <v>492.26900000000001</v>
      </c>
      <c r="K148" s="154">
        <v>173.74199999999999</v>
      </c>
      <c r="L148" s="154">
        <v>203.90700000000001</v>
      </c>
      <c r="M148" s="166">
        <v>65</v>
      </c>
      <c r="N148" s="167">
        <f t="shared" si="9"/>
        <v>432.26900000000001</v>
      </c>
      <c r="O148" s="167">
        <f t="shared" si="9"/>
        <v>113.74199999999999</v>
      </c>
      <c r="P148" s="167">
        <f t="shared" si="9"/>
        <v>143.90700000000001</v>
      </c>
      <c r="Q148" t="str">
        <f t="shared" si="10"/>
        <v>NA</v>
      </c>
      <c r="R148" t="str">
        <f t="shared" si="11"/>
        <v>NA</v>
      </c>
      <c r="S148" s="168" t="str">
        <f t="shared" si="12"/>
        <v>NA</v>
      </c>
      <c r="T148" t="str">
        <f t="shared" si="13"/>
        <v>NA</v>
      </c>
    </row>
    <row r="149" spans="1:20" ht="12.75" customHeight="1" outlineLevel="1" x14ac:dyDescent="0.25">
      <c r="A149" s="149">
        <v>100</v>
      </c>
      <c r="B149" s="164" t="str">
        <f t="shared" si="7"/>
        <v>FA</v>
      </c>
      <c r="C149" s="164" t="str">
        <f t="shared" si="8"/>
        <v>FA</v>
      </c>
      <c r="D149" s="135">
        <v>10.17</v>
      </c>
      <c r="E149" s="165">
        <v>0.2</v>
      </c>
      <c r="F149" s="135">
        <v>12</v>
      </c>
      <c r="G149" s="135">
        <v>125</v>
      </c>
      <c r="H149" s="154">
        <v>5.9292300000000004</v>
      </c>
      <c r="I149" s="154">
        <v>1.2E-2</v>
      </c>
      <c r="J149" s="154">
        <v>443.08100000000002</v>
      </c>
      <c r="K149" s="154">
        <v>167.32</v>
      </c>
      <c r="L149" s="154">
        <v>194.066</v>
      </c>
      <c r="M149" s="166">
        <v>65</v>
      </c>
      <c r="N149" s="167">
        <f t="shared" si="9"/>
        <v>383.08100000000002</v>
      </c>
      <c r="O149" s="167">
        <f t="shared" si="9"/>
        <v>107.32</v>
      </c>
      <c r="P149" s="167">
        <f t="shared" si="9"/>
        <v>134.066</v>
      </c>
      <c r="Q149" t="str">
        <f t="shared" si="10"/>
        <v>NA</v>
      </c>
      <c r="R149" t="str">
        <f t="shared" si="11"/>
        <v>NA</v>
      </c>
      <c r="S149" s="168" t="str">
        <f t="shared" si="12"/>
        <v>NA</v>
      </c>
      <c r="T149" t="str">
        <f t="shared" si="13"/>
        <v>NA</v>
      </c>
    </row>
    <row r="150" spans="1:20" ht="12.75" customHeight="1" outlineLevel="1" x14ac:dyDescent="0.25">
      <c r="A150" s="149">
        <v>125</v>
      </c>
      <c r="B150" s="164" t="str">
        <f t="shared" si="7"/>
        <v>FA</v>
      </c>
      <c r="C150" s="164" t="str">
        <f t="shared" si="8"/>
        <v>FA</v>
      </c>
      <c r="D150" s="135">
        <v>12.67</v>
      </c>
      <c r="E150" s="165">
        <v>0.2</v>
      </c>
      <c r="F150" s="135">
        <v>12</v>
      </c>
      <c r="G150" s="135">
        <v>125</v>
      </c>
      <c r="H150" s="154">
        <v>8.4292300000000004</v>
      </c>
      <c r="I150" s="154">
        <v>1.2E-2</v>
      </c>
      <c r="J150" s="154">
        <v>384.81299999999999</v>
      </c>
      <c r="K150" s="154">
        <v>159.76499999999999</v>
      </c>
      <c r="L150" s="154">
        <v>182.113</v>
      </c>
      <c r="M150" s="166">
        <v>65</v>
      </c>
      <c r="N150" s="167">
        <f t="shared" si="9"/>
        <v>324.81299999999999</v>
      </c>
      <c r="O150" s="167">
        <f t="shared" si="9"/>
        <v>99.764999999999986</v>
      </c>
      <c r="P150" s="167">
        <f t="shared" si="9"/>
        <v>122.113</v>
      </c>
      <c r="Q150" t="str">
        <f t="shared" si="10"/>
        <v>NA</v>
      </c>
      <c r="R150" t="str">
        <f t="shared" si="11"/>
        <v>NA</v>
      </c>
      <c r="S150" s="168" t="str">
        <f t="shared" si="12"/>
        <v>NA</v>
      </c>
      <c r="T150" t="str">
        <f t="shared" si="13"/>
        <v>NA</v>
      </c>
    </row>
    <row r="151" spans="1:20" ht="12.75" customHeight="1" outlineLevel="1" x14ac:dyDescent="0.25">
      <c r="A151" s="149">
        <v>150</v>
      </c>
      <c r="B151" s="164" t="str">
        <f t="shared" si="7"/>
        <v>FA</v>
      </c>
      <c r="C151" s="164" t="str">
        <f t="shared" si="8"/>
        <v>FA</v>
      </c>
      <c r="D151" s="135">
        <v>15.17</v>
      </c>
      <c r="E151" s="165">
        <v>0.2</v>
      </c>
      <c r="F151" s="135">
        <v>12</v>
      </c>
      <c r="G151" s="135">
        <v>125</v>
      </c>
      <c r="H151" s="154">
        <v>10.9292</v>
      </c>
      <c r="I151" s="154">
        <v>1.2E-2</v>
      </c>
      <c r="J151" s="154">
        <v>344.87</v>
      </c>
      <c r="K151" s="154">
        <v>154.53200000000001</v>
      </c>
      <c r="L151" s="154">
        <v>173.483</v>
      </c>
      <c r="M151" s="166">
        <v>65</v>
      </c>
      <c r="N151" s="167">
        <f t="shared" si="9"/>
        <v>284.87</v>
      </c>
      <c r="O151" s="167">
        <f t="shared" si="9"/>
        <v>94.532000000000011</v>
      </c>
      <c r="P151" s="167">
        <f t="shared" si="9"/>
        <v>113.483</v>
      </c>
      <c r="Q151" t="str">
        <f t="shared" si="10"/>
        <v>NA</v>
      </c>
      <c r="R151" t="str">
        <f t="shared" si="11"/>
        <v>NA</v>
      </c>
      <c r="S151" s="168" t="str">
        <f t="shared" si="12"/>
        <v>NA</v>
      </c>
      <c r="T151" t="str">
        <f t="shared" si="13"/>
        <v>NA</v>
      </c>
    </row>
    <row r="152" spans="1:20" ht="12.75" customHeight="1" outlineLevel="1" x14ac:dyDescent="0.25">
      <c r="A152" s="149">
        <v>2</v>
      </c>
      <c r="B152" s="164" t="str">
        <f t="shared" si="7"/>
        <v>FA</v>
      </c>
      <c r="C152" s="164" t="str">
        <f t="shared" si="8"/>
        <v>FA</v>
      </c>
      <c r="D152" s="135">
        <v>0.37</v>
      </c>
      <c r="E152" s="165">
        <v>0.2</v>
      </c>
      <c r="F152" s="135">
        <v>15</v>
      </c>
      <c r="G152" s="135">
        <v>125</v>
      </c>
      <c r="H152" s="154">
        <v>-3.8707700000000003</v>
      </c>
      <c r="I152" s="154">
        <v>1.4999999999999999E-2</v>
      </c>
      <c r="J152" s="154">
        <v>4024.69</v>
      </c>
      <c r="K152" s="154">
        <v>640.85599999999999</v>
      </c>
      <c r="L152" s="154">
        <v>944.76</v>
      </c>
      <c r="M152" s="166">
        <v>65</v>
      </c>
      <c r="N152" s="167">
        <f t="shared" si="9"/>
        <v>3964.69</v>
      </c>
      <c r="O152" s="167">
        <f t="shared" si="9"/>
        <v>580.85599999999999</v>
      </c>
      <c r="P152" s="167">
        <f t="shared" si="9"/>
        <v>884.76</v>
      </c>
      <c r="Q152" t="str">
        <f t="shared" si="10"/>
        <v>NA</v>
      </c>
      <c r="R152" t="str">
        <f t="shared" si="11"/>
        <v>NA</v>
      </c>
      <c r="S152" s="168" t="str">
        <f t="shared" si="12"/>
        <v>NA</v>
      </c>
      <c r="T152" t="str">
        <f t="shared" si="13"/>
        <v>NA</v>
      </c>
    </row>
    <row r="153" spans="1:20" ht="12.75" customHeight="1" outlineLevel="1" x14ac:dyDescent="0.25">
      <c r="A153" s="149">
        <v>3.5</v>
      </c>
      <c r="B153" s="164" t="str">
        <f t="shared" si="7"/>
        <v>FA</v>
      </c>
      <c r="C153" s="164" t="str">
        <f t="shared" si="8"/>
        <v>FA</v>
      </c>
      <c r="D153" s="135">
        <v>0.52</v>
      </c>
      <c r="E153" s="165">
        <v>0.2</v>
      </c>
      <c r="F153" s="135">
        <v>15</v>
      </c>
      <c r="G153" s="135">
        <v>125</v>
      </c>
      <c r="H153" s="154">
        <v>-3.7207699999999999</v>
      </c>
      <c r="I153" s="154">
        <v>1.4999999999999999E-2</v>
      </c>
      <c r="J153" s="154">
        <v>3509.04</v>
      </c>
      <c r="K153" s="154">
        <v>573.75599999999997</v>
      </c>
      <c r="L153" s="154">
        <v>840.79</v>
      </c>
      <c r="M153" s="166">
        <v>65</v>
      </c>
      <c r="N153" s="167">
        <f t="shared" si="9"/>
        <v>3449.04</v>
      </c>
      <c r="O153" s="167">
        <f t="shared" si="9"/>
        <v>513.75599999999997</v>
      </c>
      <c r="P153" s="167">
        <f t="shared" si="9"/>
        <v>780.79</v>
      </c>
      <c r="Q153" t="str">
        <f t="shared" si="10"/>
        <v>NA</v>
      </c>
      <c r="R153" t="str">
        <f t="shared" si="11"/>
        <v>NA</v>
      </c>
      <c r="S153" s="168" t="str">
        <f t="shared" si="12"/>
        <v>NA</v>
      </c>
      <c r="T153" t="str">
        <f t="shared" si="13"/>
        <v>NA</v>
      </c>
    </row>
    <row r="154" spans="1:20" ht="12.75" customHeight="1" outlineLevel="1" x14ac:dyDescent="0.25">
      <c r="A154" s="149">
        <v>5</v>
      </c>
      <c r="B154" s="164" t="str">
        <f t="shared" si="7"/>
        <v>FA</v>
      </c>
      <c r="C154" s="164" t="str">
        <f t="shared" si="8"/>
        <v>FA</v>
      </c>
      <c r="D154" s="135">
        <v>0.67</v>
      </c>
      <c r="E154" s="165">
        <v>0.2</v>
      </c>
      <c r="F154" s="135">
        <v>15</v>
      </c>
      <c r="G154" s="135">
        <v>125</v>
      </c>
      <c r="H154" s="154">
        <v>-3.57077</v>
      </c>
      <c r="I154" s="154">
        <v>1.4999999999999999E-2</v>
      </c>
      <c r="J154" s="154">
        <v>3112.19</v>
      </c>
      <c r="K154" s="154">
        <v>524.60199999999998</v>
      </c>
      <c r="L154" s="154">
        <v>768.94</v>
      </c>
      <c r="M154" s="166">
        <v>65</v>
      </c>
      <c r="N154" s="167">
        <f t="shared" si="9"/>
        <v>3052.19</v>
      </c>
      <c r="O154" s="167">
        <f t="shared" si="9"/>
        <v>464.60199999999998</v>
      </c>
      <c r="P154" s="167">
        <f t="shared" si="9"/>
        <v>708.94</v>
      </c>
      <c r="Q154" t="str">
        <f t="shared" si="10"/>
        <v>NA</v>
      </c>
      <c r="R154" t="str">
        <f t="shared" si="11"/>
        <v>NA</v>
      </c>
      <c r="S154" s="168" t="str">
        <f t="shared" si="12"/>
        <v>NA</v>
      </c>
      <c r="T154" t="str">
        <f t="shared" si="13"/>
        <v>NA</v>
      </c>
    </row>
    <row r="155" spans="1:20" ht="12.75" customHeight="1" outlineLevel="1" x14ac:dyDescent="0.25">
      <c r="A155" s="149">
        <v>7.5</v>
      </c>
      <c r="B155" s="164" t="str">
        <f t="shared" si="7"/>
        <v>FA</v>
      </c>
      <c r="C155" s="164" t="str">
        <f t="shared" si="8"/>
        <v>FA</v>
      </c>
      <c r="D155" s="135">
        <v>0.92</v>
      </c>
      <c r="E155" s="165">
        <v>0.2</v>
      </c>
      <c r="F155" s="135">
        <v>15</v>
      </c>
      <c r="G155" s="135">
        <v>125</v>
      </c>
      <c r="H155" s="154">
        <v>-3.32077</v>
      </c>
      <c r="I155" s="154">
        <v>1.4999999999999999E-2</v>
      </c>
      <c r="J155" s="154">
        <v>2626.93</v>
      </c>
      <c r="K155" s="154">
        <v>463.608</v>
      </c>
      <c r="L155" s="154">
        <v>681.62300000000005</v>
      </c>
      <c r="M155" s="166">
        <v>65</v>
      </c>
      <c r="N155" s="167">
        <f t="shared" si="9"/>
        <v>2566.9299999999998</v>
      </c>
      <c r="O155" s="167">
        <f t="shared" si="9"/>
        <v>403.608</v>
      </c>
      <c r="P155" s="167">
        <f t="shared" si="9"/>
        <v>621.62300000000005</v>
      </c>
      <c r="Q155" t="str">
        <f t="shared" si="10"/>
        <v>NA</v>
      </c>
      <c r="R155" t="str">
        <f t="shared" si="11"/>
        <v>NA</v>
      </c>
      <c r="S155" s="168" t="str">
        <f t="shared" si="12"/>
        <v>NA</v>
      </c>
      <c r="T155" t="str">
        <f t="shared" si="13"/>
        <v>NA</v>
      </c>
    </row>
    <row r="156" spans="1:20" ht="12.75" customHeight="1" outlineLevel="1" x14ac:dyDescent="0.25">
      <c r="A156" s="149">
        <v>10</v>
      </c>
      <c r="B156" s="164" t="str">
        <f t="shared" si="7"/>
        <v>FA</v>
      </c>
      <c r="C156" s="164" t="str">
        <f t="shared" si="8"/>
        <v>FA</v>
      </c>
      <c r="D156" s="135">
        <v>1.17</v>
      </c>
      <c r="E156" s="165">
        <v>0.2</v>
      </c>
      <c r="F156" s="135">
        <v>15</v>
      </c>
      <c r="G156" s="135">
        <v>125</v>
      </c>
      <c r="H156" s="154">
        <v>-3.07077</v>
      </c>
      <c r="I156" s="154">
        <v>1.4999999999999999E-2</v>
      </c>
      <c r="J156" s="154">
        <v>2291.16</v>
      </c>
      <c r="K156" s="154">
        <v>417.97699999999998</v>
      </c>
      <c r="L156" s="154">
        <v>608.83500000000004</v>
      </c>
      <c r="M156" s="166">
        <v>65</v>
      </c>
      <c r="N156" s="167">
        <f t="shared" si="9"/>
        <v>2231.16</v>
      </c>
      <c r="O156" s="167">
        <f t="shared" si="9"/>
        <v>357.97699999999998</v>
      </c>
      <c r="P156" s="167">
        <f t="shared" si="9"/>
        <v>548.83500000000004</v>
      </c>
      <c r="Q156" t="str">
        <f t="shared" si="10"/>
        <v>NA</v>
      </c>
      <c r="R156" t="str">
        <f t="shared" si="11"/>
        <v>NA</v>
      </c>
      <c r="S156" s="168" t="str">
        <f t="shared" si="12"/>
        <v>NA</v>
      </c>
      <c r="T156" t="str">
        <f t="shared" si="13"/>
        <v>NA</v>
      </c>
    </row>
    <row r="157" spans="1:20" ht="12.75" customHeight="1" outlineLevel="1" x14ac:dyDescent="0.25">
      <c r="A157" s="149">
        <v>15</v>
      </c>
      <c r="B157" s="164" t="str">
        <f t="shared" si="7"/>
        <v>FA</v>
      </c>
      <c r="C157" s="164" t="str">
        <f t="shared" si="8"/>
        <v>FA</v>
      </c>
      <c r="D157" s="135">
        <v>1.67</v>
      </c>
      <c r="E157" s="165">
        <v>0.2</v>
      </c>
      <c r="F157" s="135">
        <v>15</v>
      </c>
      <c r="G157" s="135">
        <v>125</v>
      </c>
      <c r="H157" s="154">
        <v>-2.57077</v>
      </c>
      <c r="I157" s="154">
        <v>1.4999999999999999E-2</v>
      </c>
      <c r="J157" s="154">
        <v>1846.48</v>
      </c>
      <c r="K157" s="154">
        <v>358.34300000000002</v>
      </c>
      <c r="L157" s="154">
        <v>508.12299999999999</v>
      </c>
      <c r="M157" s="166">
        <v>65</v>
      </c>
      <c r="N157" s="167">
        <f t="shared" si="9"/>
        <v>1786.48</v>
      </c>
      <c r="O157" s="167">
        <f t="shared" si="9"/>
        <v>298.34300000000002</v>
      </c>
      <c r="P157" s="167">
        <f t="shared" si="9"/>
        <v>448.12299999999999</v>
      </c>
      <c r="Q157" t="str">
        <f t="shared" si="10"/>
        <v>NA</v>
      </c>
      <c r="R157" t="str">
        <f t="shared" si="11"/>
        <v>NA</v>
      </c>
      <c r="S157" s="168" t="str">
        <f t="shared" si="12"/>
        <v>NA</v>
      </c>
      <c r="T157" t="str">
        <f t="shared" si="13"/>
        <v>NA</v>
      </c>
    </row>
    <row r="158" spans="1:20" ht="12.75" customHeight="1" outlineLevel="1" x14ac:dyDescent="0.25">
      <c r="A158" s="149">
        <v>20</v>
      </c>
      <c r="B158" s="164" t="str">
        <f t="shared" si="7"/>
        <v>FA</v>
      </c>
      <c r="C158" s="164" t="str">
        <f t="shared" si="8"/>
        <v>FA</v>
      </c>
      <c r="D158" s="135">
        <v>2.17</v>
      </c>
      <c r="E158" s="165">
        <v>0.2</v>
      </c>
      <c r="F158" s="135">
        <v>15</v>
      </c>
      <c r="G158" s="135">
        <v>125</v>
      </c>
      <c r="H158" s="154">
        <v>-2.07077</v>
      </c>
      <c r="I158" s="154">
        <v>1.4999999999999999E-2</v>
      </c>
      <c r="J158" s="154">
        <v>1548.32</v>
      </c>
      <c r="K158" s="154">
        <v>317.74700000000001</v>
      </c>
      <c r="L158" s="154">
        <v>441.846</v>
      </c>
      <c r="M158" s="166">
        <v>65</v>
      </c>
      <c r="N158" s="167">
        <f t="shared" si="9"/>
        <v>1488.32</v>
      </c>
      <c r="O158" s="167">
        <f t="shared" si="9"/>
        <v>257.74700000000001</v>
      </c>
      <c r="P158" s="167">
        <f t="shared" si="9"/>
        <v>381.846</v>
      </c>
      <c r="Q158" t="str">
        <f t="shared" si="10"/>
        <v>NA</v>
      </c>
      <c r="R158" t="str">
        <f t="shared" si="11"/>
        <v>NA</v>
      </c>
      <c r="S158" s="168" t="str">
        <f t="shared" si="12"/>
        <v>NA</v>
      </c>
      <c r="T158" t="str">
        <f t="shared" si="13"/>
        <v>NA</v>
      </c>
    </row>
    <row r="159" spans="1:20" ht="12.75" customHeight="1" outlineLevel="1" x14ac:dyDescent="0.25">
      <c r="A159" s="149">
        <v>35</v>
      </c>
      <c r="B159" s="164" t="str">
        <f t="shared" si="7"/>
        <v>FA</v>
      </c>
      <c r="C159" s="164" t="str">
        <f t="shared" si="8"/>
        <v>FA</v>
      </c>
      <c r="D159" s="135">
        <v>3.67</v>
      </c>
      <c r="E159" s="165">
        <v>0.2</v>
      </c>
      <c r="F159" s="135">
        <v>15</v>
      </c>
      <c r="G159" s="135">
        <v>125</v>
      </c>
      <c r="H159" s="154">
        <v>-0.57076899999999997</v>
      </c>
      <c r="I159" s="154">
        <v>1.4999999999999999E-2</v>
      </c>
      <c r="J159" s="154">
        <v>1069.77</v>
      </c>
      <c r="K159" s="154">
        <v>251.48400000000001</v>
      </c>
      <c r="L159" s="154">
        <v>329.661</v>
      </c>
      <c r="M159" s="166">
        <v>65</v>
      </c>
      <c r="N159" s="167">
        <f t="shared" si="9"/>
        <v>1009.77</v>
      </c>
      <c r="O159" s="167">
        <f t="shared" si="9"/>
        <v>191.48400000000001</v>
      </c>
      <c r="P159" s="167">
        <f t="shared" si="9"/>
        <v>269.661</v>
      </c>
      <c r="Q159" t="str">
        <f t="shared" si="10"/>
        <v>NA</v>
      </c>
      <c r="R159" t="str">
        <f t="shared" si="11"/>
        <v>NA</v>
      </c>
      <c r="S159" s="168" t="str">
        <f t="shared" si="12"/>
        <v>NA</v>
      </c>
      <c r="T159" t="str">
        <f t="shared" si="13"/>
        <v>NA</v>
      </c>
    </row>
    <row r="160" spans="1:20" ht="12.75" customHeight="1" outlineLevel="1" x14ac:dyDescent="0.25">
      <c r="A160" s="149">
        <v>50</v>
      </c>
      <c r="B160" s="164" t="str">
        <f t="shared" ref="B160:B211" si="14">IF(AND($A160&lt;=$C$24,Q160&lt;&gt;"NA",R160&lt;&gt;"NA",F160&gt;=$Q$26),"TR","FA")</f>
        <v>FA</v>
      </c>
      <c r="C160" s="164" t="str">
        <f t="shared" ref="C160:C211" si="15">IF(AND($A160&lt;=$C$24,$S160&lt;&gt;"NA",$T160&lt;&gt;"NA",$F160&gt;=$S$26),"TR","FA")</f>
        <v>FA</v>
      </c>
      <c r="D160" s="135">
        <v>5.17</v>
      </c>
      <c r="E160" s="165">
        <v>0.2</v>
      </c>
      <c r="F160" s="135">
        <v>15</v>
      </c>
      <c r="G160" s="135">
        <v>125</v>
      </c>
      <c r="H160" s="154">
        <v>0.92923100000000003</v>
      </c>
      <c r="I160" s="154">
        <v>1.4999999999999999E-2</v>
      </c>
      <c r="J160" s="154">
        <v>833.75</v>
      </c>
      <c r="K160" s="154">
        <v>219.96299999999999</v>
      </c>
      <c r="L160" s="154">
        <v>279.61700000000002</v>
      </c>
      <c r="M160" s="166">
        <v>65</v>
      </c>
      <c r="N160" s="167">
        <f t="shared" si="9"/>
        <v>773.75</v>
      </c>
      <c r="O160" s="167">
        <f t="shared" si="9"/>
        <v>159.96299999999999</v>
      </c>
      <c r="P160" s="167">
        <f t="shared" si="9"/>
        <v>219.61700000000002</v>
      </c>
      <c r="Q160" t="str">
        <f t="shared" si="10"/>
        <v>NA</v>
      </c>
      <c r="R160" t="str">
        <f t="shared" si="11"/>
        <v>NA</v>
      </c>
      <c r="S160" s="168" t="str">
        <f t="shared" si="12"/>
        <v>NA</v>
      </c>
      <c r="T160" t="str">
        <f t="shared" si="13"/>
        <v>NA</v>
      </c>
    </row>
    <row r="161" spans="1:20" ht="12.75" customHeight="1" outlineLevel="1" x14ac:dyDescent="0.25">
      <c r="A161" s="149">
        <v>60</v>
      </c>
      <c r="B161" s="164" t="str">
        <f t="shared" si="14"/>
        <v>FA</v>
      </c>
      <c r="C161" s="164" t="str">
        <f t="shared" si="15"/>
        <v>FA</v>
      </c>
      <c r="D161" s="135">
        <v>6.17</v>
      </c>
      <c r="E161" s="165">
        <v>0.2</v>
      </c>
      <c r="F161" s="135">
        <v>15</v>
      </c>
      <c r="G161" s="135">
        <v>125</v>
      </c>
      <c r="H161" s="154">
        <v>1.92923</v>
      </c>
      <c r="I161" s="154">
        <v>1.4999999999999999E-2</v>
      </c>
      <c r="J161" s="154">
        <v>733.2</v>
      </c>
      <c r="K161" s="154">
        <v>206.16900000000001</v>
      </c>
      <c r="L161" s="154">
        <v>257.83699999999999</v>
      </c>
      <c r="M161" s="166">
        <v>65</v>
      </c>
      <c r="N161" s="167">
        <f t="shared" ref="N161:P211" si="16">J161-$J$30+$N$30</f>
        <v>673.2</v>
      </c>
      <c r="O161" s="167">
        <f t="shared" si="16"/>
        <v>146.16900000000001</v>
      </c>
      <c r="P161" s="167">
        <f t="shared" si="16"/>
        <v>197.83699999999999</v>
      </c>
      <c r="Q161" t="str">
        <f t="shared" ref="Q161:Q211" si="17">IF(J161&lt;$Q$30,J161,"NA")</f>
        <v>NA</v>
      </c>
      <c r="R161" t="str">
        <f t="shared" ref="R161:R211" si="18">IF(J161&lt;$Q$30,K161,"NA")</f>
        <v>NA</v>
      </c>
      <c r="S161" s="168" t="str">
        <f t="shared" ref="S161:S211" si="19">IF(N161&lt;$S$30,N161,"NA")</f>
        <v>NA</v>
      </c>
      <c r="T161" t="str">
        <f t="shared" ref="T161:T211" si="20">IF(O161&lt;$T$30,O161,"NA")</f>
        <v>NA</v>
      </c>
    </row>
    <row r="162" spans="1:20" ht="12.75" customHeight="1" outlineLevel="1" x14ac:dyDescent="0.25">
      <c r="A162" s="149">
        <v>70</v>
      </c>
      <c r="B162" s="164" t="str">
        <f t="shared" si="14"/>
        <v>FA</v>
      </c>
      <c r="C162" s="164" t="str">
        <f t="shared" si="15"/>
        <v>FA</v>
      </c>
      <c r="D162" s="135">
        <v>7.17</v>
      </c>
      <c r="E162" s="165">
        <v>0.2</v>
      </c>
      <c r="F162" s="135">
        <v>15</v>
      </c>
      <c r="G162" s="135">
        <v>125</v>
      </c>
      <c r="H162" s="154">
        <v>2.92923</v>
      </c>
      <c r="I162" s="154">
        <v>1.4999999999999999E-2</v>
      </c>
      <c r="J162" s="154">
        <v>658.12300000000005</v>
      </c>
      <c r="K162" s="154">
        <v>196.233</v>
      </c>
      <c r="L162" s="154">
        <v>242.12700000000001</v>
      </c>
      <c r="M162" s="166">
        <v>65</v>
      </c>
      <c r="N162" s="167">
        <f t="shared" si="16"/>
        <v>598.12300000000005</v>
      </c>
      <c r="O162" s="167">
        <f t="shared" si="16"/>
        <v>136.233</v>
      </c>
      <c r="P162" s="167">
        <f t="shared" si="16"/>
        <v>182.12700000000001</v>
      </c>
      <c r="Q162" t="str">
        <f t="shared" si="17"/>
        <v>NA</v>
      </c>
      <c r="R162" t="str">
        <f t="shared" si="18"/>
        <v>NA</v>
      </c>
      <c r="S162" s="168" t="str">
        <f t="shared" si="19"/>
        <v>NA</v>
      </c>
      <c r="T162" t="str">
        <f t="shared" si="20"/>
        <v>NA</v>
      </c>
    </row>
    <row r="163" spans="1:20" ht="12.75" customHeight="1" outlineLevel="1" x14ac:dyDescent="0.25">
      <c r="A163" s="149">
        <v>85</v>
      </c>
      <c r="B163" s="164" t="str">
        <f t="shared" si="14"/>
        <v>FA</v>
      </c>
      <c r="C163" s="164" t="str">
        <f t="shared" si="15"/>
        <v>FA</v>
      </c>
      <c r="D163" s="135">
        <v>8.67</v>
      </c>
      <c r="E163" s="165">
        <v>0.2</v>
      </c>
      <c r="F163" s="135">
        <v>15</v>
      </c>
      <c r="G163" s="135">
        <v>125</v>
      </c>
      <c r="H163" s="154">
        <v>4.4292300000000004</v>
      </c>
      <c r="I163" s="154">
        <v>1.4999999999999999E-2</v>
      </c>
      <c r="J163" s="154">
        <v>575.721</v>
      </c>
      <c r="K163" s="154">
        <v>185.17699999999999</v>
      </c>
      <c r="L163" s="154">
        <v>221.99199999999999</v>
      </c>
      <c r="M163" s="166">
        <v>65</v>
      </c>
      <c r="N163" s="167">
        <f t="shared" si="16"/>
        <v>515.721</v>
      </c>
      <c r="O163" s="167">
        <f t="shared" si="16"/>
        <v>125.17699999999999</v>
      </c>
      <c r="P163" s="167">
        <f t="shared" si="16"/>
        <v>161.99199999999999</v>
      </c>
      <c r="Q163" t="str">
        <f t="shared" si="17"/>
        <v>NA</v>
      </c>
      <c r="R163" t="str">
        <f t="shared" si="18"/>
        <v>NA</v>
      </c>
      <c r="S163" s="168" t="str">
        <f t="shared" si="19"/>
        <v>NA</v>
      </c>
      <c r="T163" t="str">
        <f t="shared" si="20"/>
        <v>NA</v>
      </c>
    </row>
    <row r="164" spans="1:20" ht="12.75" customHeight="1" outlineLevel="1" x14ac:dyDescent="0.25">
      <c r="A164" s="149">
        <v>100</v>
      </c>
      <c r="B164" s="164" t="str">
        <f t="shared" si="14"/>
        <v>FA</v>
      </c>
      <c r="C164" s="164" t="str">
        <f t="shared" si="15"/>
        <v>FA</v>
      </c>
      <c r="D164" s="135">
        <v>10.17</v>
      </c>
      <c r="E164" s="165">
        <v>0.2</v>
      </c>
      <c r="F164" s="135">
        <v>15</v>
      </c>
      <c r="G164" s="135">
        <v>125</v>
      </c>
      <c r="H164" s="154">
        <v>5.9292300000000004</v>
      </c>
      <c r="I164" s="154">
        <v>1.4999999999999999E-2</v>
      </c>
      <c r="J164" s="154">
        <v>515.84100000000001</v>
      </c>
      <c r="K164" s="154">
        <v>177.31100000000001</v>
      </c>
      <c r="L164" s="154">
        <v>210.02799999999999</v>
      </c>
      <c r="M164" s="166">
        <v>65</v>
      </c>
      <c r="N164" s="167">
        <f t="shared" si="16"/>
        <v>455.84100000000001</v>
      </c>
      <c r="O164" s="167">
        <f t="shared" si="16"/>
        <v>117.31100000000001</v>
      </c>
      <c r="P164" s="167">
        <f t="shared" si="16"/>
        <v>150.02799999999999</v>
      </c>
      <c r="Q164" t="str">
        <f t="shared" si="17"/>
        <v>NA</v>
      </c>
      <c r="R164" t="str">
        <f t="shared" si="18"/>
        <v>NA</v>
      </c>
      <c r="S164" s="168" t="str">
        <f t="shared" si="19"/>
        <v>NA</v>
      </c>
      <c r="T164" t="str">
        <f t="shared" si="20"/>
        <v>NA</v>
      </c>
    </row>
    <row r="165" spans="1:20" ht="12.75" customHeight="1" outlineLevel="1" x14ac:dyDescent="0.25">
      <c r="A165" s="149">
        <v>125</v>
      </c>
      <c r="B165" s="164" t="str">
        <f t="shared" si="14"/>
        <v>FA</v>
      </c>
      <c r="C165" s="164" t="str">
        <f t="shared" si="15"/>
        <v>FA</v>
      </c>
      <c r="D165" s="135">
        <v>12.67</v>
      </c>
      <c r="E165" s="165">
        <v>0.2</v>
      </c>
      <c r="F165" s="135">
        <v>15</v>
      </c>
      <c r="G165" s="135">
        <v>125</v>
      </c>
      <c r="H165" s="154">
        <v>8.4292300000000004</v>
      </c>
      <c r="I165" s="154">
        <v>1.4999999999999999E-2</v>
      </c>
      <c r="J165" s="154">
        <v>444.98099999999999</v>
      </c>
      <c r="K165" s="154">
        <v>168.04400000000001</v>
      </c>
      <c r="L165" s="154">
        <v>195.45</v>
      </c>
      <c r="M165" s="166">
        <v>65</v>
      </c>
      <c r="N165" s="167">
        <f t="shared" si="16"/>
        <v>384.98099999999999</v>
      </c>
      <c r="O165" s="167">
        <f t="shared" si="16"/>
        <v>108.04400000000001</v>
      </c>
      <c r="P165" s="167">
        <f t="shared" si="16"/>
        <v>135.44999999999999</v>
      </c>
      <c r="Q165" t="str">
        <f t="shared" si="17"/>
        <v>NA</v>
      </c>
      <c r="R165" t="str">
        <f t="shared" si="18"/>
        <v>NA</v>
      </c>
      <c r="S165" s="168" t="str">
        <f t="shared" si="19"/>
        <v>NA</v>
      </c>
      <c r="T165" t="str">
        <f t="shared" si="20"/>
        <v>NA</v>
      </c>
    </row>
    <row r="166" spans="1:20" ht="12.75" customHeight="1" outlineLevel="1" x14ac:dyDescent="0.25">
      <c r="A166" s="149">
        <v>150</v>
      </c>
      <c r="B166" s="164" t="str">
        <f t="shared" si="14"/>
        <v>FA</v>
      </c>
      <c r="C166" s="164" t="str">
        <f t="shared" si="15"/>
        <v>FA</v>
      </c>
      <c r="D166" s="135">
        <v>15.17</v>
      </c>
      <c r="E166" s="165">
        <v>0.2</v>
      </c>
      <c r="F166" s="135">
        <v>15</v>
      </c>
      <c r="G166" s="135">
        <v>125</v>
      </c>
      <c r="H166" s="154">
        <v>10.9292</v>
      </c>
      <c r="I166" s="154">
        <v>1.4999999999999999E-2</v>
      </c>
      <c r="J166" s="154">
        <v>396.20400000000001</v>
      </c>
      <c r="K166" s="154">
        <v>161.60400000000001</v>
      </c>
      <c r="L166" s="154">
        <v>184.899</v>
      </c>
      <c r="M166" s="166">
        <v>65</v>
      </c>
      <c r="N166" s="167">
        <f t="shared" si="16"/>
        <v>336.20400000000001</v>
      </c>
      <c r="O166" s="167">
        <f t="shared" si="16"/>
        <v>101.60400000000001</v>
      </c>
      <c r="P166" s="167">
        <f t="shared" si="16"/>
        <v>124.899</v>
      </c>
      <c r="Q166" t="str">
        <f t="shared" si="17"/>
        <v>NA</v>
      </c>
      <c r="R166" t="str">
        <f t="shared" si="18"/>
        <v>NA</v>
      </c>
      <c r="S166" s="168" t="str">
        <f t="shared" si="19"/>
        <v>NA</v>
      </c>
      <c r="T166" t="str">
        <f t="shared" si="20"/>
        <v>NA</v>
      </c>
    </row>
    <row r="167" spans="1:20" ht="12.75" customHeight="1" outlineLevel="1" x14ac:dyDescent="0.25">
      <c r="A167" s="149">
        <v>2</v>
      </c>
      <c r="B167" s="164" t="str">
        <f t="shared" si="14"/>
        <v>FA</v>
      </c>
      <c r="C167" s="164" t="str">
        <f t="shared" si="15"/>
        <v>FA</v>
      </c>
      <c r="D167" s="135">
        <v>0.37</v>
      </c>
      <c r="E167" s="165">
        <v>0.2</v>
      </c>
      <c r="F167" s="135">
        <v>18</v>
      </c>
      <c r="G167" s="135">
        <v>125</v>
      </c>
      <c r="H167" s="154">
        <v>-3.8707700000000003</v>
      </c>
      <c r="I167" s="154">
        <v>1.7999999999999999E-2</v>
      </c>
      <c r="J167" s="154">
        <v>4732.97</v>
      </c>
      <c r="K167" s="154">
        <v>726.41800000000001</v>
      </c>
      <c r="L167" s="154">
        <v>1073.6199999999999</v>
      </c>
      <c r="M167" s="166">
        <v>65</v>
      </c>
      <c r="N167" s="167">
        <f t="shared" si="16"/>
        <v>4672.97</v>
      </c>
      <c r="O167" s="167">
        <f t="shared" si="16"/>
        <v>666.41800000000001</v>
      </c>
      <c r="P167" s="167">
        <f t="shared" si="16"/>
        <v>1013.6199999999999</v>
      </c>
      <c r="Q167" t="str">
        <f t="shared" si="17"/>
        <v>NA</v>
      </c>
      <c r="R167" t="str">
        <f t="shared" si="18"/>
        <v>NA</v>
      </c>
      <c r="S167" s="168" t="str">
        <f t="shared" si="19"/>
        <v>NA</v>
      </c>
      <c r="T167" t="str">
        <f t="shared" si="20"/>
        <v>NA</v>
      </c>
    </row>
    <row r="168" spans="1:20" ht="12.75" customHeight="1" outlineLevel="1" x14ac:dyDescent="0.25">
      <c r="A168" s="149">
        <v>3.5</v>
      </c>
      <c r="B168" s="164" t="str">
        <f t="shared" si="14"/>
        <v>FA</v>
      </c>
      <c r="C168" s="164" t="str">
        <f t="shared" si="15"/>
        <v>FA</v>
      </c>
      <c r="D168" s="135">
        <v>0.52</v>
      </c>
      <c r="E168" s="165">
        <v>0.2</v>
      </c>
      <c r="F168" s="135">
        <v>18</v>
      </c>
      <c r="G168" s="135">
        <v>125</v>
      </c>
      <c r="H168" s="154">
        <v>-3.7207699999999999</v>
      </c>
      <c r="I168" s="154">
        <v>1.7999999999999999E-2</v>
      </c>
      <c r="J168" s="154">
        <v>4110.03</v>
      </c>
      <c r="K168" s="154">
        <v>648.65499999999997</v>
      </c>
      <c r="L168" s="154">
        <v>953.84</v>
      </c>
      <c r="M168" s="166">
        <v>65</v>
      </c>
      <c r="N168" s="167">
        <f t="shared" si="16"/>
        <v>4050.0299999999997</v>
      </c>
      <c r="O168" s="167">
        <f t="shared" si="16"/>
        <v>588.65499999999997</v>
      </c>
      <c r="P168" s="167">
        <f t="shared" si="16"/>
        <v>893.84</v>
      </c>
      <c r="Q168" t="str">
        <f t="shared" si="17"/>
        <v>NA</v>
      </c>
      <c r="R168" t="str">
        <f t="shared" si="18"/>
        <v>NA</v>
      </c>
      <c r="S168" s="168" t="str">
        <f t="shared" si="19"/>
        <v>NA</v>
      </c>
      <c r="T168" t="str">
        <f t="shared" si="20"/>
        <v>NA</v>
      </c>
    </row>
    <row r="169" spans="1:20" ht="12.75" customHeight="1" outlineLevel="1" x14ac:dyDescent="0.25">
      <c r="A169" s="149">
        <v>5</v>
      </c>
      <c r="B169" s="164" t="str">
        <f t="shared" si="14"/>
        <v>FA</v>
      </c>
      <c r="C169" s="164" t="str">
        <f t="shared" si="15"/>
        <v>FA</v>
      </c>
      <c r="D169" s="135">
        <v>0.67</v>
      </c>
      <c r="E169" s="165">
        <v>0.2</v>
      </c>
      <c r="F169" s="135">
        <v>18</v>
      </c>
      <c r="G169" s="135">
        <v>125</v>
      </c>
      <c r="H169" s="154">
        <v>-3.57077</v>
      </c>
      <c r="I169" s="154">
        <v>1.7999999999999999E-2</v>
      </c>
      <c r="J169" s="154">
        <v>3634.96</v>
      </c>
      <c r="K169" s="154">
        <v>591.67200000000003</v>
      </c>
      <c r="L169" s="154">
        <v>871.32</v>
      </c>
      <c r="M169" s="166">
        <v>65</v>
      </c>
      <c r="N169" s="167">
        <f t="shared" si="16"/>
        <v>3574.96</v>
      </c>
      <c r="O169" s="167">
        <f t="shared" si="16"/>
        <v>531.67200000000003</v>
      </c>
      <c r="P169" s="167">
        <f t="shared" si="16"/>
        <v>811.32</v>
      </c>
      <c r="Q169" t="str">
        <f t="shared" si="17"/>
        <v>NA</v>
      </c>
      <c r="R169" t="str">
        <f t="shared" si="18"/>
        <v>NA</v>
      </c>
      <c r="S169" s="168" t="str">
        <f t="shared" si="19"/>
        <v>NA</v>
      </c>
      <c r="T169" t="str">
        <f t="shared" si="20"/>
        <v>NA</v>
      </c>
    </row>
    <row r="170" spans="1:20" ht="12.75" customHeight="1" outlineLevel="1" x14ac:dyDescent="0.25">
      <c r="A170" s="149">
        <v>7.5</v>
      </c>
      <c r="B170" s="164" t="str">
        <f t="shared" si="14"/>
        <v>FA</v>
      </c>
      <c r="C170" s="164" t="str">
        <f t="shared" si="15"/>
        <v>FA</v>
      </c>
      <c r="D170" s="135">
        <v>0.92</v>
      </c>
      <c r="E170" s="165">
        <v>0.2</v>
      </c>
      <c r="F170" s="135">
        <v>18</v>
      </c>
      <c r="G170" s="135">
        <v>125</v>
      </c>
      <c r="H170" s="154">
        <v>-3.32077</v>
      </c>
      <c r="I170" s="154">
        <v>1.7999999999999999E-2</v>
      </c>
      <c r="J170" s="154">
        <v>3059.23</v>
      </c>
      <c r="K170" s="154">
        <v>520.93600000000004</v>
      </c>
      <c r="L170" s="154">
        <v>770.95</v>
      </c>
      <c r="M170" s="166">
        <v>65</v>
      </c>
      <c r="N170" s="167">
        <f t="shared" si="16"/>
        <v>2999.23</v>
      </c>
      <c r="O170" s="167">
        <f t="shared" si="16"/>
        <v>460.93600000000004</v>
      </c>
      <c r="P170" s="167">
        <f t="shared" si="16"/>
        <v>710.95</v>
      </c>
      <c r="Q170" t="str">
        <f t="shared" si="17"/>
        <v>NA</v>
      </c>
      <c r="R170" t="str">
        <f t="shared" si="18"/>
        <v>NA</v>
      </c>
      <c r="S170" s="168" t="str">
        <f t="shared" si="19"/>
        <v>NA</v>
      </c>
      <c r="T170" t="str">
        <f t="shared" si="20"/>
        <v>NA</v>
      </c>
    </row>
    <row r="171" spans="1:20" ht="12.75" customHeight="1" outlineLevel="1" x14ac:dyDescent="0.25">
      <c r="A171" s="149">
        <v>10</v>
      </c>
      <c r="B171" s="164" t="str">
        <f t="shared" si="14"/>
        <v>FA</v>
      </c>
      <c r="C171" s="164" t="str">
        <f t="shared" si="15"/>
        <v>FA</v>
      </c>
      <c r="D171" s="135">
        <v>1.17</v>
      </c>
      <c r="E171" s="165">
        <v>0.2</v>
      </c>
      <c r="F171" s="135">
        <v>18</v>
      </c>
      <c r="G171" s="135">
        <v>125</v>
      </c>
      <c r="H171" s="154">
        <v>-3.07077</v>
      </c>
      <c r="I171" s="154">
        <v>1.7999999999999999E-2</v>
      </c>
      <c r="J171" s="154">
        <v>2662.9</v>
      </c>
      <c r="K171" s="154">
        <v>467.98700000000002</v>
      </c>
      <c r="L171" s="154">
        <v>687.024</v>
      </c>
      <c r="M171" s="166">
        <v>65</v>
      </c>
      <c r="N171" s="167">
        <f t="shared" si="16"/>
        <v>2602.9</v>
      </c>
      <c r="O171" s="167">
        <f t="shared" si="16"/>
        <v>407.98700000000002</v>
      </c>
      <c r="P171" s="167">
        <f t="shared" si="16"/>
        <v>627.024</v>
      </c>
      <c r="Q171" t="str">
        <f t="shared" si="17"/>
        <v>NA</v>
      </c>
      <c r="R171" t="str">
        <f t="shared" si="18"/>
        <v>NA</v>
      </c>
      <c r="S171" s="168" t="str">
        <f t="shared" si="19"/>
        <v>NA</v>
      </c>
      <c r="T171" t="str">
        <f t="shared" si="20"/>
        <v>NA</v>
      </c>
    </row>
    <row r="172" spans="1:20" ht="12.75" customHeight="1" outlineLevel="1" x14ac:dyDescent="0.25">
      <c r="A172" s="149">
        <v>15</v>
      </c>
      <c r="B172" s="164" t="str">
        <f t="shared" si="14"/>
        <v>FA</v>
      </c>
      <c r="C172" s="164" t="str">
        <f t="shared" si="15"/>
        <v>FA</v>
      </c>
      <c r="D172" s="135">
        <v>1.67</v>
      </c>
      <c r="E172" s="165">
        <v>0.2</v>
      </c>
      <c r="F172" s="135">
        <v>18</v>
      </c>
      <c r="G172" s="135">
        <v>125</v>
      </c>
      <c r="H172" s="154">
        <v>-2.57077</v>
      </c>
      <c r="I172" s="154">
        <v>1.7999999999999999E-2</v>
      </c>
      <c r="J172" s="154">
        <v>2140.66</v>
      </c>
      <c r="K172" s="154">
        <v>398.79399999999998</v>
      </c>
      <c r="L172" s="154">
        <v>571.19600000000003</v>
      </c>
      <c r="M172" s="166">
        <v>65</v>
      </c>
      <c r="N172" s="167">
        <f t="shared" si="16"/>
        <v>2080.66</v>
      </c>
      <c r="O172" s="167">
        <f t="shared" si="16"/>
        <v>338.79399999999998</v>
      </c>
      <c r="P172" s="167">
        <f t="shared" si="16"/>
        <v>511.19600000000003</v>
      </c>
      <c r="Q172" t="str">
        <f t="shared" si="17"/>
        <v>NA</v>
      </c>
      <c r="R172" t="str">
        <f t="shared" si="18"/>
        <v>NA</v>
      </c>
      <c r="S172" s="168" t="str">
        <f t="shared" si="19"/>
        <v>NA</v>
      </c>
      <c r="T172" t="str">
        <f t="shared" si="20"/>
        <v>NA</v>
      </c>
    </row>
    <row r="173" spans="1:20" ht="12.75" customHeight="1" outlineLevel="1" x14ac:dyDescent="0.25">
      <c r="A173" s="149">
        <v>20</v>
      </c>
      <c r="B173" s="164" t="str">
        <f t="shared" si="14"/>
        <v>FA</v>
      </c>
      <c r="C173" s="164" t="str">
        <f t="shared" si="15"/>
        <v>FA</v>
      </c>
      <c r="D173" s="135">
        <v>2.17</v>
      </c>
      <c r="E173" s="165">
        <v>0.2</v>
      </c>
      <c r="F173" s="135">
        <v>18</v>
      </c>
      <c r="G173" s="135">
        <v>125</v>
      </c>
      <c r="H173" s="154">
        <v>-2.07077</v>
      </c>
      <c r="I173" s="154">
        <v>1.7999999999999999E-2</v>
      </c>
      <c r="J173" s="154">
        <v>1792.06</v>
      </c>
      <c r="K173" s="154">
        <v>351.55500000000001</v>
      </c>
      <c r="L173" s="154">
        <v>494.78300000000002</v>
      </c>
      <c r="M173" s="166">
        <v>65</v>
      </c>
      <c r="N173" s="167">
        <f t="shared" si="16"/>
        <v>1732.06</v>
      </c>
      <c r="O173" s="167">
        <f t="shared" si="16"/>
        <v>291.55500000000001</v>
      </c>
      <c r="P173" s="167">
        <f t="shared" si="16"/>
        <v>434.78300000000002</v>
      </c>
      <c r="Q173" t="str">
        <f t="shared" si="17"/>
        <v>NA</v>
      </c>
      <c r="R173" t="str">
        <f t="shared" si="18"/>
        <v>NA</v>
      </c>
      <c r="S173" s="168" t="str">
        <f t="shared" si="19"/>
        <v>NA</v>
      </c>
      <c r="T173" t="str">
        <f t="shared" si="20"/>
        <v>NA</v>
      </c>
    </row>
    <row r="174" spans="1:20" ht="12.75" customHeight="1" outlineLevel="1" x14ac:dyDescent="0.25">
      <c r="A174" s="149">
        <v>35</v>
      </c>
      <c r="B174" s="164" t="str">
        <f t="shared" si="14"/>
        <v>FA</v>
      </c>
      <c r="C174" s="164" t="str">
        <f t="shared" si="15"/>
        <v>FA</v>
      </c>
      <c r="D174" s="135">
        <v>3.67</v>
      </c>
      <c r="E174" s="165">
        <v>0.2</v>
      </c>
      <c r="F174" s="135">
        <v>18</v>
      </c>
      <c r="G174" s="135">
        <v>125</v>
      </c>
      <c r="H174" s="154">
        <v>-0.57076899999999997</v>
      </c>
      <c r="I174" s="154">
        <v>1.7999999999999999E-2</v>
      </c>
      <c r="J174" s="154">
        <v>1233.44</v>
      </c>
      <c r="K174" s="154">
        <v>274.18400000000003</v>
      </c>
      <c r="L174" s="154">
        <v>364.90800000000002</v>
      </c>
      <c r="M174" s="166">
        <v>65</v>
      </c>
      <c r="N174" s="167">
        <f t="shared" si="16"/>
        <v>1173.44</v>
      </c>
      <c r="O174" s="167">
        <f t="shared" si="16"/>
        <v>214.18400000000003</v>
      </c>
      <c r="P174" s="167">
        <f t="shared" si="16"/>
        <v>304.90800000000002</v>
      </c>
      <c r="Q174" t="str">
        <f t="shared" si="17"/>
        <v>NA</v>
      </c>
      <c r="R174" t="str">
        <f t="shared" si="18"/>
        <v>NA</v>
      </c>
      <c r="S174" s="168" t="str">
        <f t="shared" si="19"/>
        <v>NA</v>
      </c>
      <c r="T174" t="str">
        <f t="shared" si="20"/>
        <v>NA</v>
      </c>
    </row>
    <row r="175" spans="1:20" ht="12.75" customHeight="1" outlineLevel="1" x14ac:dyDescent="0.25">
      <c r="A175" s="149">
        <v>50</v>
      </c>
      <c r="B175" s="164" t="str">
        <f t="shared" si="14"/>
        <v>FA</v>
      </c>
      <c r="C175" s="164" t="str">
        <f t="shared" si="15"/>
        <v>FA</v>
      </c>
      <c r="D175" s="135">
        <v>5.17</v>
      </c>
      <c r="E175" s="165">
        <v>0.2</v>
      </c>
      <c r="F175" s="135">
        <v>18</v>
      </c>
      <c r="G175" s="135">
        <v>125</v>
      </c>
      <c r="H175" s="154">
        <v>0.92923100000000003</v>
      </c>
      <c r="I175" s="154">
        <v>1.7999999999999999E-2</v>
      </c>
      <c r="J175" s="154">
        <v>958.31</v>
      </c>
      <c r="K175" s="154">
        <v>237.28800000000001</v>
      </c>
      <c r="L175" s="154">
        <v>306.82100000000003</v>
      </c>
      <c r="M175" s="166">
        <v>65</v>
      </c>
      <c r="N175" s="167">
        <f t="shared" si="16"/>
        <v>898.31</v>
      </c>
      <c r="O175" s="167">
        <f t="shared" si="16"/>
        <v>177.28800000000001</v>
      </c>
      <c r="P175" s="167">
        <f t="shared" si="16"/>
        <v>246.82100000000003</v>
      </c>
      <c r="Q175" t="str">
        <f t="shared" si="17"/>
        <v>NA</v>
      </c>
      <c r="R175" t="str">
        <f t="shared" si="18"/>
        <v>NA</v>
      </c>
      <c r="S175" s="168" t="str">
        <f t="shared" si="19"/>
        <v>NA</v>
      </c>
      <c r="T175" t="str">
        <f t="shared" si="20"/>
        <v>NA</v>
      </c>
    </row>
    <row r="176" spans="1:20" ht="12.75" customHeight="1" outlineLevel="1" x14ac:dyDescent="0.25">
      <c r="A176" s="149">
        <v>60</v>
      </c>
      <c r="B176" s="164" t="str">
        <f t="shared" si="14"/>
        <v>FA</v>
      </c>
      <c r="C176" s="164" t="str">
        <f t="shared" si="15"/>
        <v>FA</v>
      </c>
      <c r="D176" s="135">
        <v>6.17</v>
      </c>
      <c r="E176" s="165">
        <v>0.2</v>
      </c>
      <c r="F176" s="135">
        <v>18</v>
      </c>
      <c r="G176" s="135">
        <v>125</v>
      </c>
      <c r="H176" s="154">
        <v>1.92923</v>
      </c>
      <c r="I176" s="154">
        <v>1.7999999999999999E-2</v>
      </c>
      <c r="J176" s="154">
        <v>840.98</v>
      </c>
      <c r="K176" s="154">
        <v>221.1</v>
      </c>
      <c r="L176" s="154">
        <v>281.45499999999998</v>
      </c>
      <c r="M176" s="166">
        <v>65</v>
      </c>
      <c r="N176" s="167">
        <f t="shared" si="16"/>
        <v>780.98</v>
      </c>
      <c r="O176" s="167">
        <f t="shared" si="16"/>
        <v>161.1</v>
      </c>
      <c r="P176" s="167">
        <f t="shared" si="16"/>
        <v>221.45499999999998</v>
      </c>
      <c r="Q176" t="str">
        <f t="shared" si="17"/>
        <v>NA</v>
      </c>
      <c r="R176" t="str">
        <f t="shared" si="18"/>
        <v>NA</v>
      </c>
      <c r="S176" s="168" t="str">
        <f t="shared" si="19"/>
        <v>NA</v>
      </c>
      <c r="T176" t="str">
        <f t="shared" si="20"/>
        <v>NA</v>
      </c>
    </row>
    <row r="177" spans="1:20" ht="12.75" customHeight="1" outlineLevel="1" x14ac:dyDescent="0.25">
      <c r="A177" s="149">
        <v>70</v>
      </c>
      <c r="B177" s="164" t="str">
        <f t="shared" si="14"/>
        <v>FA</v>
      </c>
      <c r="C177" s="164" t="str">
        <f t="shared" si="15"/>
        <v>FA</v>
      </c>
      <c r="D177" s="135">
        <v>7.17</v>
      </c>
      <c r="E177" s="165">
        <v>0.2</v>
      </c>
      <c r="F177" s="135">
        <v>18</v>
      </c>
      <c r="G177" s="135">
        <v>125</v>
      </c>
      <c r="H177" s="154">
        <v>2.92923</v>
      </c>
      <c r="I177" s="154">
        <v>1.7999999999999999E-2</v>
      </c>
      <c r="J177" s="154">
        <v>753.3</v>
      </c>
      <c r="K177" s="154">
        <v>209.41300000000001</v>
      </c>
      <c r="L177" s="154">
        <v>263.14</v>
      </c>
      <c r="M177" s="166">
        <v>65</v>
      </c>
      <c r="N177" s="167">
        <f t="shared" si="16"/>
        <v>693.3</v>
      </c>
      <c r="O177" s="167">
        <f t="shared" si="16"/>
        <v>149.41300000000001</v>
      </c>
      <c r="P177" s="167">
        <f t="shared" si="16"/>
        <v>203.14</v>
      </c>
      <c r="Q177" t="str">
        <f t="shared" si="17"/>
        <v>NA</v>
      </c>
      <c r="R177" t="str">
        <f t="shared" si="18"/>
        <v>NA</v>
      </c>
      <c r="S177" s="168" t="str">
        <f t="shared" si="19"/>
        <v>NA</v>
      </c>
      <c r="T177" t="str">
        <f t="shared" si="20"/>
        <v>NA</v>
      </c>
    </row>
    <row r="178" spans="1:20" ht="12.75" customHeight="1" outlineLevel="1" x14ac:dyDescent="0.25">
      <c r="A178" s="149">
        <v>85</v>
      </c>
      <c r="B178" s="164" t="str">
        <f t="shared" si="14"/>
        <v>FA</v>
      </c>
      <c r="C178" s="164" t="str">
        <f t="shared" si="15"/>
        <v>FA</v>
      </c>
      <c r="D178" s="135">
        <v>8.67</v>
      </c>
      <c r="E178" s="165">
        <v>0.2</v>
      </c>
      <c r="F178" s="135">
        <v>18</v>
      </c>
      <c r="G178" s="135">
        <v>125</v>
      </c>
      <c r="H178" s="154">
        <v>4.4292300000000004</v>
      </c>
      <c r="I178" s="154">
        <v>1.7999999999999999E-2</v>
      </c>
      <c r="J178" s="154">
        <v>656.95600000000002</v>
      </c>
      <c r="K178" s="154">
        <v>196.398</v>
      </c>
      <c r="L178" s="154">
        <v>239.613</v>
      </c>
      <c r="M178" s="166">
        <v>65</v>
      </c>
      <c r="N178" s="167">
        <f t="shared" si="16"/>
        <v>596.95600000000002</v>
      </c>
      <c r="O178" s="167">
        <f t="shared" si="16"/>
        <v>136.398</v>
      </c>
      <c r="P178" s="167">
        <f t="shared" si="16"/>
        <v>179.613</v>
      </c>
      <c r="Q178" t="str">
        <f t="shared" si="17"/>
        <v>NA</v>
      </c>
      <c r="R178" t="str">
        <f t="shared" si="18"/>
        <v>NA</v>
      </c>
      <c r="S178" s="168" t="str">
        <f t="shared" si="19"/>
        <v>NA</v>
      </c>
      <c r="T178" t="str">
        <f t="shared" si="20"/>
        <v>NA</v>
      </c>
    </row>
    <row r="179" spans="1:20" ht="12.75" customHeight="1" outlineLevel="1" x14ac:dyDescent="0.25">
      <c r="A179" s="149">
        <v>100</v>
      </c>
      <c r="B179" s="164" t="str">
        <f t="shared" si="14"/>
        <v>FA</v>
      </c>
      <c r="C179" s="164" t="str">
        <f t="shared" si="15"/>
        <v>FA</v>
      </c>
      <c r="D179" s="135">
        <v>10.17</v>
      </c>
      <c r="E179" s="165">
        <v>0.2</v>
      </c>
      <c r="F179" s="135">
        <v>18</v>
      </c>
      <c r="G179" s="135">
        <v>125</v>
      </c>
      <c r="H179" s="154">
        <v>5.9292300000000004</v>
      </c>
      <c r="I179" s="154">
        <v>1.7999999999999999E-2</v>
      </c>
      <c r="J179" s="154">
        <v>586.84400000000005</v>
      </c>
      <c r="K179" s="154">
        <v>187.13399999999999</v>
      </c>
      <c r="L179" s="154">
        <v>225.62</v>
      </c>
      <c r="M179" s="166">
        <v>65</v>
      </c>
      <c r="N179" s="167">
        <f t="shared" si="16"/>
        <v>526.84400000000005</v>
      </c>
      <c r="O179" s="167">
        <f t="shared" si="16"/>
        <v>127.13399999999999</v>
      </c>
      <c r="P179" s="167">
        <f t="shared" si="16"/>
        <v>165.62</v>
      </c>
      <c r="Q179" t="str">
        <f t="shared" si="17"/>
        <v>NA</v>
      </c>
      <c r="R179" t="str">
        <f t="shared" si="18"/>
        <v>NA</v>
      </c>
      <c r="S179" s="168" t="str">
        <f t="shared" si="19"/>
        <v>NA</v>
      </c>
      <c r="T179" t="str">
        <f t="shared" si="20"/>
        <v>NA</v>
      </c>
    </row>
    <row r="180" spans="1:20" ht="12.75" customHeight="1" outlineLevel="1" x14ac:dyDescent="0.25">
      <c r="A180" s="149">
        <v>125</v>
      </c>
      <c r="B180" s="164" t="str">
        <f t="shared" si="14"/>
        <v>FA</v>
      </c>
      <c r="C180" s="164" t="str">
        <f t="shared" si="15"/>
        <v>FA</v>
      </c>
      <c r="D180" s="135">
        <v>12.67</v>
      </c>
      <c r="E180" s="165">
        <v>0.2</v>
      </c>
      <c r="F180" s="135">
        <v>18</v>
      </c>
      <c r="G180" s="135">
        <v>125</v>
      </c>
      <c r="H180" s="154">
        <v>8.4292300000000004</v>
      </c>
      <c r="I180" s="154">
        <v>1.7999999999999999E-2</v>
      </c>
      <c r="J180" s="154">
        <v>503.661</v>
      </c>
      <c r="K180" s="154">
        <v>176.19</v>
      </c>
      <c r="L180" s="154">
        <v>208.488</v>
      </c>
      <c r="M180" s="166">
        <v>65</v>
      </c>
      <c r="N180" s="167">
        <f t="shared" si="16"/>
        <v>443.661</v>
      </c>
      <c r="O180" s="167">
        <f t="shared" si="16"/>
        <v>116.19</v>
      </c>
      <c r="P180" s="167">
        <f t="shared" si="16"/>
        <v>148.488</v>
      </c>
      <c r="Q180" t="str">
        <f t="shared" si="17"/>
        <v>NA</v>
      </c>
      <c r="R180" t="str">
        <f t="shared" si="18"/>
        <v>NA</v>
      </c>
      <c r="S180" s="168" t="str">
        <f t="shared" si="19"/>
        <v>NA</v>
      </c>
      <c r="T180" t="str">
        <f t="shared" si="20"/>
        <v>NA</v>
      </c>
    </row>
    <row r="181" spans="1:20" ht="12.75" customHeight="1" outlineLevel="1" x14ac:dyDescent="0.25">
      <c r="A181" s="149">
        <v>150</v>
      </c>
      <c r="B181" s="164" t="str">
        <f t="shared" si="14"/>
        <v>FA</v>
      </c>
      <c r="C181" s="164" t="str">
        <f t="shared" si="15"/>
        <v>FA</v>
      </c>
      <c r="D181" s="135">
        <v>15.17</v>
      </c>
      <c r="E181" s="165">
        <v>0.2</v>
      </c>
      <c r="F181" s="135">
        <v>18</v>
      </c>
      <c r="G181" s="135">
        <v>125</v>
      </c>
      <c r="H181" s="154">
        <v>10.9292</v>
      </c>
      <c r="I181" s="154">
        <v>1.7999999999999999E-2</v>
      </c>
      <c r="J181" s="154">
        <v>446.46600000000001</v>
      </c>
      <c r="K181" s="154">
        <v>168.58</v>
      </c>
      <c r="L181" s="154">
        <v>196.095</v>
      </c>
      <c r="M181" s="166">
        <v>65</v>
      </c>
      <c r="N181" s="167">
        <f t="shared" si="16"/>
        <v>386.46600000000001</v>
      </c>
      <c r="O181" s="167">
        <f t="shared" si="16"/>
        <v>108.58000000000001</v>
      </c>
      <c r="P181" s="167">
        <f t="shared" si="16"/>
        <v>136.095</v>
      </c>
      <c r="Q181" t="str">
        <f t="shared" si="17"/>
        <v>NA</v>
      </c>
      <c r="R181" t="str">
        <f t="shared" si="18"/>
        <v>NA</v>
      </c>
      <c r="S181" s="168" t="str">
        <f t="shared" si="19"/>
        <v>NA</v>
      </c>
      <c r="T181" t="str">
        <f t="shared" si="20"/>
        <v>NA</v>
      </c>
    </row>
    <row r="182" spans="1:20" ht="12.75" customHeight="1" outlineLevel="1" x14ac:dyDescent="0.25">
      <c r="A182" s="149">
        <v>2</v>
      </c>
      <c r="B182" s="164" t="str">
        <f t="shared" si="14"/>
        <v>FA</v>
      </c>
      <c r="C182" s="164" t="str">
        <f t="shared" si="15"/>
        <v>FA</v>
      </c>
      <c r="D182" s="135">
        <v>0.37</v>
      </c>
      <c r="E182" s="165">
        <v>0.2</v>
      </c>
      <c r="F182" s="135">
        <v>24</v>
      </c>
      <c r="G182" s="135">
        <v>125</v>
      </c>
      <c r="H182" s="154">
        <v>-3.8707700000000003</v>
      </c>
      <c r="I182" s="154">
        <v>2.4E-2</v>
      </c>
      <c r="J182" s="154">
        <v>6117.61</v>
      </c>
      <c r="K182" s="154">
        <v>889.56</v>
      </c>
      <c r="L182" s="154">
        <v>1316.59</v>
      </c>
      <c r="M182" s="166">
        <v>65</v>
      </c>
      <c r="N182" s="167">
        <f t="shared" si="16"/>
        <v>6057.61</v>
      </c>
      <c r="O182" s="167">
        <f t="shared" si="16"/>
        <v>829.56</v>
      </c>
      <c r="P182" s="167">
        <f t="shared" si="16"/>
        <v>1256.5899999999999</v>
      </c>
      <c r="Q182" t="str">
        <f t="shared" si="17"/>
        <v>NA</v>
      </c>
      <c r="R182" t="str">
        <f t="shared" si="18"/>
        <v>NA</v>
      </c>
      <c r="S182" s="168" t="str">
        <f t="shared" si="19"/>
        <v>NA</v>
      </c>
      <c r="T182" t="str">
        <f t="shared" si="20"/>
        <v>NA</v>
      </c>
    </row>
    <row r="183" spans="1:20" ht="12.75" customHeight="1" outlineLevel="1" x14ac:dyDescent="0.25">
      <c r="A183" s="149">
        <v>3.5</v>
      </c>
      <c r="B183" s="164" t="str">
        <f t="shared" si="14"/>
        <v>FA</v>
      </c>
      <c r="C183" s="164" t="str">
        <f t="shared" si="15"/>
        <v>FA</v>
      </c>
      <c r="D183" s="135">
        <v>0.52</v>
      </c>
      <c r="E183" s="165">
        <v>0.2</v>
      </c>
      <c r="F183" s="135">
        <v>24</v>
      </c>
      <c r="G183" s="135">
        <v>125</v>
      </c>
      <c r="H183" s="154">
        <v>-3.7207699999999999</v>
      </c>
      <c r="I183" s="154">
        <v>2.4E-2</v>
      </c>
      <c r="J183" s="154">
        <v>5278.07</v>
      </c>
      <c r="K183" s="154">
        <v>791.66</v>
      </c>
      <c r="L183" s="154">
        <v>1167.18</v>
      </c>
      <c r="M183" s="166">
        <v>65</v>
      </c>
      <c r="N183" s="167">
        <f t="shared" si="16"/>
        <v>5218.07</v>
      </c>
      <c r="O183" s="167">
        <f t="shared" si="16"/>
        <v>731.66</v>
      </c>
      <c r="P183" s="167">
        <f t="shared" si="16"/>
        <v>1107.18</v>
      </c>
      <c r="Q183" t="str">
        <f t="shared" si="17"/>
        <v>NA</v>
      </c>
      <c r="R183" t="str">
        <f t="shared" si="18"/>
        <v>NA</v>
      </c>
      <c r="S183" s="168" t="str">
        <f t="shared" si="19"/>
        <v>NA</v>
      </c>
      <c r="T183" t="str">
        <f t="shared" si="20"/>
        <v>NA</v>
      </c>
    </row>
    <row r="184" spans="1:20" ht="12.75" customHeight="1" outlineLevel="1" x14ac:dyDescent="0.25">
      <c r="A184" s="149">
        <v>5</v>
      </c>
      <c r="B184" s="164" t="str">
        <f t="shared" si="14"/>
        <v>FA</v>
      </c>
      <c r="C184" s="164" t="str">
        <f t="shared" si="15"/>
        <v>FA</v>
      </c>
      <c r="D184" s="135">
        <v>0.67</v>
      </c>
      <c r="E184" s="165">
        <v>0.2</v>
      </c>
      <c r="F184" s="135">
        <v>24</v>
      </c>
      <c r="G184" s="135">
        <v>125</v>
      </c>
      <c r="H184" s="154">
        <v>-3.57077</v>
      </c>
      <c r="I184" s="154">
        <v>2.4E-2</v>
      </c>
      <c r="J184" s="154">
        <v>4647.18</v>
      </c>
      <c r="K184" s="154">
        <v>719.85900000000004</v>
      </c>
      <c r="L184" s="154">
        <v>1064.7</v>
      </c>
      <c r="M184" s="166">
        <v>65</v>
      </c>
      <c r="N184" s="167">
        <f t="shared" si="16"/>
        <v>4587.18</v>
      </c>
      <c r="O184" s="167">
        <f t="shared" si="16"/>
        <v>659.85900000000004</v>
      </c>
      <c r="P184" s="167">
        <f t="shared" si="16"/>
        <v>1004.7</v>
      </c>
      <c r="Q184" t="str">
        <f t="shared" si="17"/>
        <v>NA</v>
      </c>
      <c r="R184" t="str">
        <f t="shared" si="18"/>
        <v>NA</v>
      </c>
      <c r="S184" s="168" t="str">
        <f t="shared" si="19"/>
        <v>NA</v>
      </c>
      <c r="T184" t="str">
        <f t="shared" si="20"/>
        <v>NA</v>
      </c>
    </row>
    <row r="185" spans="1:20" ht="12.75" customHeight="1" outlineLevel="1" x14ac:dyDescent="0.25">
      <c r="A185" s="149">
        <v>7.5</v>
      </c>
      <c r="B185" s="164" t="str">
        <f t="shared" si="14"/>
        <v>FA</v>
      </c>
      <c r="C185" s="164" t="str">
        <f t="shared" si="15"/>
        <v>FA</v>
      </c>
      <c r="D185" s="135">
        <v>0.92</v>
      </c>
      <c r="E185" s="165">
        <v>0.2</v>
      </c>
      <c r="F185" s="135">
        <v>24</v>
      </c>
      <c r="G185" s="135">
        <v>125</v>
      </c>
      <c r="H185" s="154">
        <v>-3.32077</v>
      </c>
      <c r="I185" s="154">
        <v>2.4E-2</v>
      </c>
      <c r="J185" s="154">
        <v>3893.31</v>
      </c>
      <c r="K185" s="154">
        <v>630.65899999999999</v>
      </c>
      <c r="L185" s="154">
        <v>939.89</v>
      </c>
      <c r="M185" s="166">
        <v>65</v>
      </c>
      <c r="N185" s="167">
        <f t="shared" si="16"/>
        <v>3833.31</v>
      </c>
      <c r="O185" s="167">
        <f t="shared" si="16"/>
        <v>570.65899999999999</v>
      </c>
      <c r="P185" s="167">
        <f t="shared" si="16"/>
        <v>879.89</v>
      </c>
      <c r="Q185" t="str">
        <f t="shared" si="17"/>
        <v>NA</v>
      </c>
      <c r="R185" t="str">
        <f t="shared" si="18"/>
        <v>NA</v>
      </c>
      <c r="S185" s="168" t="str">
        <f t="shared" si="19"/>
        <v>NA</v>
      </c>
      <c r="T185" t="str">
        <f t="shared" si="20"/>
        <v>NA</v>
      </c>
    </row>
    <row r="186" spans="1:20" ht="12.75" customHeight="1" outlineLevel="1" x14ac:dyDescent="0.25">
      <c r="A186" s="149">
        <v>10</v>
      </c>
      <c r="B186" s="164" t="str">
        <f t="shared" si="14"/>
        <v>FA</v>
      </c>
      <c r="C186" s="164" t="str">
        <f t="shared" si="15"/>
        <v>FA</v>
      </c>
      <c r="D186" s="135">
        <v>1.17</v>
      </c>
      <c r="E186" s="165">
        <v>0.2</v>
      </c>
      <c r="F186" s="135">
        <v>24</v>
      </c>
      <c r="G186" s="135">
        <v>125</v>
      </c>
      <c r="H186" s="154">
        <v>-3.07077</v>
      </c>
      <c r="I186" s="154">
        <v>2.4E-2</v>
      </c>
      <c r="J186" s="154">
        <v>3378.61</v>
      </c>
      <c r="K186" s="154">
        <v>563.84299999999996</v>
      </c>
      <c r="L186" s="154">
        <v>834.95</v>
      </c>
      <c r="M186" s="166">
        <v>65</v>
      </c>
      <c r="N186" s="167">
        <f t="shared" si="16"/>
        <v>3318.61</v>
      </c>
      <c r="O186" s="167">
        <f t="shared" si="16"/>
        <v>503.84299999999996</v>
      </c>
      <c r="P186" s="167">
        <f t="shared" si="16"/>
        <v>774.95</v>
      </c>
      <c r="Q186" t="str">
        <f t="shared" si="17"/>
        <v>NA</v>
      </c>
      <c r="R186" t="str">
        <f t="shared" si="18"/>
        <v>NA</v>
      </c>
      <c r="S186" s="168" t="str">
        <f t="shared" si="19"/>
        <v>NA</v>
      </c>
      <c r="T186" t="str">
        <f t="shared" si="20"/>
        <v>NA</v>
      </c>
    </row>
    <row r="187" spans="1:20" ht="12.75" customHeight="1" outlineLevel="1" x14ac:dyDescent="0.25">
      <c r="A187" s="149">
        <v>15</v>
      </c>
      <c r="B187" s="164" t="str">
        <f t="shared" si="14"/>
        <v>FA</v>
      </c>
      <c r="C187" s="164" t="str">
        <f t="shared" si="15"/>
        <v>FA</v>
      </c>
      <c r="D187" s="135">
        <v>1.67</v>
      </c>
      <c r="E187" s="165">
        <v>0.2</v>
      </c>
      <c r="F187" s="135">
        <v>24</v>
      </c>
      <c r="G187" s="135">
        <v>125</v>
      </c>
      <c r="H187" s="154">
        <v>-2.57077</v>
      </c>
      <c r="I187" s="154">
        <v>2.4E-2</v>
      </c>
      <c r="J187" s="154">
        <v>2705.22</v>
      </c>
      <c r="K187" s="154">
        <v>476.46899999999999</v>
      </c>
      <c r="L187" s="154">
        <v>690.65300000000002</v>
      </c>
      <c r="M187" s="166">
        <v>65</v>
      </c>
      <c r="N187" s="167">
        <f t="shared" si="16"/>
        <v>2645.22</v>
      </c>
      <c r="O187" s="167">
        <f t="shared" si="16"/>
        <v>416.46899999999999</v>
      </c>
      <c r="P187" s="167">
        <f t="shared" si="16"/>
        <v>630.65300000000002</v>
      </c>
      <c r="Q187" t="str">
        <f t="shared" si="17"/>
        <v>NA</v>
      </c>
      <c r="R187" t="str">
        <f t="shared" si="18"/>
        <v>NA</v>
      </c>
      <c r="S187" s="168" t="str">
        <f t="shared" si="19"/>
        <v>NA</v>
      </c>
      <c r="T187" t="str">
        <f t="shared" si="20"/>
        <v>NA</v>
      </c>
    </row>
    <row r="188" spans="1:20" ht="12.75" customHeight="1" outlineLevel="1" x14ac:dyDescent="0.25">
      <c r="A188" s="149">
        <v>20</v>
      </c>
      <c r="B188" s="164" t="str">
        <f t="shared" si="14"/>
        <v>FA</v>
      </c>
      <c r="C188" s="164" t="str">
        <f t="shared" si="15"/>
        <v>FA</v>
      </c>
      <c r="D188" s="135">
        <v>2.17</v>
      </c>
      <c r="E188" s="165">
        <v>0.2</v>
      </c>
      <c r="F188" s="135">
        <v>24</v>
      </c>
      <c r="G188" s="135">
        <v>125</v>
      </c>
      <c r="H188" s="154">
        <v>-2.07077</v>
      </c>
      <c r="I188" s="154">
        <v>2.4E-2</v>
      </c>
      <c r="J188" s="154">
        <v>2259.62</v>
      </c>
      <c r="K188" s="154">
        <v>416.62900000000002</v>
      </c>
      <c r="L188" s="154">
        <v>595.303</v>
      </c>
      <c r="M188" s="166">
        <v>65</v>
      </c>
      <c r="N188" s="167">
        <f t="shared" si="16"/>
        <v>2199.62</v>
      </c>
      <c r="O188" s="167">
        <f t="shared" si="16"/>
        <v>356.62900000000002</v>
      </c>
      <c r="P188" s="167">
        <f t="shared" si="16"/>
        <v>535.303</v>
      </c>
      <c r="Q188" t="str">
        <f t="shared" si="17"/>
        <v>NA</v>
      </c>
      <c r="R188" t="str">
        <f t="shared" si="18"/>
        <v>NA</v>
      </c>
      <c r="S188" s="168" t="str">
        <f t="shared" si="19"/>
        <v>NA</v>
      </c>
      <c r="T188" t="str">
        <f t="shared" si="20"/>
        <v>NA</v>
      </c>
    </row>
    <row r="189" spans="1:20" ht="12.75" customHeight="1" outlineLevel="1" x14ac:dyDescent="0.25">
      <c r="A189" s="149">
        <v>35</v>
      </c>
      <c r="B189" s="164" t="str">
        <f t="shared" si="14"/>
        <v>FA</v>
      </c>
      <c r="C189" s="164" t="str">
        <f t="shared" si="15"/>
        <v>FA</v>
      </c>
      <c r="D189" s="135">
        <v>3.67</v>
      </c>
      <c r="E189" s="165">
        <v>0.2</v>
      </c>
      <c r="F189" s="135">
        <v>24</v>
      </c>
      <c r="G189" s="135">
        <v>125</v>
      </c>
      <c r="H189" s="154">
        <v>-0.57076899999999997</v>
      </c>
      <c r="I189" s="154">
        <v>2.4E-2</v>
      </c>
      <c r="J189" s="154">
        <v>1547.84</v>
      </c>
      <c r="K189" s="154">
        <v>318.09500000000003</v>
      </c>
      <c r="L189" s="154">
        <v>432.25599999999997</v>
      </c>
      <c r="M189" s="166">
        <v>65</v>
      </c>
      <c r="N189" s="167">
        <f t="shared" si="16"/>
        <v>1487.84</v>
      </c>
      <c r="O189" s="167">
        <f t="shared" si="16"/>
        <v>258.09500000000003</v>
      </c>
      <c r="P189" s="167">
        <f t="shared" si="16"/>
        <v>372.25599999999997</v>
      </c>
      <c r="Q189" t="str">
        <f t="shared" si="17"/>
        <v>NA</v>
      </c>
      <c r="R189" t="str">
        <f t="shared" si="18"/>
        <v>NA</v>
      </c>
      <c r="S189" s="168" t="str">
        <f t="shared" si="19"/>
        <v>NA</v>
      </c>
      <c r="T189" t="str">
        <f t="shared" si="20"/>
        <v>NA</v>
      </c>
    </row>
    <row r="190" spans="1:20" ht="12.75" customHeight="1" outlineLevel="1" x14ac:dyDescent="0.25">
      <c r="A190" s="149">
        <v>50</v>
      </c>
      <c r="B190" s="164" t="str">
        <f t="shared" si="14"/>
        <v>FA</v>
      </c>
      <c r="C190" s="164" t="str">
        <f t="shared" si="15"/>
        <v>FA</v>
      </c>
      <c r="D190" s="135">
        <v>5.17</v>
      </c>
      <c r="E190" s="165">
        <v>0.2</v>
      </c>
      <c r="F190" s="135">
        <v>24</v>
      </c>
      <c r="G190" s="135">
        <v>125</v>
      </c>
      <c r="H190" s="154">
        <v>0.92923100000000003</v>
      </c>
      <c r="I190" s="154">
        <v>2.4E-2</v>
      </c>
      <c r="J190" s="154">
        <v>1198</v>
      </c>
      <c r="K190" s="154">
        <v>270.92200000000003</v>
      </c>
      <c r="L190" s="154">
        <v>359.01900000000001</v>
      </c>
      <c r="M190" s="166">
        <v>65</v>
      </c>
      <c r="N190" s="167">
        <f t="shared" si="16"/>
        <v>1138</v>
      </c>
      <c r="O190" s="167">
        <f t="shared" si="16"/>
        <v>210.92200000000003</v>
      </c>
      <c r="P190" s="167">
        <f t="shared" si="16"/>
        <v>299.01900000000001</v>
      </c>
      <c r="Q190" t="str">
        <f t="shared" si="17"/>
        <v>NA</v>
      </c>
      <c r="R190" t="str">
        <f t="shared" si="18"/>
        <v>NA</v>
      </c>
      <c r="S190" s="168" t="str">
        <f t="shared" si="19"/>
        <v>NA</v>
      </c>
      <c r="T190" t="str">
        <f t="shared" si="20"/>
        <v>NA</v>
      </c>
    </row>
    <row r="191" spans="1:20" ht="12.75" customHeight="1" outlineLevel="1" x14ac:dyDescent="0.25">
      <c r="A191" s="149">
        <v>60</v>
      </c>
      <c r="B191" s="164" t="str">
        <f t="shared" si="14"/>
        <v>FA</v>
      </c>
      <c r="C191" s="164" t="str">
        <f t="shared" si="15"/>
        <v>FA</v>
      </c>
      <c r="D191" s="135">
        <v>6.17</v>
      </c>
      <c r="E191" s="165">
        <v>0.2</v>
      </c>
      <c r="F191" s="135">
        <v>24</v>
      </c>
      <c r="G191" s="135">
        <v>125</v>
      </c>
      <c r="H191" s="154">
        <v>1.92923</v>
      </c>
      <c r="I191" s="154">
        <v>2.4E-2</v>
      </c>
      <c r="J191" s="154">
        <v>1048.6600000000001</v>
      </c>
      <c r="K191" s="154">
        <v>250.13800000000001</v>
      </c>
      <c r="L191" s="154">
        <v>326.875</v>
      </c>
      <c r="M191" s="166">
        <v>65</v>
      </c>
      <c r="N191" s="167">
        <f t="shared" si="16"/>
        <v>988.66000000000008</v>
      </c>
      <c r="O191" s="167">
        <f t="shared" si="16"/>
        <v>190.13800000000001</v>
      </c>
      <c r="P191" s="167">
        <f t="shared" si="16"/>
        <v>266.875</v>
      </c>
      <c r="Q191" t="str">
        <f t="shared" si="17"/>
        <v>NA</v>
      </c>
      <c r="R191" t="str">
        <f t="shared" si="18"/>
        <v>NA</v>
      </c>
      <c r="S191" s="168" t="str">
        <f t="shared" si="19"/>
        <v>NA</v>
      </c>
      <c r="T191" t="str">
        <f t="shared" si="20"/>
        <v>NA</v>
      </c>
    </row>
    <row r="192" spans="1:20" ht="12.75" customHeight="1" outlineLevel="1" x14ac:dyDescent="0.25">
      <c r="A192" s="149">
        <v>70</v>
      </c>
      <c r="B192" s="164" t="str">
        <f t="shared" si="14"/>
        <v>FA</v>
      </c>
      <c r="C192" s="164" t="str">
        <f t="shared" si="15"/>
        <v>FA</v>
      </c>
      <c r="D192" s="135">
        <v>7.17</v>
      </c>
      <c r="E192" s="165">
        <v>0.2</v>
      </c>
      <c r="F192" s="135">
        <v>24</v>
      </c>
      <c r="G192" s="135">
        <v>125</v>
      </c>
      <c r="H192" s="154">
        <v>2.92923</v>
      </c>
      <c r="I192" s="154">
        <v>2.4E-2</v>
      </c>
      <c r="J192" s="154">
        <v>936.91</v>
      </c>
      <c r="K192" s="154">
        <v>235.08099999999999</v>
      </c>
      <c r="L192" s="154">
        <v>303.62900000000002</v>
      </c>
      <c r="M192" s="166">
        <v>65</v>
      </c>
      <c r="N192" s="167">
        <f t="shared" si="16"/>
        <v>876.91</v>
      </c>
      <c r="O192" s="167">
        <f t="shared" si="16"/>
        <v>175.08099999999999</v>
      </c>
      <c r="P192" s="167">
        <f t="shared" si="16"/>
        <v>243.62900000000002</v>
      </c>
      <c r="Q192" t="str">
        <f t="shared" si="17"/>
        <v>NA</v>
      </c>
      <c r="R192" t="str">
        <f t="shared" si="18"/>
        <v>NA</v>
      </c>
      <c r="S192" s="168" t="str">
        <f t="shared" si="19"/>
        <v>NA</v>
      </c>
      <c r="T192" t="str">
        <f t="shared" si="20"/>
        <v>NA</v>
      </c>
    </row>
    <row r="193" spans="1:20" ht="12.75" customHeight="1" outlineLevel="1" x14ac:dyDescent="0.25">
      <c r="A193" s="149">
        <v>85</v>
      </c>
      <c r="B193" s="164" t="str">
        <f t="shared" si="14"/>
        <v>FA</v>
      </c>
      <c r="C193" s="164" t="str">
        <f t="shared" si="15"/>
        <v>FA</v>
      </c>
      <c r="D193" s="135">
        <v>8.67</v>
      </c>
      <c r="E193" s="165">
        <v>0.2</v>
      </c>
      <c r="F193" s="135">
        <v>24</v>
      </c>
      <c r="G193" s="135">
        <v>125</v>
      </c>
      <c r="H193" s="154">
        <v>4.4292300000000004</v>
      </c>
      <c r="I193" s="154">
        <v>2.4E-2</v>
      </c>
      <c r="J193" s="154">
        <v>813.94</v>
      </c>
      <c r="K193" s="154">
        <v>218.291</v>
      </c>
      <c r="L193" s="154">
        <v>273.67399999999998</v>
      </c>
      <c r="M193" s="166">
        <v>65</v>
      </c>
      <c r="N193" s="167">
        <f t="shared" si="16"/>
        <v>753.94</v>
      </c>
      <c r="O193" s="167">
        <f t="shared" si="16"/>
        <v>158.291</v>
      </c>
      <c r="P193" s="167">
        <f t="shared" si="16"/>
        <v>213.67399999999998</v>
      </c>
      <c r="Q193" t="str">
        <f t="shared" si="17"/>
        <v>NA</v>
      </c>
      <c r="R193" t="str">
        <f t="shared" si="18"/>
        <v>NA</v>
      </c>
      <c r="S193" s="168" t="str">
        <f t="shared" si="19"/>
        <v>NA</v>
      </c>
      <c r="T193" t="str">
        <f t="shared" si="20"/>
        <v>NA</v>
      </c>
    </row>
    <row r="194" spans="1:20" ht="12.75" customHeight="1" outlineLevel="1" x14ac:dyDescent="0.25">
      <c r="A194" s="149">
        <v>100</v>
      </c>
      <c r="B194" s="164" t="str">
        <f t="shared" si="14"/>
        <v>FA</v>
      </c>
      <c r="C194" s="164" t="str">
        <f t="shared" si="15"/>
        <v>FA</v>
      </c>
      <c r="D194" s="135">
        <v>10.17</v>
      </c>
      <c r="E194" s="165">
        <v>0.2</v>
      </c>
      <c r="F194" s="135">
        <v>24</v>
      </c>
      <c r="G194" s="135">
        <v>125</v>
      </c>
      <c r="H194" s="154">
        <v>5.9292300000000004</v>
      </c>
      <c r="I194" s="154">
        <v>2.4E-2</v>
      </c>
      <c r="J194" s="154">
        <v>724.27599999999995</v>
      </c>
      <c r="K194" s="154">
        <v>206.33199999999999</v>
      </c>
      <c r="L194" s="154">
        <v>255.83</v>
      </c>
      <c r="M194" s="166">
        <v>65</v>
      </c>
      <c r="N194" s="167">
        <f t="shared" si="16"/>
        <v>664.27599999999995</v>
      </c>
      <c r="O194" s="167">
        <f t="shared" si="16"/>
        <v>146.33199999999999</v>
      </c>
      <c r="P194" s="167">
        <f t="shared" si="16"/>
        <v>195.83</v>
      </c>
      <c r="Q194" t="str">
        <f t="shared" si="17"/>
        <v>NA</v>
      </c>
      <c r="R194" t="str">
        <f t="shared" si="18"/>
        <v>NA</v>
      </c>
      <c r="S194" s="168" t="str">
        <f t="shared" si="19"/>
        <v>NA</v>
      </c>
      <c r="T194" t="str">
        <f t="shared" si="20"/>
        <v>NA</v>
      </c>
    </row>
    <row r="195" spans="1:20" ht="12.75" customHeight="1" outlineLevel="1" x14ac:dyDescent="0.25">
      <c r="A195" s="149">
        <v>125</v>
      </c>
      <c r="B195" s="164" t="str">
        <f t="shared" si="14"/>
        <v>FA</v>
      </c>
      <c r="C195" s="164" t="str">
        <f t="shared" si="15"/>
        <v>FA</v>
      </c>
      <c r="D195" s="135">
        <v>12.67</v>
      </c>
      <c r="E195" s="165">
        <v>0.2</v>
      </c>
      <c r="F195" s="135">
        <v>24</v>
      </c>
      <c r="G195" s="135">
        <v>125</v>
      </c>
      <c r="H195" s="154">
        <v>8.4292300000000004</v>
      </c>
      <c r="I195" s="154">
        <v>2.4E-2</v>
      </c>
      <c r="J195" s="154">
        <v>617.66200000000003</v>
      </c>
      <c r="K195" s="154">
        <v>192.15899999999999</v>
      </c>
      <c r="L195" s="154">
        <v>233.83600000000001</v>
      </c>
      <c r="M195" s="166">
        <v>65</v>
      </c>
      <c r="N195" s="167">
        <f t="shared" si="16"/>
        <v>557.66200000000003</v>
      </c>
      <c r="O195" s="167">
        <f t="shared" si="16"/>
        <v>132.15899999999999</v>
      </c>
      <c r="P195" s="167">
        <f t="shared" si="16"/>
        <v>173.83600000000001</v>
      </c>
      <c r="Q195" t="str">
        <f t="shared" si="17"/>
        <v>NA</v>
      </c>
      <c r="R195" t="str">
        <f t="shared" si="18"/>
        <v>NA</v>
      </c>
      <c r="S195" s="168" t="str">
        <f t="shared" si="19"/>
        <v>NA</v>
      </c>
      <c r="T195" t="str">
        <f t="shared" si="20"/>
        <v>NA</v>
      </c>
    </row>
    <row r="196" spans="1:20" ht="12.75" customHeight="1" outlineLevel="1" x14ac:dyDescent="0.25">
      <c r="A196" s="149">
        <v>150</v>
      </c>
      <c r="B196" s="164" t="str">
        <f t="shared" si="14"/>
        <v>FA</v>
      </c>
      <c r="C196" s="164" t="str">
        <f t="shared" si="15"/>
        <v>FA</v>
      </c>
      <c r="D196" s="135">
        <v>15.17</v>
      </c>
      <c r="E196" s="165">
        <v>0.2</v>
      </c>
      <c r="F196" s="135">
        <v>24</v>
      </c>
      <c r="G196" s="135">
        <v>125</v>
      </c>
      <c r="H196" s="154">
        <v>10.9292</v>
      </c>
      <c r="I196" s="154">
        <v>2.4E-2</v>
      </c>
      <c r="J196" s="154">
        <v>544.06399999999996</v>
      </c>
      <c r="K196" s="154">
        <v>182.26300000000001</v>
      </c>
      <c r="L196" s="154">
        <v>217.887</v>
      </c>
      <c r="M196" s="166">
        <v>65</v>
      </c>
      <c r="N196" s="167">
        <f t="shared" si="16"/>
        <v>484.06399999999996</v>
      </c>
      <c r="O196" s="167">
        <f t="shared" si="16"/>
        <v>122.26300000000001</v>
      </c>
      <c r="P196" s="167">
        <f t="shared" si="16"/>
        <v>157.887</v>
      </c>
      <c r="Q196" t="str">
        <f t="shared" si="17"/>
        <v>NA</v>
      </c>
      <c r="R196" t="str">
        <f t="shared" si="18"/>
        <v>NA</v>
      </c>
      <c r="S196" s="168" t="str">
        <f t="shared" si="19"/>
        <v>NA</v>
      </c>
      <c r="T196" t="str">
        <f t="shared" si="20"/>
        <v>NA</v>
      </c>
    </row>
    <row r="197" spans="1:20" ht="12.75" customHeight="1" outlineLevel="1" x14ac:dyDescent="0.25">
      <c r="A197" s="149">
        <v>2</v>
      </c>
      <c r="B197" s="164" t="str">
        <f t="shared" si="14"/>
        <v>FA</v>
      </c>
      <c r="C197" s="164" t="str">
        <f t="shared" si="15"/>
        <v>FA</v>
      </c>
      <c r="D197" s="135">
        <v>0.37</v>
      </c>
      <c r="E197" s="165">
        <v>0.2</v>
      </c>
      <c r="F197" s="135">
        <v>30</v>
      </c>
      <c r="G197" s="135">
        <v>125</v>
      </c>
      <c r="H197" s="154">
        <v>-3.8707700000000003</v>
      </c>
      <c r="I197" s="154">
        <v>0.03</v>
      </c>
      <c r="J197" s="154">
        <v>7470.78</v>
      </c>
      <c r="K197" s="154">
        <v>1044.45</v>
      </c>
      <c r="L197" s="154">
        <v>1544.71</v>
      </c>
      <c r="M197" s="166">
        <v>65</v>
      </c>
      <c r="N197" s="167">
        <f t="shared" si="16"/>
        <v>7410.78</v>
      </c>
      <c r="O197" s="167">
        <f t="shared" si="16"/>
        <v>984.45</v>
      </c>
      <c r="P197" s="167">
        <f t="shared" si="16"/>
        <v>1484.71</v>
      </c>
      <c r="Q197" t="str">
        <f t="shared" si="17"/>
        <v>NA</v>
      </c>
      <c r="R197" t="str">
        <f t="shared" si="18"/>
        <v>NA</v>
      </c>
      <c r="S197" s="168" t="str">
        <f t="shared" si="19"/>
        <v>NA</v>
      </c>
      <c r="T197" t="str">
        <f t="shared" si="20"/>
        <v>NA</v>
      </c>
    </row>
    <row r="198" spans="1:20" ht="12.75" customHeight="1" outlineLevel="1" x14ac:dyDescent="0.25">
      <c r="A198" s="149">
        <v>3.5</v>
      </c>
      <c r="B198" s="164" t="str">
        <f t="shared" si="14"/>
        <v>FA</v>
      </c>
      <c r="C198" s="164" t="str">
        <f t="shared" si="15"/>
        <v>FA</v>
      </c>
      <c r="D198" s="135">
        <v>0.52</v>
      </c>
      <c r="E198" s="165">
        <v>0.2</v>
      </c>
      <c r="F198" s="135">
        <v>30</v>
      </c>
      <c r="G198" s="135">
        <v>125</v>
      </c>
      <c r="H198" s="154">
        <v>-3.7207699999999999</v>
      </c>
      <c r="I198" s="154">
        <v>0.03</v>
      </c>
      <c r="J198" s="154">
        <v>6412.19</v>
      </c>
      <c r="K198" s="154">
        <v>927.62</v>
      </c>
      <c r="L198" s="154">
        <v>1367.61</v>
      </c>
      <c r="M198" s="166">
        <v>65</v>
      </c>
      <c r="N198" s="167">
        <f t="shared" si="16"/>
        <v>6352.19</v>
      </c>
      <c r="O198" s="167">
        <f t="shared" si="16"/>
        <v>867.62</v>
      </c>
      <c r="P198" s="167">
        <f t="shared" si="16"/>
        <v>1307.6099999999999</v>
      </c>
      <c r="Q198" t="str">
        <f t="shared" si="17"/>
        <v>NA</v>
      </c>
      <c r="R198" t="str">
        <f t="shared" si="18"/>
        <v>NA</v>
      </c>
      <c r="S198" s="168" t="str">
        <f t="shared" si="19"/>
        <v>NA</v>
      </c>
      <c r="T198" t="str">
        <f t="shared" si="20"/>
        <v>NA</v>
      </c>
    </row>
    <row r="199" spans="1:20" ht="12.75" customHeight="1" outlineLevel="1" x14ac:dyDescent="0.25">
      <c r="A199" s="149">
        <v>5</v>
      </c>
      <c r="B199" s="164" t="str">
        <f t="shared" si="14"/>
        <v>FA</v>
      </c>
      <c r="C199" s="164" t="str">
        <f t="shared" si="15"/>
        <v>FA</v>
      </c>
      <c r="D199" s="135">
        <v>0.67</v>
      </c>
      <c r="E199" s="165">
        <v>0.2</v>
      </c>
      <c r="F199" s="135">
        <v>30</v>
      </c>
      <c r="G199" s="135">
        <v>125</v>
      </c>
      <c r="H199" s="154">
        <v>-3.57077</v>
      </c>
      <c r="I199" s="154">
        <v>0.03</v>
      </c>
      <c r="J199" s="154">
        <v>5625.94</v>
      </c>
      <c r="K199" s="154">
        <v>841.87</v>
      </c>
      <c r="L199" s="154">
        <v>1246.54</v>
      </c>
      <c r="M199" s="166">
        <v>65</v>
      </c>
      <c r="N199" s="167">
        <f t="shared" si="16"/>
        <v>5565.94</v>
      </c>
      <c r="O199" s="167">
        <f t="shared" si="16"/>
        <v>781.87</v>
      </c>
      <c r="P199" s="167">
        <f t="shared" si="16"/>
        <v>1186.54</v>
      </c>
      <c r="Q199" t="str">
        <f t="shared" si="17"/>
        <v>NA</v>
      </c>
      <c r="R199" t="str">
        <f t="shared" si="18"/>
        <v>NA</v>
      </c>
      <c r="S199" s="168" t="str">
        <f t="shared" si="19"/>
        <v>NA</v>
      </c>
      <c r="T199" t="str">
        <f t="shared" si="20"/>
        <v>NA</v>
      </c>
    </row>
    <row r="200" spans="1:20" ht="12.75" customHeight="1" outlineLevel="1" x14ac:dyDescent="0.25">
      <c r="A200" s="149">
        <v>7.5</v>
      </c>
      <c r="B200" s="164" t="str">
        <f t="shared" si="14"/>
        <v>FA</v>
      </c>
      <c r="C200" s="164" t="str">
        <f t="shared" si="15"/>
        <v>FA</v>
      </c>
      <c r="D200" s="135">
        <v>0.92</v>
      </c>
      <c r="E200" s="165">
        <v>0.2</v>
      </c>
      <c r="F200" s="135">
        <v>30</v>
      </c>
      <c r="G200" s="135">
        <v>125</v>
      </c>
      <c r="H200" s="154">
        <v>-3.32077</v>
      </c>
      <c r="I200" s="154">
        <v>0.03</v>
      </c>
      <c r="J200" s="154">
        <v>4696.62</v>
      </c>
      <c r="K200" s="154">
        <v>735.24</v>
      </c>
      <c r="L200" s="154">
        <v>1098.94</v>
      </c>
      <c r="M200" s="166">
        <v>65</v>
      </c>
      <c r="N200" s="167">
        <f t="shared" si="16"/>
        <v>4636.62</v>
      </c>
      <c r="O200" s="167">
        <f t="shared" si="16"/>
        <v>675.24</v>
      </c>
      <c r="P200" s="167">
        <f t="shared" si="16"/>
        <v>1038.94</v>
      </c>
      <c r="Q200" t="str">
        <f t="shared" si="17"/>
        <v>NA</v>
      </c>
      <c r="R200" t="str">
        <f t="shared" si="18"/>
        <v>NA</v>
      </c>
      <c r="S200" s="168" t="str">
        <f t="shared" si="19"/>
        <v>NA</v>
      </c>
      <c r="T200" t="str">
        <f t="shared" si="20"/>
        <v>NA</v>
      </c>
    </row>
    <row r="201" spans="1:20" ht="12.75" customHeight="1" outlineLevel="1" x14ac:dyDescent="0.25">
      <c r="A201" s="149">
        <v>10</v>
      </c>
      <c r="B201" s="164" t="str">
        <f t="shared" si="14"/>
        <v>FA</v>
      </c>
      <c r="C201" s="164" t="str">
        <f t="shared" si="15"/>
        <v>FA</v>
      </c>
      <c r="D201" s="135">
        <v>1.17</v>
      </c>
      <c r="E201" s="165">
        <v>0.2</v>
      </c>
      <c r="F201" s="135">
        <v>30</v>
      </c>
      <c r="G201" s="135">
        <v>125</v>
      </c>
      <c r="H201" s="154">
        <v>-3.07077</v>
      </c>
      <c r="I201" s="154">
        <v>0.03</v>
      </c>
      <c r="J201" s="154">
        <v>4066.26</v>
      </c>
      <c r="K201" s="154">
        <v>655.34199999999998</v>
      </c>
      <c r="L201" s="154">
        <v>974.25</v>
      </c>
      <c r="M201" s="166">
        <v>65</v>
      </c>
      <c r="N201" s="167">
        <f t="shared" si="16"/>
        <v>4006.26</v>
      </c>
      <c r="O201" s="167">
        <f t="shared" si="16"/>
        <v>595.34199999999998</v>
      </c>
      <c r="P201" s="167">
        <f t="shared" si="16"/>
        <v>914.25</v>
      </c>
      <c r="Q201" t="str">
        <f t="shared" si="17"/>
        <v>NA</v>
      </c>
      <c r="R201" t="str">
        <f t="shared" si="18"/>
        <v>NA</v>
      </c>
      <c r="S201" s="168" t="str">
        <f t="shared" si="19"/>
        <v>NA</v>
      </c>
      <c r="T201" t="str">
        <f t="shared" si="20"/>
        <v>NA</v>
      </c>
    </row>
    <row r="202" spans="1:20" ht="12.75" customHeight="1" outlineLevel="1" x14ac:dyDescent="0.25">
      <c r="A202" s="149">
        <v>15</v>
      </c>
      <c r="B202" s="164" t="str">
        <f t="shared" si="14"/>
        <v>FA</v>
      </c>
      <c r="C202" s="164" t="str">
        <f t="shared" si="15"/>
        <v>FA</v>
      </c>
      <c r="D202" s="135">
        <v>1.67</v>
      </c>
      <c r="E202" s="165">
        <v>0.2</v>
      </c>
      <c r="F202" s="135">
        <v>30</v>
      </c>
      <c r="G202" s="135">
        <v>125</v>
      </c>
      <c r="H202" s="154">
        <v>-2.57077</v>
      </c>
      <c r="I202" s="154">
        <v>0.03</v>
      </c>
      <c r="J202" s="154">
        <v>3246.25</v>
      </c>
      <c r="K202" s="154">
        <v>550.80700000000002</v>
      </c>
      <c r="L202" s="154">
        <v>803.39</v>
      </c>
      <c r="M202" s="166">
        <v>65</v>
      </c>
      <c r="N202" s="167">
        <f t="shared" si="16"/>
        <v>3186.25</v>
      </c>
      <c r="O202" s="167">
        <f t="shared" si="16"/>
        <v>490.80700000000002</v>
      </c>
      <c r="P202" s="167">
        <f t="shared" si="16"/>
        <v>743.39</v>
      </c>
      <c r="Q202" t="str">
        <f t="shared" si="17"/>
        <v>NA</v>
      </c>
      <c r="R202" t="str">
        <f t="shared" si="18"/>
        <v>NA</v>
      </c>
      <c r="S202" s="168" t="str">
        <f t="shared" si="19"/>
        <v>NA</v>
      </c>
      <c r="T202" t="str">
        <f t="shared" si="20"/>
        <v>NA</v>
      </c>
    </row>
    <row r="203" spans="1:20" ht="12.75" customHeight="1" outlineLevel="1" x14ac:dyDescent="0.25">
      <c r="A203" s="149">
        <v>20</v>
      </c>
      <c r="B203" s="164" t="str">
        <f t="shared" si="14"/>
        <v>FA</v>
      </c>
      <c r="C203" s="164" t="str">
        <f t="shared" si="15"/>
        <v>FA</v>
      </c>
      <c r="D203" s="135">
        <v>2.17</v>
      </c>
      <c r="E203" s="165">
        <v>0.2</v>
      </c>
      <c r="F203" s="135">
        <v>30</v>
      </c>
      <c r="G203" s="135">
        <v>125</v>
      </c>
      <c r="H203" s="154">
        <v>-2.07077</v>
      </c>
      <c r="I203" s="154">
        <v>0.03</v>
      </c>
      <c r="J203" s="154">
        <v>2707.32</v>
      </c>
      <c r="K203" s="154">
        <v>479.048</v>
      </c>
      <c r="L203" s="154">
        <v>690.37300000000005</v>
      </c>
      <c r="M203" s="166">
        <v>65</v>
      </c>
      <c r="N203" s="167">
        <f t="shared" si="16"/>
        <v>2647.32</v>
      </c>
      <c r="O203" s="167">
        <f t="shared" si="16"/>
        <v>419.048</v>
      </c>
      <c r="P203" s="167">
        <f t="shared" si="16"/>
        <v>630.37300000000005</v>
      </c>
      <c r="Q203" t="str">
        <f t="shared" si="17"/>
        <v>NA</v>
      </c>
      <c r="R203" t="str">
        <f t="shared" si="18"/>
        <v>NA</v>
      </c>
      <c r="S203" s="168" t="str">
        <f t="shared" si="19"/>
        <v>NA</v>
      </c>
      <c r="T203" t="str">
        <f t="shared" si="20"/>
        <v>NA</v>
      </c>
    </row>
    <row r="204" spans="1:20" ht="12.75" customHeight="1" outlineLevel="1" x14ac:dyDescent="0.25">
      <c r="A204" s="149">
        <v>35</v>
      </c>
      <c r="B204" s="164" t="str">
        <f t="shared" si="14"/>
        <v>FA</v>
      </c>
      <c r="C204" s="164" t="str">
        <f t="shared" si="15"/>
        <v>FA</v>
      </c>
      <c r="D204" s="135">
        <v>3.67</v>
      </c>
      <c r="E204" s="165">
        <v>0.2</v>
      </c>
      <c r="F204" s="135">
        <v>30</v>
      </c>
      <c r="G204" s="135">
        <v>125</v>
      </c>
      <c r="H204" s="154">
        <v>-0.57076899999999997</v>
      </c>
      <c r="I204" s="154">
        <v>0.03</v>
      </c>
      <c r="J204" s="154">
        <v>1849.36</v>
      </c>
      <c r="K204" s="154">
        <v>360.43299999999999</v>
      </c>
      <c r="L204" s="154">
        <v>496.36399999999998</v>
      </c>
      <c r="M204" s="166">
        <v>65</v>
      </c>
      <c r="N204" s="167">
        <f t="shared" si="16"/>
        <v>1789.36</v>
      </c>
      <c r="O204" s="167">
        <f t="shared" si="16"/>
        <v>300.43299999999999</v>
      </c>
      <c r="P204" s="167">
        <f t="shared" si="16"/>
        <v>436.36399999999998</v>
      </c>
      <c r="Q204" t="str">
        <f t="shared" si="17"/>
        <v>NA</v>
      </c>
      <c r="R204" t="str">
        <f t="shared" si="18"/>
        <v>NA</v>
      </c>
      <c r="S204" s="168" t="str">
        <f t="shared" si="19"/>
        <v>NA</v>
      </c>
      <c r="T204" t="str">
        <f t="shared" si="20"/>
        <v>NA</v>
      </c>
    </row>
    <row r="205" spans="1:20" ht="12.75" customHeight="1" outlineLevel="1" x14ac:dyDescent="0.25">
      <c r="A205" s="149">
        <v>50</v>
      </c>
      <c r="B205" s="164" t="str">
        <f t="shared" si="14"/>
        <v>FA</v>
      </c>
      <c r="C205" s="164" t="str">
        <f t="shared" si="15"/>
        <v>FA</v>
      </c>
      <c r="D205" s="135">
        <v>5.17</v>
      </c>
      <c r="E205" s="165">
        <v>0.2</v>
      </c>
      <c r="F205" s="135">
        <v>30</v>
      </c>
      <c r="G205" s="135">
        <v>125</v>
      </c>
      <c r="H205" s="154">
        <v>0.92923100000000003</v>
      </c>
      <c r="I205" s="154">
        <v>0.03</v>
      </c>
      <c r="J205" s="154">
        <v>1427.74</v>
      </c>
      <c r="K205" s="154">
        <v>303.44099999999997</v>
      </c>
      <c r="L205" s="154">
        <v>408.834</v>
      </c>
      <c r="M205" s="166">
        <v>65</v>
      </c>
      <c r="N205" s="167">
        <f t="shared" si="16"/>
        <v>1367.74</v>
      </c>
      <c r="O205" s="167">
        <f t="shared" si="16"/>
        <v>243.44099999999997</v>
      </c>
      <c r="P205" s="167">
        <f t="shared" si="16"/>
        <v>348.834</v>
      </c>
      <c r="Q205" t="str">
        <f t="shared" si="17"/>
        <v>NA</v>
      </c>
      <c r="R205" t="str">
        <f t="shared" si="18"/>
        <v>NA</v>
      </c>
      <c r="S205" s="168" t="str">
        <f t="shared" si="19"/>
        <v>NA</v>
      </c>
      <c r="T205" t="str">
        <f t="shared" si="20"/>
        <v>NA</v>
      </c>
    </row>
    <row r="206" spans="1:20" ht="12.75" customHeight="1" outlineLevel="1" x14ac:dyDescent="0.25">
      <c r="A206" s="149">
        <v>60</v>
      </c>
      <c r="B206" s="164" t="str">
        <f t="shared" si="14"/>
        <v>FA</v>
      </c>
      <c r="C206" s="164" t="str">
        <f t="shared" si="15"/>
        <v>FA</v>
      </c>
      <c r="D206" s="135">
        <v>6.17</v>
      </c>
      <c r="E206" s="165">
        <v>0.2</v>
      </c>
      <c r="F206" s="135">
        <v>30</v>
      </c>
      <c r="G206" s="135">
        <v>125</v>
      </c>
      <c r="H206" s="154">
        <v>1.92923</v>
      </c>
      <c r="I206" s="154">
        <v>0.03</v>
      </c>
      <c r="J206" s="154">
        <v>1247.92</v>
      </c>
      <c r="K206" s="154">
        <v>278.26900000000001</v>
      </c>
      <c r="L206" s="154">
        <v>370.31900000000002</v>
      </c>
      <c r="M206" s="166">
        <v>65</v>
      </c>
      <c r="N206" s="167">
        <f t="shared" si="16"/>
        <v>1187.92</v>
      </c>
      <c r="O206" s="167">
        <f t="shared" si="16"/>
        <v>218.26900000000001</v>
      </c>
      <c r="P206" s="167">
        <f t="shared" si="16"/>
        <v>310.31900000000002</v>
      </c>
      <c r="Q206" t="str">
        <f t="shared" si="17"/>
        <v>NA</v>
      </c>
      <c r="R206" t="str">
        <f t="shared" si="18"/>
        <v>NA</v>
      </c>
      <c r="S206" s="168" t="str">
        <f t="shared" si="19"/>
        <v>NA</v>
      </c>
      <c r="T206" t="str">
        <f t="shared" si="20"/>
        <v>NA</v>
      </c>
    </row>
    <row r="207" spans="1:20" ht="12.75" customHeight="1" outlineLevel="1" x14ac:dyDescent="0.25">
      <c r="A207" s="149">
        <v>70</v>
      </c>
      <c r="B207" s="164" t="str">
        <f t="shared" si="14"/>
        <v>FA</v>
      </c>
      <c r="C207" s="164" t="str">
        <f t="shared" si="15"/>
        <v>FA</v>
      </c>
      <c r="D207" s="135">
        <v>7.17</v>
      </c>
      <c r="E207" s="165">
        <v>0.2</v>
      </c>
      <c r="F207" s="135">
        <v>30</v>
      </c>
      <c r="G207" s="135">
        <v>125</v>
      </c>
      <c r="H207" s="154">
        <v>2.92923</v>
      </c>
      <c r="I207" s="154">
        <v>0.03</v>
      </c>
      <c r="J207" s="154">
        <v>1113.27</v>
      </c>
      <c r="K207" s="154">
        <v>259.97899999999998</v>
      </c>
      <c r="L207" s="154">
        <v>342.43200000000002</v>
      </c>
      <c r="M207" s="166">
        <v>65</v>
      </c>
      <c r="N207" s="167">
        <f t="shared" si="16"/>
        <v>1053.27</v>
      </c>
      <c r="O207" s="167">
        <f t="shared" si="16"/>
        <v>199.97899999999998</v>
      </c>
      <c r="P207" s="167">
        <f t="shared" si="16"/>
        <v>282.43200000000002</v>
      </c>
      <c r="Q207" t="str">
        <f t="shared" si="17"/>
        <v>NA</v>
      </c>
      <c r="R207" t="str">
        <f t="shared" si="18"/>
        <v>NA</v>
      </c>
      <c r="S207" s="168" t="str">
        <f t="shared" si="19"/>
        <v>NA</v>
      </c>
      <c r="T207" t="str">
        <f t="shared" si="20"/>
        <v>NA</v>
      </c>
    </row>
    <row r="208" spans="1:20" ht="12.75" customHeight="1" outlineLevel="1" x14ac:dyDescent="0.25">
      <c r="A208" s="149">
        <v>85</v>
      </c>
      <c r="B208" s="164" t="str">
        <f t="shared" si="14"/>
        <v>FA</v>
      </c>
      <c r="C208" s="164" t="str">
        <f t="shared" si="15"/>
        <v>FA</v>
      </c>
      <c r="D208" s="135">
        <v>8.67</v>
      </c>
      <c r="E208" s="165">
        <v>0.2</v>
      </c>
      <c r="F208" s="135">
        <v>30</v>
      </c>
      <c r="G208" s="135">
        <v>125</v>
      </c>
      <c r="H208" s="154">
        <v>4.4292300000000004</v>
      </c>
      <c r="I208" s="154">
        <v>0.03</v>
      </c>
      <c r="J208" s="154">
        <v>964.97</v>
      </c>
      <c r="K208" s="154">
        <v>239.56899999999999</v>
      </c>
      <c r="L208" s="154">
        <v>306.42099999999999</v>
      </c>
      <c r="M208" s="166">
        <v>65</v>
      </c>
      <c r="N208" s="167">
        <f t="shared" si="16"/>
        <v>904.97</v>
      </c>
      <c r="O208" s="167">
        <f t="shared" si="16"/>
        <v>179.56899999999999</v>
      </c>
      <c r="P208" s="167">
        <f t="shared" si="16"/>
        <v>246.42099999999999</v>
      </c>
      <c r="Q208" t="str">
        <f t="shared" si="17"/>
        <v>NA</v>
      </c>
      <c r="R208" t="str">
        <f t="shared" si="18"/>
        <v>NA</v>
      </c>
      <c r="S208" s="168" t="str">
        <f t="shared" si="19"/>
        <v>NA</v>
      </c>
      <c r="T208" t="str">
        <f t="shared" si="20"/>
        <v>NA</v>
      </c>
    </row>
    <row r="209" spans="1:20" ht="12.75" customHeight="1" outlineLevel="1" x14ac:dyDescent="0.25">
      <c r="A209" s="149">
        <v>100</v>
      </c>
      <c r="B209" s="164" t="str">
        <f t="shared" si="14"/>
        <v>FA</v>
      </c>
      <c r="C209" s="164" t="str">
        <f t="shared" si="15"/>
        <v>FA</v>
      </c>
      <c r="D209" s="135">
        <v>10.17</v>
      </c>
      <c r="E209" s="165">
        <v>0.2</v>
      </c>
      <c r="F209" s="135">
        <v>30</v>
      </c>
      <c r="G209" s="135">
        <v>125</v>
      </c>
      <c r="H209" s="154">
        <v>5.9292300000000004</v>
      </c>
      <c r="I209" s="154">
        <v>0.03</v>
      </c>
      <c r="J209" s="154">
        <v>856.7</v>
      </c>
      <c r="K209" s="154">
        <v>225.02699999999999</v>
      </c>
      <c r="L209" s="154">
        <v>284.94400000000002</v>
      </c>
      <c r="M209" s="166">
        <v>65</v>
      </c>
      <c r="N209" s="167">
        <f t="shared" si="16"/>
        <v>796.7</v>
      </c>
      <c r="O209" s="167">
        <f t="shared" si="16"/>
        <v>165.02699999999999</v>
      </c>
      <c r="P209" s="167">
        <f t="shared" si="16"/>
        <v>224.94400000000002</v>
      </c>
      <c r="Q209" t="str">
        <f t="shared" si="17"/>
        <v>NA</v>
      </c>
      <c r="R209" t="str">
        <f t="shared" si="18"/>
        <v>NA</v>
      </c>
      <c r="S209" s="168" t="str">
        <f t="shared" si="19"/>
        <v>NA</v>
      </c>
      <c r="T209" t="str">
        <f t="shared" si="20"/>
        <v>NA</v>
      </c>
    </row>
    <row r="210" spans="1:20" ht="12.75" customHeight="1" outlineLevel="1" x14ac:dyDescent="0.25">
      <c r="A210" s="149">
        <v>125</v>
      </c>
      <c r="B210" s="164" t="str">
        <f t="shared" si="14"/>
        <v>FA</v>
      </c>
      <c r="C210" s="164" t="str">
        <f t="shared" si="15"/>
        <v>FA</v>
      </c>
      <c r="D210" s="135">
        <v>12.67</v>
      </c>
      <c r="E210" s="165">
        <v>0.2</v>
      </c>
      <c r="F210" s="135">
        <v>30</v>
      </c>
      <c r="G210" s="135">
        <v>125</v>
      </c>
      <c r="H210" s="154">
        <v>8.4292300000000004</v>
      </c>
      <c r="I210" s="154">
        <v>0.03</v>
      </c>
      <c r="J210" s="154">
        <v>727.77</v>
      </c>
      <c r="K210" s="154">
        <v>207.74799999999999</v>
      </c>
      <c r="L210" s="154">
        <v>258.33499999999998</v>
      </c>
      <c r="M210" s="166">
        <v>65</v>
      </c>
      <c r="N210" s="167">
        <f t="shared" si="16"/>
        <v>667.77</v>
      </c>
      <c r="O210" s="167">
        <f t="shared" si="16"/>
        <v>147.74799999999999</v>
      </c>
      <c r="P210" s="167">
        <f t="shared" si="16"/>
        <v>198.33499999999998</v>
      </c>
      <c r="Q210" t="str">
        <f t="shared" si="17"/>
        <v>NA</v>
      </c>
      <c r="R210" t="str">
        <f t="shared" si="18"/>
        <v>NA</v>
      </c>
      <c r="S210" s="168" t="str">
        <f t="shared" si="19"/>
        <v>NA</v>
      </c>
      <c r="T210" t="str">
        <f t="shared" si="20"/>
        <v>NA</v>
      </c>
    </row>
    <row r="211" spans="1:20" ht="12.75" customHeight="1" outlineLevel="1" x14ac:dyDescent="0.25">
      <c r="A211" s="149">
        <v>150</v>
      </c>
      <c r="B211" s="164" t="str">
        <f t="shared" si="14"/>
        <v>FA</v>
      </c>
      <c r="C211" s="164" t="str">
        <f t="shared" si="15"/>
        <v>FA</v>
      </c>
      <c r="D211" s="135">
        <v>15.17</v>
      </c>
      <c r="E211" s="165">
        <v>0.2</v>
      </c>
      <c r="F211" s="135">
        <v>30</v>
      </c>
      <c r="G211" s="135">
        <v>125</v>
      </c>
      <c r="H211" s="154">
        <v>10.9292</v>
      </c>
      <c r="I211" s="154">
        <v>0.03</v>
      </c>
      <c r="J211" s="154">
        <v>638.59400000000005</v>
      </c>
      <c r="K211" s="154">
        <v>195.65</v>
      </c>
      <c r="L211" s="154">
        <v>239.018</v>
      </c>
      <c r="M211" s="166">
        <v>65</v>
      </c>
      <c r="N211" s="167">
        <f t="shared" si="16"/>
        <v>578.59400000000005</v>
      </c>
      <c r="O211" s="167">
        <f t="shared" si="16"/>
        <v>135.65</v>
      </c>
      <c r="P211" s="167">
        <f t="shared" si="16"/>
        <v>179.018</v>
      </c>
      <c r="Q211" t="str">
        <f t="shared" si="17"/>
        <v>NA</v>
      </c>
      <c r="R211" t="str">
        <f t="shared" si="18"/>
        <v>NA</v>
      </c>
      <c r="S211" s="168" t="str">
        <f t="shared" si="19"/>
        <v>NA</v>
      </c>
      <c r="T211" t="str">
        <f t="shared" si="20"/>
        <v>NA</v>
      </c>
    </row>
    <row r="212" spans="1:20" outlineLevel="1" x14ac:dyDescent="0.25">
      <c r="A212" s="168"/>
      <c r="B212" s="164"/>
      <c r="C212" s="164"/>
      <c r="E212" s="169"/>
      <c r="N212" s="168"/>
      <c r="O212" s="168"/>
      <c r="P212" s="168"/>
      <c r="S212" s="168"/>
    </row>
    <row r="213" spans="1:20" outlineLevel="1" x14ac:dyDescent="0.25">
      <c r="A213" s="149">
        <v>2</v>
      </c>
      <c r="B213" s="164" t="str">
        <f t="shared" ref="B213:B276" si="21">IF(AND($A213&lt;=$C$24,Q213&lt;&gt;"NA",R213&lt;&gt;"NA",F213&gt;=$Q$26),"TR","FA")</f>
        <v>FA</v>
      </c>
      <c r="C213" s="164" t="str">
        <f t="shared" ref="C213:C276" si="22">IF(AND($A213&lt;=$C$24,$S213&lt;&gt;"NA",$T213&lt;&gt;"NA",$F213&gt;=$S$26),"TR","FA")</f>
        <v>FA</v>
      </c>
      <c r="D213" s="135">
        <v>0.68</v>
      </c>
      <c r="E213" s="165">
        <v>0.4</v>
      </c>
      <c r="F213" s="135">
        <v>0.5</v>
      </c>
      <c r="G213" s="135">
        <v>125</v>
      </c>
      <c r="H213" s="154">
        <v>-3.5630800000000002</v>
      </c>
      <c r="I213" s="154">
        <v>5.0000000000000001E-4</v>
      </c>
      <c r="J213" s="154">
        <v>214.03899999999999</v>
      </c>
      <c r="K213" s="154">
        <v>142.43899999999999</v>
      </c>
      <c r="L213" s="154">
        <v>154.446</v>
      </c>
      <c r="M213" s="166">
        <v>65</v>
      </c>
      <c r="N213" s="167">
        <f>J213-$J$30+$N$30</f>
        <v>154.03899999999999</v>
      </c>
      <c r="O213" s="167">
        <f>K213-$J$30+$N$30</f>
        <v>82.438999999999993</v>
      </c>
      <c r="P213" s="167">
        <f>L213-$J$30+$N$30</f>
        <v>94.445999999999998</v>
      </c>
      <c r="Q213" t="str">
        <f t="shared" ref="Q213:Q276" si="23">IF(J213&lt;$Q$30,J213,"NA")</f>
        <v>NA</v>
      </c>
      <c r="R213" t="str">
        <f t="shared" ref="R213:R276" si="24">IF(J213&lt;$Q$30,K213,"NA")</f>
        <v>NA</v>
      </c>
      <c r="S213" s="168" t="str">
        <f t="shared" ref="S213:S276" si="25">IF(N213&lt;$S$30,N213,"NA")</f>
        <v>NA</v>
      </c>
      <c r="T213">
        <f t="shared" ref="T213:T276" si="26">IF(O213&lt;$T$30,O213,"NA")</f>
        <v>82.438999999999993</v>
      </c>
    </row>
    <row r="214" spans="1:20" outlineLevel="1" x14ac:dyDescent="0.25">
      <c r="A214" s="149">
        <v>3.5</v>
      </c>
      <c r="B214" s="164" t="str">
        <f t="shared" si="21"/>
        <v>FA</v>
      </c>
      <c r="C214" s="164" t="str">
        <f t="shared" si="22"/>
        <v>FA</v>
      </c>
      <c r="D214" s="135">
        <v>1.06</v>
      </c>
      <c r="E214" s="165">
        <v>0.4</v>
      </c>
      <c r="F214" s="135">
        <v>0.5</v>
      </c>
      <c r="G214" s="135">
        <v>125</v>
      </c>
      <c r="H214" s="154">
        <v>-3.1823100000000002</v>
      </c>
      <c r="I214" s="154">
        <v>5.0000000000000001E-4</v>
      </c>
      <c r="J214" s="154">
        <v>198.483</v>
      </c>
      <c r="K214" s="154">
        <v>138.339</v>
      </c>
      <c r="L214" s="154">
        <v>148.04599999999999</v>
      </c>
      <c r="M214" s="166">
        <v>65</v>
      </c>
      <c r="N214" s="167">
        <f t="shared" ref="N214:P277" si="27">J214-$J$30+$N$30</f>
        <v>138.483</v>
      </c>
      <c r="O214" s="167">
        <f t="shared" si="27"/>
        <v>78.338999999999999</v>
      </c>
      <c r="P214" s="167">
        <f t="shared" si="27"/>
        <v>88.045999999999992</v>
      </c>
      <c r="Q214">
        <f t="shared" si="23"/>
        <v>198.483</v>
      </c>
      <c r="R214">
        <f t="shared" si="24"/>
        <v>138.339</v>
      </c>
      <c r="S214" s="168">
        <f t="shared" si="25"/>
        <v>138.483</v>
      </c>
      <c r="T214">
        <f t="shared" si="26"/>
        <v>78.338999999999999</v>
      </c>
    </row>
    <row r="215" spans="1:20" outlineLevel="1" x14ac:dyDescent="0.25">
      <c r="A215" s="149">
        <v>5</v>
      </c>
      <c r="B215" s="164" t="str">
        <f t="shared" si="21"/>
        <v>FA</v>
      </c>
      <c r="C215" s="164" t="str">
        <f t="shared" si="22"/>
        <v>FA</v>
      </c>
      <c r="D215" s="135">
        <v>1.44</v>
      </c>
      <c r="E215" s="165">
        <v>0.4</v>
      </c>
      <c r="F215" s="135">
        <v>0.5</v>
      </c>
      <c r="G215" s="135">
        <v>125</v>
      </c>
      <c r="H215" s="154">
        <v>-2.8015400000000001</v>
      </c>
      <c r="I215" s="154">
        <v>5.0000000000000001E-4</v>
      </c>
      <c r="J215" s="154">
        <v>187.488</v>
      </c>
      <c r="K215" s="154">
        <v>135.72999999999999</v>
      </c>
      <c r="L215" s="154">
        <v>143.66999999999999</v>
      </c>
      <c r="M215" s="166">
        <v>65</v>
      </c>
      <c r="N215" s="167">
        <f t="shared" si="27"/>
        <v>127.488</v>
      </c>
      <c r="O215" s="167">
        <f t="shared" si="27"/>
        <v>75.72999999999999</v>
      </c>
      <c r="P215" s="167">
        <f t="shared" si="27"/>
        <v>83.669999999999987</v>
      </c>
      <c r="Q215">
        <f t="shared" si="23"/>
        <v>187.488</v>
      </c>
      <c r="R215">
        <f t="shared" si="24"/>
        <v>135.72999999999999</v>
      </c>
      <c r="S215" s="168">
        <f t="shared" si="25"/>
        <v>127.488</v>
      </c>
      <c r="T215">
        <f t="shared" si="26"/>
        <v>75.72999999999999</v>
      </c>
    </row>
    <row r="216" spans="1:20" outlineLevel="1" x14ac:dyDescent="0.25">
      <c r="A216" s="149">
        <v>7.5</v>
      </c>
      <c r="B216" s="164" t="str">
        <f t="shared" si="21"/>
        <v>FA</v>
      </c>
      <c r="C216" s="164" t="str">
        <f t="shared" si="22"/>
        <v>FA</v>
      </c>
      <c r="D216" s="135">
        <v>2.0699999999999998</v>
      </c>
      <c r="E216" s="165">
        <v>0.4</v>
      </c>
      <c r="F216" s="135">
        <v>0.5</v>
      </c>
      <c r="G216" s="135">
        <v>125</v>
      </c>
      <c r="H216" s="154">
        <v>-2.1669200000000002</v>
      </c>
      <c r="I216" s="154">
        <v>5.0000000000000001E-4</v>
      </c>
      <c r="J216" s="154">
        <v>173.82499999999999</v>
      </c>
      <c r="K216" s="154">
        <v>133.08600000000001</v>
      </c>
      <c r="L216" s="154">
        <v>138.97800000000001</v>
      </c>
      <c r="M216" s="166">
        <v>65</v>
      </c>
      <c r="N216" s="167">
        <f t="shared" si="27"/>
        <v>113.82499999999999</v>
      </c>
      <c r="O216" s="167">
        <f t="shared" si="27"/>
        <v>73.086000000000013</v>
      </c>
      <c r="P216" s="167">
        <f t="shared" si="27"/>
        <v>78.978000000000009</v>
      </c>
      <c r="Q216">
        <f t="shared" si="23"/>
        <v>173.82499999999999</v>
      </c>
      <c r="R216">
        <f t="shared" si="24"/>
        <v>133.08600000000001</v>
      </c>
      <c r="S216" s="168">
        <f t="shared" si="25"/>
        <v>113.82499999999999</v>
      </c>
      <c r="T216">
        <f t="shared" si="26"/>
        <v>73.086000000000013</v>
      </c>
    </row>
    <row r="217" spans="1:20" outlineLevel="1" x14ac:dyDescent="0.25">
      <c r="A217" s="149">
        <v>10</v>
      </c>
      <c r="B217" s="164" t="str">
        <f t="shared" si="21"/>
        <v>FA</v>
      </c>
      <c r="C217" s="164" t="str">
        <f t="shared" si="22"/>
        <v>FA</v>
      </c>
      <c r="D217" s="135">
        <v>2.71</v>
      </c>
      <c r="E217" s="165">
        <v>0.4</v>
      </c>
      <c r="F217" s="135">
        <v>0.5</v>
      </c>
      <c r="G217" s="135">
        <v>125</v>
      </c>
      <c r="H217" s="154">
        <v>-1.5323099999999998</v>
      </c>
      <c r="I217" s="154">
        <v>5.0000000000000001E-4</v>
      </c>
      <c r="J217" s="154">
        <v>164.94499999999999</v>
      </c>
      <c r="K217" s="154">
        <v>131.386</v>
      </c>
      <c r="L217" s="154">
        <v>136.001</v>
      </c>
      <c r="M217" s="166">
        <v>65</v>
      </c>
      <c r="N217" s="167">
        <f t="shared" si="27"/>
        <v>104.94499999999999</v>
      </c>
      <c r="O217" s="167">
        <f t="shared" si="27"/>
        <v>71.385999999999996</v>
      </c>
      <c r="P217" s="167">
        <f t="shared" si="27"/>
        <v>76.001000000000005</v>
      </c>
      <c r="Q217">
        <f t="shared" si="23"/>
        <v>164.94499999999999</v>
      </c>
      <c r="R217">
        <f t="shared" si="24"/>
        <v>131.386</v>
      </c>
      <c r="S217" s="168">
        <f t="shared" si="25"/>
        <v>104.94499999999999</v>
      </c>
      <c r="T217">
        <f t="shared" si="26"/>
        <v>71.385999999999996</v>
      </c>
    </row>
    <row r="218" spans="1:20" outlineLevel="1" x14ac:dyDescent="0.25">
      <c r="A218" s="149">
        <v>15</v>
      </c>
      <c r="B218" s="164" t="str">
        <f t="shared" si="21"/>
        <v>FA</v>
      </c>
      <c r="C218" s="164" t="str">
        <f t="shared" si="22"/>
        <v>FA</v>
      </c>
      <c r="D218" s="135">
        <v>3.98</v>
      </c>
      <c r="E218" s="165">
        <v>0.4</v>
      </c>
      <c r="F218" s="135">
        <v>0.5</v>
      </c>
      <c r="G218" s="135">
        <v>125</v>
      </c>
      <c r="H218" s="154">
        <v>-0.26307700000000001</v>
      </c>
      <c r="I218" s="154">
        <v>5.0000000000000001E-4</v>
      </c>
      <c r="J218" s="154">
        <v>153.685</v>
      </c>
      <c r="K218" s="154">
        <v>129.47</v>
      </c>
      <c r="L218" s="154">
        <v>132.708</v>
      </c>
      <c r="M218" s="166">
        <v>65</v>
      </c>
      <c r="N218" s="167">
        <f t="shared" si="27"/>
        <v>93.685000000000002</v>
      </c>
      <c r="O218" s="167">
        <f t="shared" si="27"/>
        <v>69.47</v>
      </c>
      <c r="P218" s="167">
        <f t="shared" si="27"/>
        <v>72.707999999999998</v>
      </c>
      <c r="Q218">
        <f t="shared" si="23"/>
        <v>153.685</v>
      </c>
      <c r="R218">
        <f t="shared" si="24"/>
        <v>129.47</v>
      </c>
      <c r="S218" s="168">
        <f t="shared" si="25"/>
        <v>93.685000000000002</v>
      </c>
      <c r="T218">
        <f t="shared" si="26"/>
        <v>69.47</v>
      </c>
    </row>
    <row r="219" spans="1:20" outlineLevel="1" x14ac:dyDescent="0.25">
      <c r="A219" s="149">
        <v>20</v>
      </c>
      <c r="B219" s="164" t="str">
        <f t="shared" si="21"/>
        <v>FA</v>
      </c>
      <c r="C219" s="164" t="str">
        <f t="shared" si="22"/>
        <v>FA</v>
      </c>
      <c r="D219" s="135">
        <v>5.25</v>
      </c>
      <c r="E219" s="165">
        <v>0.4</v>
      </c>
      <c r="F219" s="135">
        <v>0.5</v>
      </c>
      <c r="G219" s="135">
        <v>125</v>
      </c>
      <c r="H219" s="154">
        <v>1.0061500000000001</v>
      </c>
      <c r="I219" s="154">
        <v>5.0000000000000001E-4</v>
      </c>
      <c r="J219" s="154">
        <v>147.303</v>
      </c>
      <c r="K219" s="154">
        <v>128.488</v>
      </c>
      <c r="L219" s="154">
        <v>130.95500000000001</v>
      </c>
      <c r="M219" s="166">
        <v>65</v>
      </c>
      <c r="N219" s="167">
        <f t="shared" si="27"/>
        <v>87.302999999999997</v>
      </c>
      <c r="O219" s="167">
        <f t="shared" si="27"/>
        <v>68.488</v>
      </c>
      <c r="P219" s="167">
        <f t="shared" si="27"/>
        <v>70.955000000000013</v>
      </c>
      <c r="Q219">
        <f t="shared" si="23"/>
        <v>147.303</v>
      </c>
      <c r="R219">
        <f t="shared" si="24"/>
        <v>128.488</v>
      </c>
      <c r="S219" s="168">
        <f t="shared" si="25"/>
        <v>87.302999999999997</v>
      </c>
      <c r="T219">
        <f t="shared" si="26"/>
        <v>68.488</v>
      </c>
    </row>
    <row r="220" spans="1:20" outlineLevel="1" x14ac:dyDescent="0.25">
      <c r="A220" s="149">
        <v>35</v>
      </c>
      <c r="B220" s="164" t="str">
        <f t="shared" si="21"/>
        <v>FA</v>
      </c>
      <c r="C220" s="164" t="str">
        <f t="shared" si="22"/>
        <v>FA</v>
      </c>
      <c r="D220" s="135">
        <v>9.0500000000000007</v>
      </c>
      <c r="E220" s="165">
        <v>0.4</v>
      </c>
      <c r="F220" s="135">
        <v>0.5</v>
      </c>
      <c r="G220" s="135">
        <v>125</v>
      </c>
      <c r="H220" s="154">
        <v>4.8138500000000004</v>
      </c>
      <c r="I220" s="154">
        <v>5.0000000000000001E-4</v>
      </c>
      <c r="J220" s="154">
        <v>138.25800000000001</v>
      </c>
      <c r="K220" s="154">
        <v>127.07899999999999</v>
      </c>
      <c r="L220" s="154">
        <v>128.49299999999999</v>
      </c>
      <c r="M220" s="166">
        <v>65</v>
      </c>
      <c r="N220" s="167">
        <f t="shared" si="27"/>
        <v>78.25800000000001</v>
      </c>
      <c r="O220" s="167">
        <f t="shared" si="27"/>
        <v>67.078999999999994</v>
      </c>
      <c r="P220" s="167">
        <f t="shared" si="27"/>
        <v>68.492999999999995</v>
      </c>
      <c r="Q220">
        <f t="shared" si="23"/>
        <v>138.25800000000001</v>
      </c>
      <c r="R220">
        <f t="shared" si="24"/>
        <v>127.07899999999999</v>
      </c>
      <c r="S220" s="168">
        <f t="shared" si="25"/>
        <v>78.25800000000001</v>
      </c>
      <c r="T220">
        <f t="shared" si="26"/>
        <v>67.078999999999994</v>
      </c>
    </row>
    <row r="221" spans="1:20" outlineLevel="1" x14ac:dyDescent="0.25">
      <c r="A221" s="149">
        <v>50</v>
      </c>
      <c r="B221" s="164" t="str">
        <f t="shared" si="21"/>
        <v>FA</v>
      </c>
      <c r="C221" s="164" t="str">
        <f t="shared" si="22"/>
        <v>FA</v>
      </c>
      <c r="D221" s="135">
        <v>12.86</v>
      </c>
      <c r="E221" s="165">
        <v>0.4</v>
      </c>
      <c r="F221" s="135">
        <v>0.5</v>
      </c>
      <c r="G221" s="135">
        <v>125</v>
      </c>
      <c r="H221" s="154">
        <v>8.6215399999999995</v>
      </c>
      <c r="I221" s="154">
        <v>5.0000000000000001E-4</v>
      </c>
      <c r="J221" s="154">
        <v>134.42099999999999</v>
      </c>
      <c r="K221" s="154">
        <v>126.499</v>
      </c>
      <c r="L221" s="154">
        <v>127.509</v>
      </c>
      <c r="M221" s="166">
        <v>65</v>
      </c>
      <c r="N221" s="167">
        <f t="shared" si="27"/>
        <v>74.420999999999992</v>
      </c>
      <c r="O221" s="167">
        <f t="shared" si="27"/>
        <v>66.498999999999995</v>
      </c>
      <c r="P221" s="167">
        <f t="shared" si="27"/>
        <v>67.509</v>
      </c>
      <c r="Q221">
        <f t="shared" si="23"/>
        <v>134.42099999999999</v>
      </c>
      <c r="R221">
        <f t="shared" si="24"/>
        <v>126.499</v>
      </c>
      <c r="S221" s="168">
        <f t="shared" si="25"/>
        <v>74.420999999999992</v>
      </c>
      <c r="T221">
        <f t="shared" si="26"/>
        <v>66.498999999999995</v>
      </c>
    </row>
    <row r="222" spans="1:20" outlineLevel="1" x14ac:dyDescent="0.25">
      <c r="A222" s="149">
        <v>60</v>
      </c>
      <c r="B222" s="164" t="str">
        <f t="shared" si="21"/>
        <v>FA</v>
      </c>
      <c r="C222" s="164" t="str">
        <f t="shared" si="22"/>
        <v>FA</v>
      </c>
      <c r="D222" s="135">
        <v>15.4</v>
      </c>
      <c r="E222" s="165">
        <v>0.4</v>
      </c>
      <c r="F222" s="135">
        <v>0.5</v>
      </c>
      <c r="G222" s="135">
        <v>125</v>
      </c>
      <c r="H222" s="154">
        <v>11.16</v>
      </c>
      <c r="I222" s="154">
        <v>5.0000000000000001E-4</v>
      </c>
      <c r="J222" s="154">
        <v>132.89599999999999</v>
      </c>
      <c r="K222" s="154">
        <v>126.261</v>
      </c>
      <c r="L222" s="154">
        <v>127.116</v>
      </c>
      <c r="M222" s="166">
        <v>65</v>
      </c>
      <c r="N222" s="167">
        <f t="shared" si="27"/>
        <v>72.895999999999987</v>
      </c>
      <c r="O222" s="167">
        <f t="shared" si="27"/>
        <v>66.260999999999996</v>
      </c>
      <c r="P222" s="167">
        <f t="shared" si="27"/>
        <v>67.116</v>
      </c>
      <c r="Q222">
        <f t="shared" si="23"/>
        <v>132.89599999999999</v>
      </c>
      <c r="R222">
        <f t="shared" si="24"/>
        <v>126.261</v>
      </c>
      <c r="S222" s="168">
        <f t="shared" si="25"/>
        <v>72.895999999999987</v>
      </c>
      <c r="T222">
        <f t="shared" si="26"/>
        <v>66.260999999999996</v>
      </c>
    </row>
    <row r="223" spans="1:20" outlineLevel="1" x14ac:dyDescent="0.25">
      <c r="A223" s="149">
        <v>70</v>
      </c>
      <c r="B223" s="164" t="str">
        <f t="shared" si="21"/>
        <v>FA</v>
      </c>
      <c r="C223" s="164" t="str">
        <f t="shared" si="22"/>
        <v>FA</v>
      </c>
      <c r="D223" s="135">
        <v>17.940000000000001</v>
      </c>
      <c r="E223" s="165">
        <v>0.4</v>
      </c>
      <c r="F223" s="135">
        <v>0.5</v>
      </c>
      <c r="G223" s="135">
        <v>125</v>
      </c>
      <c r="H223" s="154">
        <v>13.698499999999999</v>
      </c>
      <c r="I223" s="154">
        <v>5.0000000000000001E-4</v>
      </c>
      <c r="J223" s="154">
        <v>131.79900000000001</v>
      </c>
      <c r="K223" s="154">
        <v>126.09099999999999</v>
      </c>
      <c r="L223" s="154">
        <v>126.83499999999999</v>
      </c>
      <c r="M223" s="166">
        <v>65</v>
      </c>
      <c r="N223" s="167">
        <f t="shared" si="27"/>
        <v>71.799000000000007</v>
      </c>
      <c r="O223" s="167">
        <f t="shared" si="27"/>
        <v>66.090999999999994</v>
      </c>
      <c r="P223" s="167">
        <f t="shared" si="27"/>
        <v>66.834999999999994</v>
      </c>
      <c r="Q223">
        <f t="shared" si="23"/>
        <v>131.79900000000001</v>
      </c>
      <c r="R223">
        <f t="shared" si="24"/>
        <v>126.09099999999999</v>
      </c>
      <c r="S223" s="168">
        <f t="shared" si="25"/>
        <v>71.799000000000007</v>
      </c>
      <c r="T223">
        <f t="shared" si="26"/>
        <v>66.090999999999994</v>
      </c>
    </row>
    <row r="224" spans="1:20" outlineLevel="1" x14ac:dyDescent="0.25">
      <c r="A224" s="149">
        <v>85</v>
      </c>
      <c r="B224" s="164" t="str">
        <f t="shared" si="21"/>
        <v>FA</v>
      </c>
      <c r="C224" s="164" t="str">
        <f t="shared" si="22"/>
        <v>FA</v>
      </c>
      <c r="D224" s="135">
        <v>21.75</v>
      </c>
      <c r="E224" s="165">
        <v>0.4</v>
      </c>
      <c r="F224" s="135">
        <v>0.5</v>
      </c>
      <c r="G224" s="135">
        <v>125</v>
      </c>
      <c r="H224" s="154">
        <v>17.5062</v>
      </c>
      <c r="I224" s="154">
        <v>5.0000000000000001E-4</v>
      </c>
      <c r="J224" s="154">
        <v>130.63200000000001</v>
      </c>
      <c r="K224" s="154">
        <v>125.907</v>
      </c>
      <c r="L224" s="154">
        <v>126.524</v>
      </c>
      <c r="M224" s="166">
        <v>65</v>
      </c>
      <c r="N224" s="167">
        <f t="shared" si="27"/>
        <v>70.632000000000005</v>
      </c>
      <c r="O224" s="167">
        <f t="shared" si="27"/>
        <v>65.906999999999996</v>
      </c>
      <c r="P224" s="167">
        <f t="shared" si="27"/>
        <v>66.524000000000001</v>
      </c>
      <c r="Q224">
        <f t="shared" si="23"/>
        <v>130.63200000000001</v>
      </c>
      <c r="R224">
        <f t="shared" si="24"/>
        <v>125.907</v>
      </c>
      <c r="S224" s="168">
        <f t="shared" si="25"/>
        <v>70.632000000000005</v>
      </c>
      <c r="T224">
        <f t="shared" si="26"/>
        <v>65.906999999999996</v>
      </c>
    </row>
    <row r="225" spans="1:20" outlineLevel="1" x14ac:dyDescent="0.25">
      <c r="A225" s="149">
        <v>100</v>
      </c>
      <c r="B225" s="164" t="str">
        <f t="shared" si="21"/>
        <v>FA</v>
      </c>
      <c r="C225" s="164" t="str">
        <f t="shared" si="22"/>
        <v>FA</v>
      </c>
      <c r="D225" s="135">
        <v>25.55</v>
      </c>
      <c r="E225" s="165">
        <v>0.4</v>
      </c>
      <c r="F225" s="135">
        <v>0.5</v>
      </c>
      <c r="G225" s="135">
        <v>125</v>
      </c>
      <c r="H225" s="154">
        <v>21.313800000000001</v>
      </c>
      <c r="I225" s="154">
        <v>5.0000000000000001E-4</v>
      </c>
      <c r="J225" s="154">
        <v>129.80600000000001</v>
      </c>
      <c r="K225" s="154">
        <v>125.783</v>
      </c>
      <c r="L225" s="154">
        <v>126.301</v>
      </c>
      <c r="M225" s="166">
        <v>65</v>
      </c>
      <c r="N225" s="167">
        <f t="shared" si="27"/>
        <v>69.806000000000012</v>
      </c>
      <c r="O225" s="167">
        <f t="shared" si="27"/>
        <v>65.783000000000001</v>
      </c>
      <c r="P225" s="167">
        <f t="shared" si="27"/>
        <v>66.301000000000002</v>
      </c>
      <c r="Q225">
        <f t="shared" si="23"/>
        <v>129.80600000000001</v>
      </c>
      <c r="R225">
        <f t="shared" si="24"/>
        <v>125.783</v>
      </c>
      <c r="S225" s="168">
        <f t="shared" si="25"/>
        <v>69.806000000000012</v>
      </c>
      <c r="T225">
        <f t="shared" si="26"/>
        <v>65.783000000000001</v>
      </c>
    </row>
    <row r="226" spans="1:20" outlineLevel="1" x14ac:dyDescent="0.25">
      <c r="A226" s="149">
        <v>125</v>
      </c>
      <c r="B226" s="164" t="str">
        <f t="shared" si="21"/>
        <v>FA</v>
      </c>
      <c r="C226" s="164" t="str">
        <f t="shared" si="22"/>
        <v>FA</v>
      </c>
      <c r="D226" s="135">
        <v>31.9</v>
      </c>
      <c r="E226" s="165">
        <v>0.4</v>
      </c>
      <c r="F226" s="135">
        <v>0.5</v>
      </c>
      <c r="G226" s="135">
        <v>125</v>
      </c>
      <c r="H226" s="154">
        <v>27.66</v>
      </c>
      <c r="I226" s="154">
        <v>5.0000000000000001E-4</v>
      </c>
      <c r="J226" s="154">
        <v>128.86600000000001</v>
      </c>
      <c r="K226" s="154">
        <v>125.629</v>
      </c>
      <c r="L226" s="154">
        <v>126.056</v>
      </c>
      <c r="M226" s="166">
        <v>65</v>
      </c>
      <c r="N226" s="167">
        <f t="shared" si="27"/>
        <v>68.866000000000014</v>
      </c>
      <c r="O226" s="167">
        <f t="shared" si="27"/>
        <v>65.629000000000005</v>
      </c>
      <c r="P226" s="167">
        <f t="shared" si="27"/>
        <v>66.055999999999997</v>
      </c>
      <c r="Q226">
        <f t="shared" si="23"/>
        <v>128.86600000000001</v>
      </c>
      <c r="R226">
        <f t="shared" si="24"/>
        <v>125.629</v>
      </c>
      <c r="S226" s="168">
        <f t="shared" si="25"/>
        <v>68.866000000000014</v>
      </c>
      <c r="T226">
        <f t="shared" si="26"/>
        <v>65.629000000000005</v>
      </c>
    </row>
    <row r="227" spans="1:20" outlineLevel="1" x14ac:dyDescent="0.25">
      <c r="A227" s="149">
        <v>150</v>
      </c>
      <c r="B227" s="164" t="str">
        <f t="shared" si="21"/>
        <v>FA</v>
      </c>
      <c r="C227" s="164" t="str">
        <f t="shared" si="22"/>
        <v>FA</v>
      </c>
      <c r="D227" s="135">
        <v>38.25</v>
      </c>
      <c r="E227" s="165">
        <v>0.4</v>
      </c>
      <c r="F227" s="135">
        <v>0.5</v>
      </c>
      <c r="G227" s="135">
        <v>125</v>
      </c>
      <c r="H227" s="154">
        <v>34.0062</v>
      </c>
      <c r="I227" s="154">
        <v>5.0000000000000001E-4</v>
      </c>
      <c r="J227" s="154">
        <v>128.23500000000001</v>
      </c>
      <c r="K227" s="154">
        <v>125.53</v>
      </c>
      <c r="L227" s="154">
        <v>125.88800000000001</v>
      </c>
      <c r="M227" s="166">
        <v>65</v>
      </c>
      <c r="N227" s="167">
        <f t="shared" si="27"/>
        <v>68.235000000000014</v>
      </c>
      <c r="O227" s="167">
        <f t="shared" si="27"/>
        <v>65.53</v>
      </c>
      <c r="P227" s="167">
        <f t="shared" si="27"/>
        <v>65.888000000000005</v>
      </c>
      <c r="Q227">
        <f t="shared" si="23"/>
        <v>128.23500000000001</v>
      </c>
      <c r="R227">
        <f t="shared" si="24"/>
        <v>125.53</v>
      </c>
      <c r="S227" s="168">
        <f t="shared" si="25"/>
        <v>68.235000000000014</v>
      </c>
      <c r="T227">
        <f t="shared" si="26"/>
        <v>65.53</v>
      </c>
    </row>
    <row r="228" spans="1:20" outlineLevel="1" x14ac:dyDescent="0.25">
      <c r="A228" s="149">
        <v>2</v>
      </c>
      <c r="B228" s="164" t="str">
        <f t="shared" si="21"/>
        <v>FA</v>
      </c>
      <c r="C228" s="164" t="str">
        <f t="shared" si="22"/>
        <v>FA</v>
      </c>
      <c r="D228" s="135">
        <v>0.68</v>
      </c>
      <c r="E228" s="165">
        <v>0.4</v>
      </c>
      <c r="F228" s="135">
        <v>1</v>
      </c>
      <c r="G228" s="135">
        <v>125</v>
      </c>
      <c r="H228" s="154">
        <v>-3.5630800000000002</v>
      </c>
      <c r="I228" s="154">
        <v>1E-3</v>
      </c>
      <c r="J228" s="154">
        <v>301.56900000000002</v>
      </c>
      <c r="K228" s="154">
        <v>159.154</v>
      </c>
      <c r="L228" s="154">
        <v>182.422</v>
      </c>
      <c r="M228" s="166">
        <v>65</v>
      </c>
      <c r="N228" s="167">
        <f t="shared" si="27"/>
        <v>241.56900000000002</v>
      </c>
      <c r="O228" s="167">
        <f t="shared" si="27"/>
        <v>99.153999999999996</v>
      </c>
      <c r="P228" s="167">
        <f t="shared" si="27"/>
        <v>122.422</v>
      </c>
      <c r="Q228" t="str">
        <f t="shared" si="23"/>
        <v>NA</v>
      </c>
      <c r="R228" t="str">
        <f t="shared" si="24"/>
        <v>NA</v>
      </c>
      <c r="S228" s="168" t="str">
        <f t="shared" si="25"/>
        <v>NA</v>
      </c>
      <c r="T228" t="str">
        <f t="shared" si="26"/>
        <v>NA</v>
      </c>
    </row>
    <row r="229" spans="1:20" outlineLevel="1" x14ac:dyDescent="0.25">
      <c r="A229" s="149">
        <v>3.5</v>
      </c>
      <c r="B229" s="164" t="str">
        <f t="shared" si="21"/>
        <v>FA</v>
      </c>
      <c r="C229" s="164" t="str">
        <f t="shared" si="22"/>
        <v>FA</v>
      </c>
      <c r="D229" s="135">
        <v>1.06</v>
      </c>
      <c r="E229" s="165">
        <v>0.4</v>
      </c>
      <c r="F229" s="135">
        <v>1</v>
      </c>
      <c r="G229" s="135">
        <v>125</v>
      </c>
      <c r="H229" s="154">
        <v>-3.1823100000000002</v>
      </c>
      <c r="I229" s="154">
        <v>1E-3</v>
      </c>
      <c r="J229" s="154">
        <v>270.38799999999998</v>
      </c>
      <c r="K229" s="154">
        <v>151.19900000000001</v>
      </c>
      <c r="L229" s="154">
        <v>170.07499999999999</v>
      </c>
      <c r="M229" s="166">
        <v>65</v>
      </c>
      <c r="N229" s="167">
        <f t="shared" si="27"/>
        <v>210.38799999999998</v>
      </c>
      <c r="O229" s="167">
        <f t="shared" si="27"/>
        <v>91.199000000000012</v>
      </c>
      <c r="P229" s="167">
        <f t="shared" si="27"/>
        <v>110.07499999999999</v>
      </c>
      <c r="Q229" t="str">
        <f t="shared" si="23"/>
        <v>NA</v>
      </c>
      <c r="R229" t="str">
        <f t="shared" si="24"/>
        <v>NA</v>
      </c>
      <c r="S229" s="168" t="str">
        <f t="shared" si="25"/>
        <v>NA</v>
      </c>
      <c r="T229" t="str">
        <f t="shared" si="26"/>
        <v>NA</v>
      </c>
    </row>
    <row r="230" spans="1:20" outlineLevel="1" x14ac:dyDescent="0.25">
      <c r="A230" s="149">
        <v>5</v>
      </c>
      <c r="B230" s="164" t="str">
        <f t="shared" si="21"/>
        <v>FA</v>
      </c>
      <c r="C230" s="164" t="str">
        <f t="shared" si="22"/>
        <v>FA</v>
      </c>
      <c r="D230" s="135">
        <v>1.44</v>
      </c>
      <c r="E230" s="165">
        <v>0.4</v>
      </c>
      <c r="F230" s="135">
        <v>1</v>
      </c>
      <c r="G230" s="135">
        <v>125</v>
      </c>
      <c r="H230" s="154">
        <v>-2.8015400000000001</v>
      </c>
      <c r="I230" s="154">
        <v>1E-3</v>
      </c>
      <c r="J230" s="154">
        <v>248.52199999999999</v>
      </c>
      <c r="K230" s="154">
        <v>146.126</v>
      </c>
      <c r="L230" s="154">
        <v>161.61799999999999</v>
      </c>
      <c r="M230" s="166">
        <v>65</v>
      </c>
      <c r="N230" s="167">
        <f t="shared" si="27"/>
        <v>188.52199999999999</v>
      </c>
      <c r="O230" s="167">
        <f t="shared" si="27"/>
        <v>86.126000000000005</v>
      </c>
      <c r="P230" s="167">
        <f t="shared" si="27"/>
        <v>101.61799999999999</v>
      </c>
      <c r="Q230" t="str">
        <f t="shared" si="23"/>
        <v>NA</v>
      </c>
      <c r="R230" t="str">
        <f t="shared" si="24"/>
        <v>NA</v>
      </c>
      <c r="S230" s="168" t="str">
        <f t="shared" si="25"/>
        <v>NA</v>
      </c>
      <c r="T230">
        <f t="shared" si="26"/>
        <v>86.126000000000005</v>
      </c>
    </row>
    <row r="231" spans="1:20" outlineLevel="1" x14ac:dyDescent="0.25">
      <c r="A231" s="149">
        <v>7.5</v>
      </c>
      <c r="B231" s="164" t="str">
        <f t="shared" si="21"/>
        <v>FA</v>
      </c>
      <c r="C231" s="164" t="str">
        <f t="shared" si="22"/>
        <v>FA</v>
      </c>
      <c r="D231" s="135">
        <v>2.0699999999999998</v>
      </c>
      <c r="E231" s="165">
        <v>0.4</v>
      </c>
      <c r="F231" s="135">
        <v>1</v>
      </c>
      <c r="G231" s="135">
        <v>125</v>
      </c>
      <c r="H231" s="154">
        <v>-2.1669200000000002</v>
      </c>
      <c r="I231" s="154">
        <v>1E-3</v>
      </c>
      <c r="J231" s="154">
        <v>221.541</v>
      </c>
      <c r="K231" s="154">
        <v>140.97200000000001</v>
      </c>
      <c r="L231" s="154">
        <v>152.523</v>
      </c>
      <c r="M231" s="166">
        <v>65</v>
      </c>
      <c r="N231" s="167">
        <f t="shared" si="27"/>
        <v>161.541</v>
      </c>
      <c r="O231" s="167">
        <f t="shared" si="27"/>
        <v>80.972000000000008</v>
      </c>
      <c r="P231" s="167">
        <f t="shared" si="27"/>
        <v>92.522999999999996</v>
      </c>
      <c r="Q231" t="str">
        <f t="shared" si="23"/>
        <v>NA</v>
      </c>
      <c r="R231" t="str">
        <f t="shared" si="24"/>
        <v>NA</v>
      </c>
      <c r="S231" s="168" t="str">
        <f t="shared" si="25"/>
        <v>NA</v>
      </c>
      <c r="T231">
        <f t="shared" si="26"/>
        <v>80.972000000000008</v>
      </c>
    </row>
    <row r="232" spans="1:20" outlineLevel="1" x14ac:dyDescent="0.25">
      <c r="A232" s="149">
        <v>10</v>
      </c>
      <c r="B232" s="164" t="str">
        <f t="shared" si="21"/>
        <v>FA</v>
      </c>
      <c r="C232" s="164" t="str">
        <f t="shared" si="22"/>
        <v>FA</v>
      </c>
      <c r="D232" s="135">
        <v>2.71</v>
      </c>
      <c r="E232" s="165">
        <v>0.4</v>
      </c>
      <c r="F232" s="135">
        <v>1</v>
      </c>
      <c r="G232" s="135">
        <v>125</v>
      </c>
      <c r="H232" s="154">
        <v>-1.5323099999999998</v>
      </c>
      <c r="I232" s="154">
        <v>1E-3</v>
      </c>
      <c r="J232" s="154">
        <v>204.04599999999999</v>
      </c>
      <c r="K232" s="154">
        <v>137.642</v>
      </c>
      <c r="L232" s="154">
        <v>146.71899999999999</v>
      </c>
      <c r="M232" s="166">
        <v>65</v>
      </c>
      <c r="N232" s="167">
        <f t="shared" si="27"/>
        <v>144.04599999999999</v>
      </c>
      <c r="O232" s="167">
        <f t="shared" si="27"/>
        <v>77.641999999999996</v>
      </c>
      <c r="P232" s="167">
        <f t="shared" si="27"/>
        <v>86.718999999999994</v>
      </c>
      <c r="Q232">
        <f t="shared" si="23"/>
        <v>204.04599999999999</v>
      </c>
      <c r="R232">
        <f t="shared" si="24"/>
        <v>137.642</v>
      </c>
      <c r="S232" s="168" t="str">
        <f t="shared" si="25"/>
        <v>NA</v>
      </c>
      <c r="T232">
        <f t="shared" si="26"/>
        <v>77.641999999999996</v>
      </c>
    </row>
    <row r="233" spans="1:20" outlineLevel="1" x14ac:dyDescent="0.25">
      <c r="A233" s="149">
        <v>15</v>
      </c>
      <c r="B233" s="164" t="str">
        <f t="shared" si="21"/>
        <v>FA</v>
      </c>
      <c r="C233" s="164" t="str">
        <f t="shared" si="22"/>
        <v>FA</v>
      </c>
      <c r="D233" s="135">
        <v>3.98</v>
      </c>
      <c r="E233" s="165">
        <v>0.4</v>
      </c>
      <c r="F233" s="135">
        <v>1</v>
      </c>
      <c r="G233" s="135">
        <v>125</v>
      </c>
      <c r="H233" s="154">
        <v>-0.26307700000000001</v>
      </c>
      <c r="I233" s="154">
        <v>1E-3</v>
      </c>
      <c r="J233" s="154">
        <v>181.87100000000001</v>
      </c>
      <c r="K233" s="154">
        <v>133.874</v>
      </c>
      <c r="L233" s="154">
        <v>140.268</v>
      </c>
      <c r="M233" s="166">
        <v>65</v>
      </c>
      <c r="N233" s="167">
        <f t="shared" si="27"/>
        <v>121.87100000000001</v>
      </c>
      <c r="O233" s="167">
        <f t="shared" si="27"/>
        <v>73.873999999999995</v>
      </c>
      <c r="P233" s="167">
        <f t="shared" si="27"/>
        <v>80.268000000000001</v>
      </c>
      <c r="Q233">
        <f t="shared" si="23"/>
        <v>181.87100000000001</v>
      </c>
      <c r="R233">
        <f t="shared" si="24"/>
        <v>133.874</v>
      </c>
      <c r="S233" s="168">
        <f t="shared" si="25"/>
        <v>121.87100000000001</v>
      </c>
      <c r="T233">
        <f t="shared" si="26"/>
        <v>73.873999999999995</v>
      </c>
    </row>
    <row r="234" spans="1:20" outlineLevel="1" x14ac:dyDescent="0.25">
      <c r="A234" s="149">
        <v>20</v>
      </c>
      <c r="B234" s="164" t="str">
        <f t="shared" si="21"/>
        <v>FA</v>
      </c>
      <c r="C234" s="164" t="str">
        <f t="shared" si="22"/>
        <v>FA</v>
      </c>
      <c r="D234" s="135">
        <v>5.25</v>
      </c>
      <c r="E234" s="165">
        <v>0.4</v>
      </c>
      <c r="F234" s="135">
        <v>1</v>
      </c>
      <c r="G234" s="135">
        <v>125</v>
      </c>
      <c r="H234" s="154">
        <v>1.0061500000000001</v>
      </c>
      <c r="I234" s="154">
        <v>1E-3</v>
      </c>
      <c r="J234" s="154">
        <v>169.28899999999999</v>
      </c>
      <c r="K234" s="154">
        <v>131.934</v>
      </c>
      <c r="L234" s="154">
        <v>136.82300000000001</v>
      </c>
      <c r="M234" s="166">
        <v>65</v>
      </c>
      <c r="N234" s="167">
        <f t="shared" si="27"/>
        <v>109.28899999999999</v>
      </c>
      <c r="O234" s="167">
        <f t="shared" si="27"/>
        <v>71.933999999999997</v>
      </c>
      <c r="P234" s="167">
        <f t="shared" si="27"/>
        <v>76.823000000000008</v>
      </c>
      <c r="Q234">
        <f t="shared" si="23"/>
        <v>169.28899999999999</v>
      </c>
      <c r="R234">
        <f t="shared" si="24"/>
        <v>131.934</v>
      </c>
      <c r="S234" s="168">
        <f t="shared" si="25"/>
        <v>109.28899999999999</v>
      </c>
      <c r="T234">
        <f t="shared" si="26"/>
        <v>71.933999999999997</v>
      </c>
    </row>
    <row r="235" spans="1:20" outlineLevel="1" x14ac:dyDescent="0.25">
      <c r="A235" s="149">
        <v>35</v>
      </c>
      <c r="B235" s="164" t="str">
        <f t="shared" si="21"/>
        <v>FA</v>
      </c>
      <c r="C235" s="164" t="str">
        <f t="shared" si="22"/>
        <v>FA</v>
      </c>
      <c r="D235" s="135">
        <v>9.0500000000000007</v>
      </c>
      <c r="E235" s="165">
        <v>0.4</v>
      </c>
      <c r="F235" s="135">
        <v>1</v>
      </c>
      <c r="G235" s="135">
        <v>125</v>
      </c>
      <c r="H235" s="154">
        <v>4.8138500000000004</v>
      </c>
      <c r="I235" s="154">
        <v>1E-3</v>
      </c>
      <c r="J235" s="154">
        <v>151.398</v>
      </c>
      <c r="K235" s="154">
        <v>129.143</v>
      </c>
      <c r="L235" s="154">
        <v>131.95500000000001</v>
      </c>
      <c r="M235" s="166">
        <v>65</v>
      </c>
      <c r="N235" s="167">
        <f t="shared" si="27"/>
        <v>91.397999999999996</v>
      </c>
      <c r="O235" s="167">
        <f t="shared" si="27"/>
        <v>69.143000000000001</v>
      </c>
      <c r="P235" s="167">
        <f t="shared" si="27"/>
        <v>71.955000000000013</v>
      </c>
      <c r="Q235">
        <f t="shared" si="23"/>
        <v>151.398</v>
      </c>
      <c r="R235">
        <f t="shared" si="24"/>
        <v>129.143</v>
      </c>
      <c r="S235" s="168">
        <f t="shared" si="25"/>
        <v>91.397999999999996</v>
      </c>
      <c r="T235">
        <f t="shared" si="26"/>
        <v>69.143000000000001</v>
      </c>
    </row>
    <row r="236" spans="1:20" outlineLevel="1" x14ac:dyDescent="0.25">
      <c r="A236" s="149">
        <v>50</v>
      </c>
      <c r="B236" s="164" t="str">
        <f t="shared" si="21"/>
        <v>FA</v>
      </c>
      <c r="C236" s="164" t="str">
        <f t="shared" si="22"/>
        <v>FA</v>
      </c>
      <c r="D236" s="135">
        <v>12.86</v>
      </c>
      <c r="E236" s="165">
        <v>0.4</v>
      </c>
      <c r="F236" s="135">
        <v>1</v>
      </c>
      <c r="G236" s="135">
        <v>125</v>
      </c>
      <c r="H236" s="154">
        <v>8.6215399999999995</v>
      </c>
      <c r="I236" s="154">
        <v>1E-3</v>
      </c>
      <c r="J236" s="154">
        <v>143.78299999999999</v>
      </c>
      <c r="K236" s="154">
        <v>127.991</v>
      </c>
      <c r="L236" s="154">
        <v>130.00200000000001</v>
      </c>
      <c r="M236" s="166">
        <v>65</v>
      </c>
      <c r="N236" s="167">
        <f t="shared" si="27"/>
        <v>83.782999999999987</v>
      </c>
      <c r="O236" s="167">
        <f t="shared" si="27"/>
        <v>67.991</v>
      </c>
      <c r="P236" s="167">
        <f t="shared" si="27"/>
        <v>70.00200000000001</v>
      </c>
      <c r="Q236">
        <f t="shared" si="23"/>
        <v>143.78299999999999</v>
      </c>
      <c r="R236">
        <f t="shared" si="24"/>
        <v>127.991</v>
      </c>
      <c r="S236" s="168">
        <f t="shared" si="25"/>
        <v>83.782999999999987</v>
      </c>
      <c r="T236">
        <f t="shared" si="26"/>
        <v>67.991</v>
      </c>
    </row>
    <row r="237" spans="1:20" outlineLevel="1" x14ac:dyDescent="0.25">
      <c r="A237" s="149">
        <v>60</v>
      </c>
      <c r="B237" s="164" t="str">
        <f t="shared" si="21"/>
        <v>FA</v>
      </c>
      <c r="C237" s="164" t="str">
        <f t="shared" si="22"/>
        <v>FA</v>
      </c>
      <c r="D237" s="135">
        <v>15.4</v>
      </c>
      <c r="E237" s="165">
        <v>0.4</v>
      </c>
      <c r="F237" s="135">
        <v>1</v>
      </c>
      <c r="G237" s="135">
        <v>125</v>
      </c>
      <c r="H237" s="154">
        <v>11.16</v>
      </c>
      <c r="I237" s="154">
        <v>1E-3</v>
      </c>
      <c r="J237" s="154">
        <v>140.75</v>
      </c>
      <c r="K237" s="154">
        <v>127.517</v>
      </c>
      <c r="L237" s="154">
        <v>129.221</v>
      </c>
      <c r="M237" s="166">
        <v>65</v>
      </c>
      <c r="N237" s="167">
        <f t="shared" si="27"/>
        <v>80.75</v>
      </c>
      <c r="O237" s="167">
        <f t="shared" si="27"/>
        <v>67.516999999999996</v>
      </c>
      <c r="P237" s="167">
        <f t="shared" si="27"/>
        <v>69.221000000000004</v>
      </c>
      <c r="Q237">
        <f t="shared" si="23"/>
        <v>140.75</v>
      </c>
      <c r="R237">
        <f t="shared" si="24"/>
        <v>127.517</v>
      </c>
      <c r="S237" s="168">
        <f t="shared" si="25"/>
        <v>80.75</v>
      </c>
      <c r="T237">
        <f t="shared" si="26"/>
        <v>67.516999999999996</v>
      </c>
    </row>
    <row r="238" spans="1:20" outlineLevel="1" x14ac:dyDescent="0.25">
      <c r="A238" s="149">
        <v>70</v>
      </c>
      <c r="B238" s="164" t="str">
        <f t="shared" si="21"/>
        <v>FA</v>
      </c>
      <c r="C238" s="164" t="str">
        <f t="shared" si="22"/>
        <v>FA</v>
      </c>
      <c r="D238" s="135">
        <v>17.940000000000001</v>
      </c>
      <c r="E238" s="165">
        <v>0.4</v>
      </c>
      <c r="F238" s="135">
        <v>1</v>
      </c>
      <c r="G238" s="135">
        <v>125</v>
      </c>
      <c r="H238" s="154">
        <v>13.698499999999999</v>
      </c>
      <c r="I238" s="154">
        <v>1E-3</v>
      </c>
      <c r="J238" s="154">
        <v>138.56700000000001</v>
      </c>
      <c r="K238" s="154">
        <v>127.179</v>
      </c>
      <c r="L238" s="154">
        <v>128.65799999999999</v>
      </c>
      <c r="M238" s="166">
        <v>65</v>
      </c>
      <c r="N238" s="167">
        <f t="shared" si="27"/>
        <v>78.567000000000007</v>
      </c>
      <c r="O238" s="167">
        <f t="shared" si="27"/>
        <v>67.179000000000002</v>
      </c>
      <c r="P238" s="167">
        <f t="shared" si="27"/>
        <v>68.657999999999987</v>
      </c>
      <c r="Q238">
        <f t="shared" si="23"/>
        <v>138.56700000000001</v>
      </c>
      <c r="R238">
        <f t="shared" si="24"/>
        <v>127.179</v>
      </c>
      <c r="S238" s="168">
        <f t="shared" si="25"/>
        <v>78.567000000000007</v>
      </c>
      <c r="T238">
        <f t="shared" si="26"/>
        <v>67.179000000000002</v>
      </c>
    </row>
    <row r="239" spans="1:20" outlineLevel="1" x14ac:dyDescent="0.25">
      <c r="A239" s="149">
        <v>85</v>
      </c>
      <c r="B239" s="164" t="str">
        <f t="shared" si="21"/>
        <v>FA</v>
      </c>
      <c r="C239" s="164" t="str">
        <f t="shared" si="22"/>
        <v>FA</v>
      </c>
      <c r="D239" s="135">
        <v>21.75</v>
      </c>
      <c r="E239" s="165">
        <v>0.4</v>
      </c>
      <c r="F239" s="135">
        <v>1</v>
      </c>
      <c r="G239" s="135">
        <v>125</v>
      </c>
      <c r="H239" s="154">
        <v>17.5062</v>
      </c>
      <c r="I239" s="154">
        <v>1E-3</v>
      </c>
      <c r="J239" s="154">
        <v>136.24199999999999</v>
      </c>
      <c r="K239" s="154">
        <v>126.81100000000001</v>
      </c>
      <c r="L239" s="154">
        <v>128.041</v>
      </c>
      <c r="M239" s="166">
        <v>65</v>
      </c>
      <c r="N239" s="167">
        <f t="shared" si="27"/>
        <v>76.24199999999999</v>
      </c>
      <c r="O239" s="167">
        <f t="shared" si="27"/>
        <v>66.811000000000007</v>
      </c>
      <c r="P239" s="167">
        <f t="shared" si="27"/>
        <v>68.040999999999997</v>
      </c>
      <c r="Q239">
        <f t="shared" si="23"/>
        <v>136.24199999999999</v>
      </c>
      <c r="R239">
        <f t="shared" si="24"/>
        <v>126.81100000000001</v>
      </c>
      <c r="S239" s="168">
        <f t="shared" si="25"/>
        <v>76.24199999999999</v>
      </c>
      <c r="T239">
        <f t="shared" si="26"/>
        <v>66.811000000000007</v>
      </c>
    </row>
    <row r="240" spans="1:20" outlineLevel="1" x14ac:dyDescent="0.25">
      <c r="A240" s="149">
        <v>100</v>
      </c>
      <c r="B240" s="164" t="str">
        <f t="shared" si="21"/>
        <v>FA</v>
      </c>
      <c r="C240" s="164" t="str">
        <f t="shared" si="22"/>
        <v>FA</v>
      </c>
      <c r="D240" s="135">
        <v>25.55</v>
      </c>
      <c r="E240" s="165">
        <v>0.4</v>
      </c>
      <c r="F240" s="135">
        <v>1</v>
      </c>
      <c r="G240" s="135">
        <v>125</v>
      </c>
      <c r="H240" s="154">
        <v>21.313800000000001</v>
      </c>
      <c r="I240" s="154">
        <v>1E-3</v>
      </c>
      <c r="J240" s="154">
        <v>134.595</v>
      </c>
      <c r="K240" s="154">
        <v>126.56399999999999</v>
      </c>
      <c r="L240" s="154">
        <v>127.598</v>
      </c>
      <c r="M240" s="166">
        <v>65</v>
      </c>
      <c r="N240" s="167">
        <f t="shared" si="27"/>
        <v>74.594999999999999</v>
      </c>
      <c r="O240" s="167">
        <f t="shared" si="27"/>
        <v>66.563999999999993</v>
      </c>
      <c r="P240" s="167">
        <f t="shared" si="27"/>
        <v>67.597999999999999</v>
      </c>
      <c r="Q240">
        <f t="shared" si="23"/>
        <v>134.595</v>
      </c>
      <c r="R240">
        <f t="shared" si="24"/>
        <v>126.56399999999999</v>
      </c>
      <c r="S240" s="168">
        <f t="shared" si="25"/>
        <v>74.594999999999999</v>
      </c>
      <c r="T240">
        <f t="shared" si="26"/>
        <v>66.563999999999993</v>
      </c>
    </row>
    <row r="241" spans="1:20" outlineLevel="1" x14ac:dyDescent="0.25">
      <c r="A241" s="149">
        <v>125</v>
      </c>
      <c r="B241" s="164" t="str">
        <f t="shared" si="21"/>
        <v>FA</v>
      </c>
      <c r="C241" s="164" t="str">
        <f t="shared" si="22"/>
        <v>FA</v>
      </c>
      <c r="D241" s="135">
        <v>31.9</v>
      </c>
      <c r="E241" s="165">
        <v>0.4</v>
      </c>
      <c r="F241" s="135">
        <v>1</v>
      </c>
      <c r="G241" s="135">
        <v>125</v>
      </c>
      <c r="H241" s="154">
        <v>27.66</v>
      </c>
      <c r="I241" s="154">
        <v>1E-3</v>
      </c>
      <c r="J241" s="154">
        <v>132.721</v>
      </c>
      <c r="K241" s="154">
        <v>126.258</v>
      </c>
      <c r="L241" s="154">
        <v>127.11</v>
      </c>
      <c r="M241" s="166">
        <v>65</v>
      </c>
      <c r="N241" s="167">
        <f t="shared" si="27"/>
        <v>72.721000000000004</v>
      </c>
      <c r="O241" s="167">
        <f t="shared" si="27"/>
        <v>66.257999999999996</v>
      </c>
      <c r="P241" s="167">
        <f t="shared" si="27"/>
        <v>67.11</v>
      </c>
      <c r="Q241">
        <f t="shared" si="23"/>
        <v>132.721</v>
      </c>
      <c r="R241">
        <f t="shared" si="24"/>
        <v>126.258</v>
      </c>
      <c r="S241" s="168">
        <f t="shared" si="25"/>
        <v>72.721000000000004</v>
      </c>
      <c r="T241">
        <f t="shared" si="26"/>
        <v>66.257999999999996</v>
      </c>
    </row>
    <row r="242" spans="1:20" outlineLevel="1" x14ac:dyDescent="0.25">
      <c r="A242" s="149">
        <v>150</v>
      </c>
      <c r="B242" s="164" t="str">
        <f t="shared" si="21"/>
        <v>FA</v>
      </c>
      <c r="C242" s="164" t="str">
        <f t="shared" si="22"/>
        <v>FA</v>
      </c>
      <c r="D242" s="135">
        <v>38.25</v>
      </c>
      <c r="E242" s="165">
        <v>0.4</v>
      </c>
      <c r="F242" s="135">
        <v>1</v>
      </c>
      <c r="G242" s="135">
        <v>125</v>
      </c>
      <c r="H242" s="154">
        <v>34.0062</v>
      </c>
      <c r="I242" s="154">
        <v>1E-3</v>
      </c>
      <c r="J242" s="154">
        <v>131.46299999999999</v>
      </c>
      <c r="K242" s="154">
        <v>126.06</v>
      </c>
      <c r="L242" s="154">
        <v>126.774</v>
      </c>
      <c r="M242" s="166">
        <v>65</v>
      </c>
      <c r="N242" s="167">
        <f t="shared" si="27"/>
        <v>71.462999999999994</v>
      </c>
      <c r="O242" s="167">
        <f t="shared" si="27"/>
        <v>66.06</v>
      </c>
      <c r="P242" s="167">
        <f t="shared" si="27"/>
        <v>66.774000000000001</v>
      </c>
      <c r="Q242">
        <f t="shared" si="23"/>
        <v>131.46299999999999</v>
      </c>
      <c r="R242">
        <f t="shared" si="24"/>
        <v>126.06</v>
      </c>
      <c r="S242" s="168">
        <f t="shared" si="25"/>
        <v>71.462999999999994</v>
      </c>
      <c r="T242">
        <f t="shared" si="26"/>
        <v>66.06</v>
      </c>
    </row>
    <row r="243" spans="1:20" outlineLevel="1" x14ac:dyDescent="0.25">
      <c r="A243" s="149">
        <v>2</v>
      </c>
      <c r="B243" s="164" t="str">
        <f t="shared" si="21"/>
        <v>FA</v>
      </c>
      <c r="C243" s="164" t="str">
        <f t="shared" si="22"/>
        <v>FA</v>
      </c>
      <c r="D243" s="135">
        <v>0.68</v>
      </c>
      <c r="E243" s="165">
        <v>0.4</v>
      </c>
      <c r="F243" s="135">
        <v>2</v>
      </c>
      <c r="G243" s="135">
        <v>125</v>
      </c>
      <c r="H243" s="154">
        <v>-3.5630800000000002</v>
      </c>
      <c r="I243" s="154">
        <v>2E-3</v>
      </c>
      <c r="J243" s="154">
        <v>472.58199999999999</v>
      </c>
      <c r="K243" s="154">
        <v>190.87700000000001</v>
      </c>
      <c r="L243" s="154">
        <v>234.92</v>
      </c>
      <c r="M243" s="166">
        <v>65</v>
      </c>
      <c r="N243" s="167">
        <f t="shared" si="27"/>
        <v>412.58199999999999</v>
      </c>
      <c r="O243" s="167">
        <f t="shared" si="27"/>
        <v>130.87700000000001</v>
      </c>
      <c r="P243" s="167">
        <f t="shared" si="27"/>
        <v>174.92</v>
      </c>
      <c r="Q243" t="str">
        <f t="shared" si="23"/>
        <v>NA</v>
      </c>
      <c r="R243" t="str">
        <f t="shared" si="24"/>
        <v>NA</v>
      </c>
      <c r="S243" s="168" t="str">
        <f t="shared" si="25"/>
        <v>NA</v>
      </c>
      <c r="T243" t="str">
        <f t="shared" si="26"/>
        <v>NA</v>
      </c>
    </row>
    <row r="244" spans="1:20" outlineLevel="1" x14ac:dyDescent="0.25">
      <c r="A244" s="149">
        <v>3.5</v>
      </c>
      <c r="B244" s="164" t="str">
        <f t="shared" si="21"/>
        <v>FA</v>
      </c>
      <c r="C244" s="164" t="str">
        <f t="shared" si="22"/>
        <v>FA</v>
      </c>
      <c r="D244" s="135">
        <v>1.06</v>
      </c>
      <c r="E244" s="165">
        <v>0.4</v>
      </c>
      <c r="F244" s="135">
        <v>2</v>
      </c>
      <c r="G244" s="135">
        <v>125</v>
      </c>
      <c r="H244" s="154">
        <v>-3.1823100000000002</v>
      </c>
      <c r="I244" s="154">
        <v>2E-3</v>
      </c>
      <c r="J244" s="154">
        <v>410.12099999999998</v>
      </c>
      <c r="K244" s="154">
        <v>175.762</v>
      </c>
      <c r="L244" s="154">
        <v>211.68799999999999</v>
      </c>
      <c r="M244" s="166">
        <v>65</v>
      </c>
      <c r="N244" s="167">
        <f t="shared" si="27"/>
        <v>350.12099999999998</v>
      </c>
      <c r="O244" s="167">
        <f t="shared" si="27"/>
        <v>115.762</v>
      </c>
      <c r="P244" s="167">
        <f t="shared" si="27"/>
        <v>151.68799999999999</v>
      </c>
      <c r="Q244" t="str">
        <f t="shared" si="23"/>
        <v>NA</v>
      </c>
      <c r="R244" t="str">
        <f t="shared" si="24"/>
        <v>NA</v>
      </c>
      <c r="S244" s="168" t="str">
        <f t="shared" si="25"/>
        <v>NA</v>
      </c>
      <c r="T244" t="str">
        <f t="shared" si="26"/>
        <v>NA</v>
      </c>
    </row>
    <row r="245" spans="1:20" outlineLevel="1" x14ac:dyDescent="0.25">
      <c r="A245" s="149">
        <v>5</v>
      </c>
      <c r="B245" s="164" t="str">
        <f t="shared" si="21"/>
        <v>FA</v>
      </c>
      <c r="C245" s="164" t="str">
        <f t="shared" si="22"/>
        <v>FA</v>
      </c>
      <c r="D245" s="135">
        <v>1.44</v>
      </c>
      <c r="E245" s="165">
        <v>0.4</v>
      </c>
      <c r="F245" s="135">
        <v>2</v>
      </c>
      <c r="G245" s="135">
        <v>125</v>
      </c>
      <c r="H245" s="154">
        <v>-2.8015400000000001</v>
      </c>
      <c r="I245" s="154">
        <v>2E-3</v>
      </c>
      <c r="J245" s="154">
        <v>366.86500000000001</v>
      </c>
      <c r="K245" s="154">
        <v>166.095</v>
      </c>
      <c r="L245" s="154">
        <v>195.739</v>
      </c>
      <c r="M245" s="166">
        <v>65</v>
      </c>
      <c r="N245" s="167">
        <f t="shared" si="27"/>
        <v>306.86500000000001</v>
      </c>
      <c r="O245" s="167">
        <f t="shared" si="27"/>
        <v>106.095</v>
      </c>
      <c r="P245" s="167">
        <f t="shared" si="27"/>
        <v>135.739</v>
      </c>
      <c r="Q245" t="str">
        <f t="shared" si="23"/>
        <v>NA</v>
      </c>
      <c r="R245" t="str">
        <f t="shared" si="24"/>
        <v>NA</v>
      </c>
      <c r="S245" s="168" t="str">
        <f t="shared" si="25"/>
        <v>NA</v>
      </c>
      <c r="T245" t="str">
        <f t="shared" si="26"/>
        <v>NA</v>
      </c>
    </row>
    <row r="246" spans="1:20" outlineLevel="1" x14ac:dyDescent="0.25">
      <c r="A246" s="149">
        <v>7.5</v>
      </c>
      <c r="B246" s="164" t="str">
        <f t="shared" si="21"/>
        <v>FA</v>
      </c>
      <c r="C246" s="164" t="str">
        <f t="shared" si="22"/>
        <v>FA</v>
      </c>
      <c r="D246" s="135">
        <v>2.0699999999999998</v>
      </c>
      <c r="E246" s="165">
        <v>0.4</v>
      </c>
      <c r="F246" s="135">
        <v>2</v>
      </c>
      <c r="G246" s="135">
        <v>125</v>
      </c>
      <c r="H246" s="154">
        <v>-2.1669200000000002</v>
      </c>
      <c r="I246" s="154">
        <v>2E-3</v>
      </c>
      <c r="J246" s="154">
        <v>314.113</v>
      </c>
      <c r="K246" s="154">
        <v>156.239</v>
      </c>
      <c r="L246" s="154">
        <v>178.50700000000001</v>
      </c>
      <c r="M246" s="166">
        <v>65</v>
      </c>
      <c r="N246" s="167">
        <f t="shared" si="27"/>
        <v>254.113</v>
      </c>
      <c r="O246" s="167">
        <f t="shared" si="27"/>
        <v>96.239000000000004</v>
      </c>
      <c r="P246" s="167">
        <f t="shared" si="27"/>
        <v>118.50700000000001</v>
      </c>
      <c r="Q246" t="str">
        <f t="shared" si="23"/>
        <v>NA</v>
      </c>
      <c r="R246" t="str">
        <f t="shared" si="24"/>
        <v>NA</v>
      </c>
      <c r="S246" s="168" t="str">
        <f t="shared" si="25"/>
        <v>NA</v>
      </c>
      <c r="T246" t="str">
        <f t="shared" si="26"/>
        <v>NA</v>
      </c>
    </row>
    <row r="247" spans="1:20" outlineLevel="1" x14ac:dyDescent="0.25">
      <c r="A247" s="149">
        <v>10</v>
      </c>
      <c r="B247" s="164" t="str">
        <f t="shared" si="21"/>
        <v>FA</v>
      </c>
      <c r="C247" s="164" t="str">
        <f t="shared" si="22"/>
        <v>FA</v>
      </c>
      <c r="D247" s="135">
        <v>2.71</v>
      </c>
      <c r="E247" s="165">
        <v>0.4</v>
      </c>
      <c r="F247" s="135">
        <v>2</v>
      </c>
      <c r="G247" s="135">
        <v>125</v>
      </c>
      <c r="H247" s="154">
        <v>-1.5323099999999998</v>
      </c>
      <c r="I247" s="154">
        <v>2E-3</v>
      </c>
      <c r="J247" s="154">
        <v>280.048</v>
      </c>
      <c r="K247" s="154">
        <v>149.81700000000001</v>
      </c>
      <c r="L247" s="154">
        <v>167.42</v>
      </c>
      <c r="M247" s="166">
        <v>65</v>
      </c>
      <c r="N247" s="167">
        <f t="shared" si="27"/>
        <v>220.048</v>
      </c>
      <c r="O247" s="167">
        <f t="shared" si="27"/>
        <v>89.817000000000007</v>
      </c>
      <c r="P247" s="167">
        <f t="shared" si="27"/>
        <v>107.41999999999999</v>
      </c>
      <c r="Q247" t="str">
        <f t="shared" si="23"/>
        <v>NA</v>
      </c>
      <c r="R247" t="str">
        <f t="shared" si="24"/>
        <v>NA</v>
      </c>
      <c r="S247" s="168" t="str">
        <f t="shared" si="25"/>
        <v>NA</v>
      </c>
      <c r="T247">
        <f t="shared" si="26"/>
        <v>89.817000000000007</v>
      </c>
    </row>
    <row r="248" spans="1:20" outlineLevel="1" x14ac:dyDescent="0.25">
      <c r="A248" s="149">
        <v>15</v>
      </c>
      <c r="B248" s="164" t="str">
        <f t="shared" si="21"/>
        <v>FA</v>
      </c>
      <c r="C248" s="164" t="str">
        <f t="shared" si="22"/>
        <v>FA</v>
      </c>
      <c r="D248" s="135">
        <v>3.98</v>
      </c>
      <c r="E248" s="165">
        <v>0.4</v>
      </c>
      <c r="F248" s="135">
        <v>2</v>
      </c>
      <c r="G248" s="135">
        <v>125</v>
      </c>
      <c r="H248" s="154">
        <v>-0.26307700000000001</v>
      </c>
      <c r="I248" s="154">
        <v>2E-3</v>
      </c>
      <c r="J248" s="154">
        <v>236.97499999999999</v>
      </c>
      <c r="K248" s="154">
        <v>142.50899999999999</v>
      </c>
      <c r="L248" s="154">
        <v>155.00700000000001</v>
      </c>
      <c r="M248" s="166">
        <v>65</v>
      </c>
      <c r="N248" s="167">
        <f t="shared" si="27"/>
        <v>176.97499999999999</v>
      </c>
      <c r="O248" s="167">
        <f t="shared" si="27"/>
        <v>82.508999999999986</v>
      </c>
      <c r="P248" s="167">
        <f t="shared" si="27"/>
        <v>95.007000000000005</v>
      </c>
      <c r="Q248" t="str">
        <f t="shared" si="23"/>
        <v>NA</v>
      </c>
      <c r="R248" t="str">
        <f t="shared" si="24"/>
        <v>NA</v>
      </c>
      <c r="S248" s="168" t="str">
        <f t="shared" si="25"/>
        <v>NA</v>
      </c>
      <c r="T248">
        <f t="shared" si="26"/>
        <v>82.508999999999986</v>
      </c>
    </row>
    <row r="249" spans="1:20" outlineLevel="1" x14ac:dyDescent="0.25">
      <c r="A249" s="149">
        <v>20</v>
      </c>
      <c r="B249" s="164" t="str">
        <f t="shared" si="21"/>
        <v>FA</v>
      </c>
      <c r="C249" s="164" t="str">
        <f t="shared" si="22"/>
        <v>FA</v>
      </c>
      <c r="D249" s="135">
        <v>5.25</v>
      </c>
      <c r="E249" s="165">
        <v>0.4</v>
      </c>
      <c r="F249" s="135">
        <v>2</v>
      </c>
      <c r="G249" s="135">
        <v>125</v>
      </c>
      <c r="H249" s="154">
        <v>1.0061500000000001</v>
      </c>
      <c r="I249" s="154">
        <v>2E-3</v>
      </c>
      <c r="J249" s="154">
        <v>212.42699999999999</v>
      </c>
      <c r="K249" s="154">
        <v>138.72200000000001</v>
      </c>
      <c r="L249" s="154">
        <v>148.321</v>
      </c>
      <c r="M249" s="166">
        <v>65</v>
      </c>
      <c r="N249" s="167">
        <f t="shared" si="27"/>
        <v>152.42699999999999</v>
      </c>
      <c r="O249" s="167">
        <f t="shared" si="27"/>
        <v>78.722000000000008</v>
      </c>
      <c r="P249" s="167">
        <f t="shared" si="27"/>
        <v>88.320999999999998</v>
      </c>
      <c r="Q249" t="str">
        <f t="shared" si="23"/>
        <v>NA</v>
      </c>
      <c r="R249" t="str">
        <f t="shared" si="24"/>
        <v>NA</v>
      </c>
      <c r="S249" s="168" t="str">
        <f t="shared" si="25"/>
        <v>NA</v>
      </c>
      <c r="T249">
        <f t="shared" si="26"/>
        <v>78.722000000000008</v>
      </c>
    </row>
    <row r="250" spans="1:20" outlineLevel="1" x14ac:dyDescent="0.25">
      <c r="A250" s="149">
        <v>35</v>
      </c>
      <c r="B250" s="164" t="str">
        <f t="shared" si="21"/>
        <v>FA</v>
      </c>
      <c r="C250" s="164" t="str">
        <f t="shared" si="22"/>
        <v>FA</v>
      </c>
      <c r="D250" s="135">
        <v>9.0500000000000007</v>
      </c>
      <c r="E250" s="165">
        <v>0.4</v>
      </c>
      <c r="F250" s="135">
        <v>2</v>
      </c>
      <c r="G250" s="135">
        <v>125</v>
      </c>
      <c r="H250" s="154">
        <v>4.8138500000000004</v>
      </c>
      <c r="I250" s="154">
        <v>2E-3</v>
      </c>
      <c r="J250" s="154">
        <v>177.34299999999999</v>
      </c>
      <c r="K250" s="154">
        <v>133.23099999999999</v>
      </c>
      <c r="L250" s="154">
        <v>138.79400000000001</v>
      </c>
      <c r="M250" s="166">
        <v>65</v>
      </c>
      <c r="N250" s="167">
        <f t="shared" si="27"/>
        <v>117.34299999999999</v>
      </c>
      <c r="O250" s="167">
        <f t="shared" si="27"/>
        <v>73.230999999999995</v>
      </c>
      <c r="P250" s="167">
        <f t="shared" si="27"/>
        <v>78.794000000000011</v>
      </c>
      <c r="Q250">
        <f t="shared" si="23"/>
        <v>177.34299999999999</v>
      </c>
      <c r="R250">
        <f t="shared" si="24"/>
        <v>133.23099999999999</v>
      </c>
      <c r="S250" s="168">
        <f t="shared" si="25"/>
        <v>117.34299999999999</v>
      </c>
      <c r="T250">
        <f t="shared" si="26"/>
        <v>73.230999999999995</v>
      </c>
    </row>
    <row r="251" spans="1:20" outlineLevel="1" x14ac:dyDescent="0.25">
      <c r="A251" s="149">
        <v>50</v>
      </c>
      <c r="B251" s="164" t="str">
        <f t="shared" si="21"/>
        <v>FA</v>
      </c>
      <c r="C251" s="164" t="str">
        <f t="shared" si="22"/>
        <v>FA</v>
      </c>
      <c r="D251" s="135">
        <v>12.86</v>
      </c>
      <c r="E251" s="165">
        <v>0.4</v>
      </c>
      <c r="F251" s="135">
        <v>2</v>
      </c>
      <c r="G251" s="135">
        <v>125</v>
      </c>
      <c r="H251" s="154">
        <v>8.6215399999999995</v>
      </c>
      <c r="I251" s="154">
        <v>2E-3</v>
      </c>
      <c r="J251" s="154">
        <v>162.33199999999999</v>
      </c>
      <c r="K251" s="154">
        <v>130.953</v>
      </c>
      <c r="L251" s="154">
        <v>134.94399999999999</v>
      </c>
      <c r="M251" s="166">
        <v>65</v>
      </c>
      <c r="N251" s="167">
        <f t="shared" si="27"/>
        <v>102.33199999999999</v>
      </c>
      <c r="O251" s="167">
        <f t="shared" si="27"/>
        <v>70.953000000000003</v>
      </c>
      <c r="P251" s="167">
        <f t="shared" si="27"/>
        <v>74.943999999999988</v>
      </c>
      <c r="Q251">
        <f t="shared" si="23"/>
        <v>162.33199999999999</v>
      </c>
      <c r="R251">
        <f t="shared" si="24"/>
        <v>130.953</v>
      </c>
      <c r="S251" s="168">
        <f t="shared" si="25"/>
        <v>102.33199999999999</v>
      </c>
      <c r="T251">
        <f t="shared" si="26"/>
        <v>70.953000000000003</v>
      </c>
    </row>
    <row r="252" spans="1:20" outlineLevel="1" x14ac:dyDescent="0.25">
      <c r="A252" s="149">
        <v>60</v>
      </c>
      <c r="B252" s="164" t="str">
        <f t="shared" si="21"/>
        <v>FA</v>
      </c>
      <c r="C252" s="164" t="str">
        <f t="shared" si="22"/>
        <v>FA</v>
      </c>
      <c r="D252" s="135">
        <v>15.4</v>
      </c>
      <c r="E252" s="165">
        <v>0.4</v>
      </c>
      <c r="F252" s="135">
        <v>2</v>
      </c>
      <c r="G252" s="135">
        <v>125</v>
      </c>
      <c r="H252" s="154">
        <v>11.16</v>
      </c>
      <c r="I252" s="154">
        <v>2E-3</v>
      </c>
      <c r="J252" s="154">
        <v>156.334</v>
      </c>
      <c r="K252" s="154">
        <v>130.01300000000001</v>
      </c>
      <c r="L252" s="154">
        <v>133.39699999999999</v>
      </c>
      <c r="M252" s="166">
        <v>65</v>
      </c>
      <c r="N252" s="167">
        <f t="shared" si="27"/>
        <v>96.334000000000003</v>
      </c>
      <c r="O252" s="167">
        <f t="shared" si="27"/>
        <v>70.013000000000005</v>
      </c>
      <c r="P252" s="167">
        <f t="shared" si="27"/>
        <v>73.396999999999991</v>
      </c>
      <c r="Q252">
        <f t="shared" si="23"/>
        <v>156.334</v>
      </c>
      <c r="R252">
        <f t="shared" si="24"/>
        <v>130.01300000000001</v>
      </c>
      <c r="S252" s="168">
        <f t="shared" si="25"/>
        <v>96.334000000000003</v>
      </c>
      <c r="T252">
        <f t="shared" si="26"/>
        <v>70.013000000000005</v>
      </c>
    </row>
    <row r="253" spans="1:20" outlineLevel="1" x14ac:dyDescent="0.25">
      <c r="A253" s="149">
        <v>70</v>
      </c>
      <c r="B253" s="164" t="str">
        <f t="shared" si="21"/>
        <v>FA</v>
      </c>
      <c r="C253" s="164" t="str">
        <f t="shared" si="22"/>
        <v>FA</v>
      </c>
      <c r="D253" s="135">
        <v>17.940000000000001</v>
      </c>
      <c r="E253" s="165">
        <v>0.4</v>
      </c>
      <c r="F253" s="135">
        <v>2</v>
      </c>
      <c r="G253" s="135">
        <v>125</v>
      </c>
      <c r="H253" s="154">
        <v>13.698499999999999</v>
      </c>
      <c r="I253" s="154">
        <v>2E-3</v>
      </c>
      <c r="J253" s="154">
        <v>152.01</v>
      </c>
      <c r="K253" s="154">
        <v>129.34299999999999</v>
      </c>
      <c r="L253" s="154">
        <v>132.28299999999999</v>
      </c>
      <c r="M253" s="166">
        <v>65</v>
      </c>
      <c r="N253" s="167">
        <f t="shared" si="27"/>
        <v>92.009999999999991</v>
      </c>
      <c r="O253" s="167">
        <f t="shared" si="27"/>
        <v>69.342999999999989</v>
      </c>
      <c r="P253" s="167">
        <f t="shared" si="27"/>
        <v>72.282999999999987</v>
      </c>
      <c r="Q253">
        <f t="shared" si="23"/>
        <v>152.01</v>
      </c>
      <c r="R253">
        <f t="shared" si="24"/>
        <v>129.34299999999999</v>
      </c>
      <c r="S253" s="168">
        <f t="shared" si="25"/>
        <v>92.009999999999991</v>
      </c>
      <c r="T253">
        <f t="shared" si="26"/>
        <v>69.342999999999989</v>
      </c>
    </row>
    <row r="254" spans="1:20" outlineLevel="1" x14ac:dyDescent="0.25">
      <c r="A254" s="149">
        <v>85</v>
      </c>
      <c r="B254" s="164" t="str">
        <f t="shared" si="21"/>
        <v>FA</v>
      </c>
      <c r="C254" s="164" t="str">
        <f t="shared" si="22"/>
        <v>FA</v>
      </c>
      <c r="D254" s="135">
        <v>21.75</v>
      </c>
      <c r="E254" s="165">
        <v>0.4</v>
      </c>
      <c r="F254" s="135">
        <v>2</v>
      </c>
      <c r="G254" s="135">
        <v>125</v>
      </c>
      <c r="H254" s="154">
        <v>17.5062</v>
      </c>
      <c r="I254" s="154">
        <v>2E-3</v>
      </c>
      <c r="J254" s="154">
        <v>147.399</v>
      </c>
      <c r="K254" s="154">
        <v>128.61199999999999</v>
      </c>
      <c r="L254" s="154">
        <v>131.059</v>
      </c>
      <c r="M254" s="166">
        <v>65</v>
      </c>
      <c r="N254" s="167">
        <f t="shared" si="27"/>
        <v>87.399000000000001</v>
      </c>
      <c r="O254" s="167">
        <f t="shared" si="27"/>
        <v>68.611999999999995</v>
      </c>
      <c r="P254" s="167">
        <f t="shared" si="27"/>
        <v>71.058999999999997</v>
      </c>
      <c r="Q254">
        <f t="shared" si="23"/>
        <v>147.399</v>
      </c>
      <c r="R254">
        <f t="shared" si="24"/>
        <v>128.61199999999999</v>
      </c>
      <c r="S254" s="168">
        <f t="shared" si="25"/>
        <v>87.399000000000001</v>
      </c>
      <c r="T254">
        <f t="shared" si="26"/>
        <v>68.611999999999995</v>
      </c>
    </row>
    <row r="255" spans="1:20" outlineLevel="1" x14ac:dyDescent="0.25">
      <c r="A255" s="149">
        <v>100</v>
      </c>
      <c r="B255" s="164" t="str">
        <f t="shared" si="21"/>
        <v>FA</v>
      </c>
      <c r="C255" s="164" t="str">
        <f t="shared" si="22"/>
        <v>FA</v>
      </c>
      <c r="D255" s="135">
        <v>25.55</v>
      </c>
      <c r="E255" s="165">
        <v>0.4</v>
      </c>
      <c r="F255" s="135">
        <v>2</v>
      </c>
      <c r="G255" s="135">
        <v>125</v>
      </c>
      <c r="H255" s="154">
        <v>21.313800000000001</v>
      </c>
      <c r="I255" s="154">
        <v>2E-3</v>
      </c>
      <c r="J255" s="154">
        <v>144.12799999999999</v>
      </c>
      <c r="K255" s="154">
        <v>128.12</v>
      </c>
      <c r="L255" s="154">
        <v>130.17599999999999</v>
      </c>
      <c r="M255" s="166">
        <v>65</v>
      </c>
      <c r="N255" s="167">
        <f t="shared" si="27"/>
        <v>84.127999999999986</v>
      </c>
      <c r="O255" s="167">
        <f t="shared" si="27"/>
        <v>68.12</v>
      </c>
      <c r="P255" s="167">
        <f t="shared" si="27"/>
        <v>70.175999999999988</v>
      </c>
      <c r="Q255">
        <f t="shared" si="23"/>
        <v>144.12799999999999</v>
      </c>
      <c r="R255">
        <f t="shared" si="24"/>
        <v>128.12</v>
      </c>
      <c r="S255" s="168">
        <f t="shared" si="25"/>
        <v>84.127999999999986</v>
      </c>
      <c r="T255">
        <f t="shared" si="26"/>
        <v>68.12</v>
      </c>
    </row>
    <row r="256" spans="1:20" outlineLevel="1" x14ac:dyDescent="0.25">
      <c r="A256" s="149">
        <v>125</v>
      </c>
      <c r="B256" s="164" t="str">
        <f t="shared" si="21"/>
        <v>FA</v>
      </c>
      <c r="C256" s="164" t="str">
        <f t="shared" si="22"/>
        <v>FA</v>
      </c>
      <c r="D256" s="135">
        <v>31.9</v>
      </c>
      <c r="E256" s="165">
        <v>0.4</v>
      </c>
      <c r="F256" s="135">
        <v>2</v>
      </c>
      <c r="G256" s="135">
        <v>125</v>
      </c>
      <c r="H256" s="154">
        <v>27.66</v>
      </c>
      <c r="I256" s="154">
        <v>2E-3</v>
      </c>
      <c r="J256" s="154">
        <v>140.40199999999999</v>
      </c>
      <c r="K256" s="154">
        <v>127.51</v>
      </c>
      <c r="L256" s="154">
        <v>129.20500000000001</v>
      </c>
      <c r="M256" s="166">
        <v>65</v>
      </c>
      <c r="N256" s="167">
        <f t="shared" si="27"/>
        <v>80.401999999999987</v>
      </c>
      <c r="O256" s="167">
        <f t="shared" si="27"/>
        <v>67.510000000000005</v>
      </c>
      <c r="P256" s="167">
        <f t="shared" si="27"/>
        <v>69.205000000000013</v>
      </c>
      <c r="Q256">
        <f t="shared" si="23"/>
        <v>140.40199999999999</v>
      </c>
      <c r="R256">
        <f t="shared" si="24"/>
        <v>127.51</v>
      </c>
      <c r="S256" s="168">
        <f t="shared" si="25"/>
        <v>80.401999999999987</v>
      </c>
      <c r="T256">
        <f t="shared" si="26"/>
        <v>67.510000000000005</v>
      </c>
    </row>
    <row r="257" spans="1:20" outlineLevel="1" x14ac:dyDescent="0.25">
      <c r="A257" s="149">
        <v>150</v>
      </c>
      <c r="B257" s="164" t="str">
        <f t="shared" si="21"/>
        <v>FA</v>
      </c>
      <c r="C257" s="164" t="str">
        <f t="shared" si="22"/>
        <v>FA</v>
      </c>
      <c r="D257" s="135">
        <v>38.25</v>
      </c>
      <c r="E257" s="165">
        <v>0.4</v>
      </c>
      <c r="F257" s="135">
        <v>2</v>
      </c>
      <c r="G257" s="135">
        <v>125</v>
      </c>
      <c r="H257" s="154">
        <v>34.0062</v>
      </c>
      <c r="I257" s="154">
        <v>2E-3</v>
      </c>
      <c r="J257" s="154">
        <v>137.89699999999999</v>
      </c>
      <c r="K257" s="154">
        <v>127.117</v>
      </c>
      <c r="L257" s="154">
        <v>128.53899999999999</v>
      </c>
      <c r="M257" s="166">
        <v>65</v>
      </c>
      <c r="N257" s="167">
        <f t="shared" si="27"/>
        <v>77.896999999999991</v>
      </c>
      <c r="O257" s="167">
        <f t="shared" si="27"/>
        <v>67.117000000000004</v>
      </c>
      <c r="P257" s="167">
        <f t="shared" si="27"/>
        <v>68.538999999999987</v>
      </c>
      <c r="Q257">
        <f t="shared" si="23"/>
        <v>137.89699999999999</v>
      </c>
      <c r="R257">
        <f t="shared" si="24"/>
        <v>127.117</v>
      </c>
      <c r="S257" s="168">
        <f t="shared" si="25"/>
        <v>77.896999999999991</v>
      </c>
      <c r="T257">
        <f t="shared" si="26"/>
        <v>67.117000000000004</v>
      </c>
    </row>
    <row r="258" spans="1:20" outlineLevel="1" x14ac:dyDescent="0.25">
      <c r="A258" s="149">
        <v>2</v>
      </c>
      <c r="B258" s="164" t="str">
        <f t="shared" si="21"/>
        <v>FA</v>
      </c>
      <c r="C258" s="164" t="str">
        <f t="shared" si="22"/>
        <v>FA</v>
      </c>
      <c r="D258" s="135">
        <v>0.68</v>
      </c>
      <c r="E258" s="165">
        <v>0.4</v>
      </c>
      <c r="F258" s="135">
        <v>4</v>
      </c>
      <c r="G258" s="135">
        <v>125</v>
      </c>
      <c r="H258" s="154">
        <v>-3.5630800000000002</v>
      </c>
      <c r="I258" s="154">
        <v>4.0000000000000001E-3</v>
      </c>
      <c r="J258" s="154">
        <v>801.39</v>
      </c>
      <c r="K258" s="154">
        <v>249.52199999999999</v>
      </c>
      <c r="L258" s="154">
        <v>330.24599999999998</v>
      </c>
      <c r="M258" s="166">
        <v>65</v>
      </c>
      <c r="N258" s="167">
        <f t="shared" si="27"/>
        <v>741.39</v>
      </c>
      <c r="O258" s="167">
        <f t="shared" si="27"/>
        <v>189.52199999999999</v>
      </c>
      <c r="P258" s="167">
        <f t="shared" si="27"/>
        <v>270.24599999999998</v>
      </c>
      <c r="Q258" t="str">
        <f t="shared" si="23"/>
        <v>NA</v>
      </c>
      <c r="R258" t="str">
        <f t="shared" si="24"/>
        <v>NA</v>
      </c>
      <c r="S258" s="168" t="str">
        <f t="shared" si="25"/>
        <v>NA</v>
      </c>
      <c r="T258" t="str">
        <f t="shared" si="26"/>
        <v>NA</v>
      </c>
    </row>
    <row r="259" spans="1:20" outlineLevel="1" x14ac:dyDescent="0.25">
      <c r="A259" s="149">
        <v>3.5</v>
      </c>
      <c r="B259" s="164" t="str">
        <f t="shared" si="21"/>
        <v>FA</v>
      </c>
      <c r="C259" s="164" t="str">
        <f t="shared" si="22"/>
        <v>FA</v>
      </c>
      <c r="D259" s="135">
        <v>1.06</v>
      </c>
      <c r="E259" s="165">
        <v>0.4</v>
      </c>
      <c r="F259" s="135">
        <v>4</v>
      </c>
      <c r="G259" s="135">
        <v>125</v>
      </c>
      <c r="H259" s="154">
        <v>-3.1823100000000002</v>
      </c>
      <c r="I259" s="154">
        <v>4.0000000000000001E-3</v>
      </c>
      <c r="J259" s="154">
        <v>676.78499999999997</v>
      </c>
      <c r="K259" s="154">
        <v>221.54400000000001</v>
      </c>
      <c r="L259" s="154">
        <v>287.964</v>
      </c>
      <c r="M259" s="166">
        <v>65</v>
      </c>
      <c r="N259" s="167">
        <f t="shared" si="27"/>
        <v>616.78499999999997</v>
      </c>
      <c r="O259" s="167">
        <f t="shared" si="27"/>
        <v>161.54400000000001</v>
      </c>
      <c r="P259" s="167">
        <f t="shared" si="27"/>
        <v>227.964</v>
      </c>
      <c r="Q259" t="str">
        <f t="shared" si="23"/>
        <v>NA</v>
      </c>
      <c r="R259" t="str">
        <f t="shared" si="24"/>
        <v>NA</v>
      </c>
      <c r="S259" s="168" t="str">
        <f t="shared" si="25"/>
        <v>NA</v>
      </c>
      <c r="T259" t="str">
        <f t="shared" si="26"/>
        <v>NA</v>
      </c>
    </row>
    <row r="260" spans="1:20" outlineLevel="1" x14ac:dyDescent="0.25">
      <c r="A260" s="149">
        <v>5</v>
      </c>
      <c r="B260" s="164" t="str">
        <f t="shared" si="21"/>
        <v>FA</v>
      </c>
      <c r="C260" s="164" t="str">
        <f t="shared" si="22"/>
        <v>FA</v>
      </c>
      <c r="D260" s="135">
        <v>1.44</v>
      </c>
      <c r="E260" s="165">
        <v>0.4</v>
      </c>
      <c r="F260" s="135">
        <v>4</v>
      </c>
      <c r="G260" s="135">
        <v>125</v>
      </c>
      <c r="H260" s="154">
        <v>-2.8015400000000001</v>
      </c>
      <c r="I260" s="154">
        <v>4.0000000000000001E-3</v>
      </c>
      <c r="J260" s="154">
        <v>591.96199999999999</v>
      </c>
      <c r="K260" s="154">
        <v>203.584</v>
      </c>
      <c r="L260" s="154">
        <v>258.786</v>
      </c>
      <c r="M260" s="166">
        <v>65</v>
      </c>
      <c r="N260" s="167">
        <f t="shared" si="27"/>
        <v>531.96199999999999</v>
      </c>
      <c r="O260" s="167">
        <f t="shared" si="27"/>
        <v>143.584</v>
      </c>
      <c r="P260" s="167">
        <f t="shared" si="27"/>
        <v>198.786</v>
      </c>
      <c r="Q260" t="str">
        <f t="shared" si="23"/>
        <v>NA</v>
      </c>
      <c r="R260" t="str">
        <f t="shared" si="24"/>
        <v>NA</v>
      </c>
      <c r="S260" s="168" t="str">
        <f t="shared" si="25"/>
        <v>NA</v>
      </c>
      <c r="T260" t="str">
        <f t="shared" si="26"/>
        <v>NA</v>
      </c>
    </row>
    <row r="261" spans="1:20" outlineLevel="1" x14ac:dyDescent="0.25">
      <c r="A261" s="149">
        <v>7.5</v>
      </c>
      <c r="B261" s="164" t="str">
        <f t="shared" si="21"/>
        <v>FA</v>
      </c>
      <c r="C261" s="164" t="str">
        <f t="shared" si="22"/>
        <v>FA</v>
      </c>
      <c r="D261" s="135">
        <v>2.0699999999999998</v>
      </c>
      <c r="E261" s="165">
        <v>0.4</v>
      </c>
      <c r="F261" s="135">
        <v>4</v>
      </c>
      <c r="G261" s="135">
        <v>125</v>
      </c>
      <c r="H261" s="154">
        <v>-2.1669200000000002</v>
      </c>
      <c r="I261" s="154">
        <v>4.0000000000000001E-3</v>
      </c>
      <c r="J261" s="154">
        <v>490.28300000000002</v>
      </c>
      <c r="K261" s="154">
        <v>185.19900000000001</v>
      </c>
      <c r="L261" s="154">
        <v>227.10300000000001</v>
      </c>
      <c r="M261" s="166">
        <v>65</v>
      </c>
      <c r="N261" s="167">
        <f t="shared" si="27"/>
        <v>430.28300000000002</v>
      </c>
      <c r="O261" s="167">
        <f t="shared" si="27"/>
        <v>125.19900000000001</v>
      </c>
      <c r="P261" s="167">
        <f t="shared" si="27"/>
        <v>167.10300000000001</v>
      </c>
      <c r="Q261" t="str">
        <f t="shared" si="23"/>
        <v>NA</v>
      </c>
      <c r="R261" t="str">
        <f t="shared" si="24"/>
        <v>NA</v>
      </c>
      <c r="S261" s="168" t="str">
        <f t="shared" si="25"/>
        <v>NA</v>
      </c>
      <c r="T261" t="str">
        <f t="shared" si="26"/>
        <v>NA</v>
      </c>
    </row>
    <row r="262" spans="1:20" outlineLevel="1" x14ac:dyDescent="0.25">
      <c r="A262" s="149">
        <v>10</v>
      </c>
      <c r="B262" s="164" t="str">
        <f t="shared" si="21"/>
        <v>FA</v>
      </c>
      <c r="C262" s="164" t="str">
        <f t="shared" si="22"/>
        <v>FA</v>
      </c>
      <c r="D262" s="135">
        <v>2.71</v>
      </c>
      <c r="E262" s="165">
        <v>0.4</v>
      </c>
      <c r="F262" s="135">
        <v>4</v>
      </c>
      <c r="G262" s="135">
        <v>125</v>
      </c>
      <c r="H262" s="154">
        <v>-1.5323099999999998</v>
      </c>
      <c r="I262" s="154">
        <v>4.0000000000000001E-3</v>
      </c>
      <c r="J262" s="154">
        <v>425.036</v>
      </c>
      <c r="K262" s="154">
        <v>173.08099999999999</v>
      </c>
      <c r="L262" s="154">
        <v>206.482</v>
      </c>
      <c r="M262" s="166">
        <v>65</v>
      </c>
      <c r="N262" s="167">
        <f t="shared" si="27"/>
        <v>365.036</v>
      </c>
      <c r="O262" s="167">
        <f t="shared" si="27"/>
        <v>113.08099999999999</v>
      </c>
      <c r="P262" s="167">
        <f t="shared" si="27"/>
        <v>146.482</v>
      </c>
      <c r="Q262" t="str">
        <f t="shared" si="23"/>
        <v>NA</v>
      </c>
      <c r="R262" t="str">
        <f t="shared" si="24"/>
        <v>NA</v>
      </c>
      <c r="S262" s="168" t="str">
        <f t="shared" si="25"/>
        <v>NA</v>
      </c>
      <c r="T262" t="str">
        <f t="shared" si="26"/>
        <v>NA</v>
      </c>
    </row>
    <row r="263" spans="1:20" outlineLevel="1" x14ac:dyDescent="0.25">
      <c r="A263" s="149">
        <v>15</v>
      </c>
      <c r="B263" s="164" t="str">
        <f t="shared" si="21"/>
        <v>FA</v>
      </c>
      <c r="C263" s="164" t="str">
        <f t="shared" si="22"/>
        <v>FA</v>
      </c>
      <c r="D263" s="135">
        <v>3.98</v>
      </c>
      <c r="E263" s="165">
        <v>0.4</v>
      </c>
      <c r="F263" s="135">
        <v>4</v>
      </c>
      <c r="G263" s="135">
        <v>125</v>
      </c>
      <c r="H263" s="154">
        <v>-0.26307700000000001</v>
      </c>
      <c r="I263" s="154">
        <v>4.0000000000000001E-3</v>
      </c>
      <c r="J263" s="154">
        <v>342.84699999999998</v>
      </c>
      <c r="K263" s="154">
        <v>159.185</v>
      </c>
      <c r="L263" s="154">
        <v>183.17</v>
      </c>
      <c r="M263" s="166">
        <v>65</v>
      </c>
      <c r="N263" s="167">
        <f t="shared" si="27"/>
        <v>282.84699999999998</v>
      </c>
      <c r="O263" s="167">
        <f t="shared" si="27"/>
        <v>99.185000000000002</v>
      </c>
      <c r="P263" s="167">
        <f t="shared" si="27"/>
        <v>123.16999999999999</v>
      </c>
      <c r="Q263" t="str">
        <f t="shared" si="23"/>
        <v>NA</v>
      </c>
      <c r="R263" t="str">
        <f t="shared" si="24"/>
        <v>NA</v>
      </c>
      <c r="S263" s="168" t="str">
        <f t="shared" si="25"/>
        <v>NA</v>
      </c>
      <c r="T263" t="str">
        <f t="shared" si="26"/>
        <v>NA</v>
      </c>
    </row>
    <row r="264" spans="1:20" outlineLevel="1" x14ac:dyDescent="0.25">
      <c r="A264" s="149">
        <v>20</v>
      </c>
      <c r="B264" s="164" t="str">
        <f t="shared" si="21"/>
        <v>FA</v>
      </c>
      <c r="C264" s="164" t="str">
        <f t="shared" si="22"/>
        <v>FA</v>
      </c>
      <c r="D264" s="135">
        <v>5.25</v>
      </c>
      <c r="E264" s="165">
        <v>0.4</v>
      </c>
      <c r="F264" s="135">
        <v>4</v>
      </c>
      <c r="G264" s="135">
        <v>125</v>
      </c>
      <c r="H264" s="154">
        <v>1.0061500000000001</v>
      </c>
      <c r="I264" s="154">
        <v>4.0000000000000001E-3</v>
      </c>
      <c r="J264" s="154">
        <v>295.79199999999997</v>
      </c>
      <c r="K264" s="154">
        <v>151.91900000000001</v>
      </c>
      <c r="L264" s="154">
        <v>170.47900000000001</v>
      </c>
      <c r="M264" s="166">
        <v>65</v>
      </c>
      <c r="N264" s="167">
        <f t="shared" si="27"/>
        <v>235.79199999999997</v>
      </c>
      <c r="O264" s="167">
        <f t="shared" si="27"/>
        <v>91.919000000000011</v>
      </c>
      <c r="P264" s="167">
        <f t="shared" si="27"/>
        <v>110.47900000000001</v>
      </c>
      <c r="Q264" t="str">
        <f t="shared" si="23"/>
        <v>NA</v>
      </c>
      <c r="R264" t="str">
        <f t="shared" si="24"/>
        <v>NA</v>
      </c>
      <c r="S264" s="168" t="str">
        <f t="shared" si="25"/>
        <v>NA</v>
      </c>
      <c r="T264" t="str">
        <f t="shared" si="26"/>
        <v>NA</v>
      </c>
    </row>
    <row r="265" spans="1:20" outlineLevel="1" x14ac:dyDescent="0.25">
      <c r="A265" s="149">
        <v>35</v>
      </c>
      <c r="B265" s="164" t="str">
        <f t="shared" si="21"/>
        <v>FA</v>
      </c>
      <c r="C265" s="164" t="str">
        <f t="shared" si="22"/>
        <v>FA</v>
      </c>
      <c r="D265" s="135">
        <v>9.0500000000000007</v>
      </c>
      <c r="E265" s="165">
        <v>0.4</v>
      </c>
      <c r="F265" s="135">
        <v>4</v>
      </c>
      <c r="G265" s="135">
        <v>125</v>
      </c>
      <c r="H265" s="154">
        <v>4.8138500000000004</v>
      </c>
      <c r="I265" s="154">
        <v>4.0000000000000001E-3</v>
      </c>
      <c r="J265" s="154">
        <v>228.08600000000001</v>
      </c>
      <c r="K265" s="154">
        <v>141.26499999999999</v>
      </c>
      <c r="L265" s="154">
        <v>152.16499999999999</v>
      </c>
      <c r="M265" s="166">
        <v>65</v>
      </c>
      <c r="N265" s="167">
        <f t="shared" si="27"/>
        <v>168.08600000000001</v>
      </c>
      <c r="O265" s="167">
        <f t="shared" si="27"/>
        <v>81.264999999999986</v>
      </c>
      <c r="P265" s="167">
        <f t="shared" si="27"/>
        <v>92.164999999999992</v>
      </c>
      <c r="Q265" t="str">
        <f t="shared" si="23"/>
        <v>NA</v>
      </c>
      <c r="R265" t="str">
        <f t="shared" si="24"/>
        <v>NA</v>
      </c>
      <c r="S265" s="168" t="str">
        <f t="shared" si="25"/>
        <v>NA</v>
      </c>
      <c r="T265">
        <f t="shared" si="26"/>
        <v>81.264999999999986</v>
      </c>
    </row>
    <row r="266" spans="1:20" outlineLevel="1" x14ac:dyDescent="0.25">
      <c r="A266" s="149">
        <v>50</v>
      </c>
      <c r="B266" s="164" t="str">
        <f t="shared" si="21"/>
        <v>FA</v>
      </c>
      <c r="C266" s="164" t="str">
        <f t="shared" si="22"/>
        <v>FA</v>
      </c>
      <c r="D266" s="135">
        <v>12.86</v>
      </c>
      <c r="E266" s="165">
        <v>0.4</v>
      </c>
      <c r="F266" s="135">
        <v>4</v>
      </c>
      <c r="G266" s="135">
        <v>125</v>
      </c>
      <c r="H266" s="154">
        <v>8.6215399999999995</v>
      </c>
      <c r="I266" s="154">
        <v>4.0000000000000001E-3</v>
      </c>
      <c r="J266" s="154">
        <v>198.81</v>
      </c>
      <c r="K266" s="154">
        <v>136.80099999999999</v>
      </c>
      <c r="L266" s="154">
        <v>144.66499999999999</v>
      </c>
      <c r="M266" s="166">
        <v>65</v>
      </c>
      <c r="N266" s="167">
        <f t="shared" si="27"/>
        <v>138.81</v>
      </c>
      <c r="O266" s="167">
        <f t="shared" si="27"/>
        <v>76.800999999999988</v>
      </c>
      <c r="P266" s="167">
        <f t="shared" si="27"/>
        <v>84.664999999999992</v>
      </c>
      <c r="Q266">
        <f t="shared" si="23"/>
        <v>198.81</v>
      </c>
      <c r="R266">
        <f t="shared" si="24"/>
        <v>136.80099999999999</v>
      </c>
      <c r="S266" s="168">
        <f t="shared" si="25"/>
        <v>138.81</v>
      </c>
      <c r="T266">
        <f t="shared" si="26"/>
        <v>76.800999999999988</v>
      </c>
    </row>
    <row r="267" spans="1:20" outlineLevel="1" x14ac:dyDescent="0.25">
      <c r="A267" s="149">
        <v>60</v>
      </c>
      <c r="B267" s="164" t="str">
        <f t="shared" si="21"/>
        <v>FA</v>
      </c>
      <c r="C267" s="164" t="str">
        <f t="shared" si="22"/>
        <v>FA</v>
      </c>
      <c r="D267" s="135">
        <v>15.4</v>
      </c>
      <c r="E267" s="165">
        <v>0.4</v>
      </c>
      <c r="F267" s="135">
        <v>4</v>
      </c>
      <c r="G267" s="135">
        <v>125</v>
      </c>
      <c r="H267" s="154">
        <v>11.16</v>
      </c>
      <c r="I267" s="154">
        <v>4.0000000000000001E-3</v>
      </c>
      <c r="J267" s="154">
        <v>187.03700000000001</v>
      </c>
      <c r="K267" s="154">
        <v>134.95099999999999</v>
      </c>
      <c r="L267" s="154">
        <v>141.63300000000001</v>
      </c>
      <c r="M267" s="166">
        <v>65</v>
      </c>
      <c r="N267" s="167">
        <f t="shared" si="27"/>
        <v>127.03700000000001</v>
      </c>
      <c r="O267" s="167">
        <f t="shared" si="27"/>
        <v>74.950999999999993</v>
      </c>
      <c r="P267" s="167">
        <f t="shared" si="27"/>
        <v>81.63300000000001</v>
      </c>
      <c r="Q267">
        <f t="shared" si="23"/>
        <v>187.03700000000001</v>
      </c>
      <c r="R267">
        <f t="shared" si="24"/>
        <v>134.95099999999999</v>
      </c>
      <c r="S267" s="168">
        <f t="shared" si="25"/>
        <v>127.03700000000001</v>
      </c>
      <c r="T267">
        <f t="shared" si="26"/>
        <v>74.950999999999993</v>
      </c>
    </row>
    <row r="268" spans="1:20" outlineLevel="1" x14ac:dyDescent="0.25">
      <c r="A268" s="149">
        <v>70</v>
      </c>
      <c r="B268" s="164" t="str">
        <f t="shared" si="21"/>
        <v>FA</v>
      </c>
      <c r="C268" s="164" t="str">
        <f t="shared" si="22"/>
        <v>FA</v>
      </c>
      <c r="D268" s="135">
        <v>17.940000000000001</v>
      </c>
      <c r="E268" s="165">
        <v>0.4</v>
      </c>
      <c r="F268" s="135">
        <v>4</v>
      </c>
      <c r="G268" s="135">
        <v>125</v>
      </c>
      <c r="H268" s="154">
        <v>13.698499999999999</v>
      </c>
      <c r="I268" s="154">
        <v>4.0000000000000001E-3</v>
      </c>
      <c r="J268" s="154">
        <v>178.54499999999999</v>
      </c>
      <c r="K268" s="154">
        <v>133.62899999999999</v>
      </c>
      <c r="L268" s="154">
        <v>139.44300000000001</v>
      </c>
      <c r="M268" s="166">
        <v>65</v>
      </c>
      <c r="N268" s="167">
        <f t="shared" si="27"/>
        <v>118.54499999999999</v>
      </c>
      <c r="O268" s="167">
        <f t="shared" si="27"/>
        <v>73.628999999999991</v>
      </c>
      <c r="P268" s="167">
        <f t="shared" si="27"/>
        <v>79.443000000000012</v>
      </c>
      <c r="Q268">
        <f t="shared" si="23"/>
        <v>178.54499999999999</v>
      </c>
      <c r="R268">
        <f t="shared" si="24"/>
        <v>133.62899999999999</v>
      </c>
      <c r="S268" s="168">
        <f t="shared" si="25"/>
        <v>118.54499999999999</v>
      </c>
      <c r="T268">
        <f t="shared" si="26"/>
        <v>73.628999999999991</v>
      </c>
    </row>
    <row r="269" spans="1:20" outlineLevel="1" x14ac:dyDescent="0.25">
      <c r="A269" s="149">
        <v>85</v>
      </c>
      <c r="B269" s="164" t="str">
        <f t="shared" si="21"/>
        <v>FA</v>
      </c>
      <c r="C269" s="164" t="str">
        <f t="shared" si="22"/>
        <v>FA</v>
      </c>
      <c r="D269" s="135">
        <v>21.75</v>
      </c>
      <c r="E269" s="165">
        <v>0.4</v>
      </c>
      <c r="F269" s="135">
        <v>4</v>
      </c>
      <c r="G269" s="135">
        <v>125</v>
      </c>
      <c r="H269" s="154">
        <v>17.5062</v>
      </c>
      <c r="I269" s="154">
        <v>4.0000000000000001E-3</v>
      </c>
      <c r="J269" s="154">
        <v>169.46799999999999</v>
      </c>
      <c r="K269" s="154">
        <v>132.18299999999999</v>
      </c>
      <c r="L269" s="154">
        <v>137.03200000000001</v>
      </c>
      <c r="M269" s="166">
        <v>65</v>
      </c>
      <c r="N269" s="167">
        <f t="shared" si="27"/>
        <v>109.46799999999999</v>
      </c>
      <c r="O269" s="167">
        <f t="shared" si="27"/>
        <v>72.182999999999993</v>
      </c>
      <c r="P269" s="167">
        <f t="shared" si="27"/>
        <v>77.032000000000011</v>
      </c>
      <c r="Q269">
        <f t="shared" si="23"/>
        <v>169.46799999999999</v>
      </c>
      <c r="R269">
        <f t="shared" si="24"/>
        <v>132.18299999999999</v>
      </c>
      <c r="S269" s="168">
        <f t="shared" si="25"/>
        <v>109.46799999999999</v>
      </c>
      <c r="T269">
        <f t="shared" si="26"/>
        <v>72.182999999999993</v>
      </c>
    </row>
    <row r="270" spans="1:20" outlineLevel="1" x14ac:dyDescent="0.25">
      <c r="A270" s="149">
        <v>100</v>
      </c>
      <c r="B270" s="164" t="str">
        <f t="shared" si="21"/>
        <v>FA</v>
      </c>
      <c r="C270" s="164" t="str">
        <f t="shared" si="22"/>
        <v>FA</v>
      </c>
      <c r="D270" s="135">
        <v>25.55</v>
      </c>
      <c r="E270" s="165">
        <v>0.4</v>
      </c>
      <c r="F270" s="135">
        <v>4</v>
      </c>
      <c r="G270" s="135">
        <v>125</v>
      </c>
      <c r="H270" s="154">
        <v>21.313800000000001</v>
      </c>
      <c r="I270" s="154">
        <v>4.0000000000000001E-3</v>
      </c>
      <c r="J270" s="154">
        <v>163.01400000000001</v>
      </c>
      <c r="K270" s="154">
        <v>131.21199999999999</v>
      </c>
      <c r="L270" s="154">
        <v>135.291</v>
      </c>
      <c r="M270" s="166">
        <v>65</v>
      </c>
      <c r="N270" s="167">
        <f t="shared" si="27"/>
        <v>103.01400000000001</v>
      </c>
      <c r="O270" s="167">
        <f t="shared" si="27"/>
        <v>71.211999999999989</v>
      </c>
      <c r="P270" s="167">
        <f t="shared" si="27"/>
        <v>75.290999999999997</v>
      </c>
      <c r="Q270">
        <f t="shared" si="23"/>
        <v>163.01400000000001</v>
      </c>
      <c r="R270">
        <f t="shared" si="24"/>
        <v>131.21199999999999</v>
      </c>
      <c r="S270" s="168">
        <f t="shared" si="25"/>
        <v>103.01400000000001</v>
      </c>
      <c r="T270">
        <f t="shared" si="26"/>
        <v>71.211999999999989</v>
      </c>
    </row>
    <row r="271" spans="1:20" outlineLevel="1" x14ac:dyDescent="0.25">
      <c r="A271" s="149">
        <v>125</v>
      </c>
      <c r="B271" s="164" t="str">
        <f t="shared" si="21"/>
        <v>FA</v>
      </c>
      <c r="C271" s="164" t="str">
        <f t="shared" si="22"/>
        <v>FA</v>
      </c>
      <c r="D271" s="135">
        <v>31.9</v>
      </c>
      <c r="E271" s="165">
        <v>0.4</v>
      </c>
      <c r="F271" s="135">
        <v>4</v>
      </c>
      <c r="G271" s="135">
        <v>125</v>
      </c>
      <c r="H271" s="154">
        <v>27.66</v>
      </c>
      <c r="I271" s="154">
        <v>4.0000000000000001E-3</v>
      </c>
      <c r="J271" s="154">
        <v>155.64699999999999</v>
      </c>
      <c r="K271" s="154">
        <v>130.00299999999999</v>
      </c>
      <c r="L271" s="154">
        <v>133.36799999999999</v>
      </c>
      <c r="M271" s="166">
        <v>65</v>
      </c>
      <c r="N271" s="167">
        <f t="shared" si="27"/>
        <v>95.646999999999991</v>
      </c>
      <c r="O271" s="167">
        <f t="shared" si="27"/>
        <v>70.002999999999986</v>
      </c>
      <c r="P271" s="167">
        <f t="shared" si="27"/>
        <v>73.367999999999995</v>
      </c>
      <c r="Q271">
        <f t="shared" si="23"/>
        <v>155.64699999999999</v>
      </c>
      <c r="R271">
        <f t="shared" si="24"/>
        <v>130.00299999999999</v>
      </c>
      <c r="S271" s="168">
        <f t="shared" si="25"/>
        <v>95.646999999999991</v>
      </c>
      <c r="T271">
        <f t="shared" si="26"/>
        <v>70.002999999999986</v>
      </c>
    </row>
    <row r="272" spans="1:20" outlineLevel="1" x14ac:dyDescent="0.25">
      <c r="A272" s="149">
        <v>150</v>
      </c>
      <c r="B272" s="164" t="str">
        <f t="shared" si="21"/>
        <v>FA</v>
      </c>
      <c r="C272" s="164" t="str">
        <f t="shared" si="22"/>
        <v>FA</v>
      </c>
      <c r="D272" s="135">
        <v>38.25</v>
      </c>
      <c r="E272" s="165">
        <v>0.4</v>
      </c>
      <c r="F272" s="135">
        <v>4</v>
      </c>
      <c r="G272" s="135">
        <v>125</v>
      </c>
      <c r="H272" s="154">
        <v>34.0062</v>
      </c>
      <c r="I272" s="154">
        <v>4.0000000000000001E-3</v>
      </c>
      <c r="J272" s="154">
        <v>150.68199999999999</v>
      </c>
      <c r="K272" s="154">
        <v>129.22</v>
      </c>
      <c r="L272" s="154">
        <v>132.048</v>
      </c>
      <c r="M272" s="166">
        <v>65</v>
      </c>
      <c r="N272" s="167">
        <f t="shared" si="27"/>
        <v>90.681999999999988</v>
      </c>
      <c r="O272" s="167">
        <f t="shared" si="27"/>
        <v>69.22</v>
      </c>
      <c r="P272" s="167">
        <f t="shared" si="27"/>
        <v>72.048000000000002</v>
      </c>
      <c r="Q272">
        <f t="shared" si="23"/>
        <v>150.68199999999999</v>
      </c>
      <c r="R272">
        <f t="shared" si="24"/>
        <v>129.22</v>
      </c>
      <c r="S272" s="168">
        <f t="shared" si="25"/>
        <v>90.681999999999988</v>
      </c>
      <c r="T272">
        <f t="shared" si="26"/>
        <v>69.22</v>
      </c>
    </row>
    <row r="273" spans="1:20" outlineLevel="1" x14ac:dyDescent="0.25">
      <c r="A273" s="149">
        <v>2</v>
      </c>
      <c r="B273" s="164" t="str">
        <f t="shared" si="21"/>
        <v>FA</v>
      </c>
      <c r="C273" s="164" t="str">
        <f t="shared" si="22"/>
        <v>FA</v>
      </c>
      <c r="D273" s="135">
        <v>0.68</v>
      </c>
      <c r="E273" s="165">
        <v>0.4</v>
      </c>
      <c r="F273" s="135">
        <v>6</v>
      </c>
      <c r="G273" s="135">
        <v>125</v>
      </c>
      <c r="H273" s="154">
        <v>-3.5630800000000002</v>
      </c>
      <c r="I273" s="154">
        <v>6.0000000000000001E-3</v>
      </c>
      <c r="J273" s="154">
        <v>1116.6099999999999</v>
      </c>
      <c r="K273" s="154">
        <v>303.79500000000002</v>
      </c>
      <c r="L273" s="154">
        <v>416.94099999999997</v>
      </c>
      <c r="M273" s="166">
        <v>65</v>
      </c>
      <c r="N273" s="167">
        <f t="shared" si="27"/>
        <v>1056.6099999999999</v>
      </c>
      <c r="O273" s="167">
        <f t="shared" si="27"/>
        <v>243.79500000000002</v>
      </c>
      <c r="P273" s="167">
        <f t="shared" si="27"/>
        <v>356.94099999999997</v>
      </c>
      <c r="Q273" t="str">
        <f t="shared" si="23"/>
        <v>NA</v>
      </c>
      <c r="R273" t="str">
        <f t="shared" si="24"/>
        <v>NA</v>
      </c>
      <c r="S273" s="168" t="str">
        <f t="shared" si="25"/>
        <v>NA</v>
      </c>
      <c r="T273" t="str">
        <f t="shared" si="26"/>
        <v>NA</v>
      </c>
    </row>
    <row r="274" spans="1:20" outlineLevel="1" x14ac:dyDescent="0.25">
      <c r="A274" s="149">
        <v>3.5</v>
      </c>
      <c r="B274" s="164" t="str">
        <f t="shared" si="21"/>
        <v>FA</v>
      </c>
      <c r="C274" s="164" t="str">
        <f t="shared" si="22"/>
        <v>FA</v>
      </c>
      <c r="D274" s="135">
        <v>1.06</v>
      </c>
      <c r="E274" s="165">
        <v>0.4</v>
      </c>
      <c r="F274" s="135">
        <v>6</v>
      </c>
      <c r="G274" s="135">
        <v>125</v>
      </c>
      <c r="H274" s="154">
        <v>-3.1823100000000002</v>
      </c>
      <c r="I274" s="154">
        <v>6.0000000000000001E-3</v>
      </c>
      <c r="J274" s="154">
        <v>930.59</v>
      </c>
      <c r="K274" s="154">
        <v>264.15600000000001</v>
      </c>
      <c r="L274" s="154">
        <v>357.69200000000001</v>
      </c>
      <c r="M274" s="166">
        <v>65</v>
      </c>
      <c r="N274" s="167">
        <f t="shared" si="27"/>
        <v>870.59</v>
      </c>
      <c r="O274" s="167">
        <f t="shared" si="27"/>
        <v>204.15600000000001</v>
      </c>
      <c r="P274" s="167">
        <f t="shared" si="27"/>
        <v>297.69200000000001</v>
      </c>
      <c r="Q274" t="str">
        <f t="shared" si="23"/>
        <v>NA</v>
      </c>
      <c r="R274" t="str">
        <f t="shared" si="24"/>
        <v>NA</v>
      </c>
      <c r="S274" s="168" t="str">
        <f t="shared" si="25"/>
        <v>NA</v>
      </c>
      <c r="T274" t="str">
        <f t="shared" si="26"/>
        <v>NA</v>
      </c>
    </row>
    <row r="275" spans="1:20" outlineLevel="1" x14ac:dyDescent="0.25">
      <c r="A275" s="149">
        <v>5</v>
      </c>
      <c r="B275" s="164" t="str">
        <f t="shared" si="21"/>
        <v>FA</v>
      </c>
      <c r="C275" s="164" t="str">
        <f t="shared" si="22"/>
        <v>FA</v>
      </c>
      <c r="D275" s="135">
        <v>1.44</v>
      </c>
      <c r="E275" s="165">
        <v>0.4</v>
      </c>
      <c r="F275" s="135">
        <v>6</v>
      </c>
      <c r="G275" s="135">
        <v>125</v>
      </c>
      <c r="H275" s="154">
        <v>-2.8015400000000001</v>
      </c>
      <c r="I275" s="154">
        <v>6.0000000000000001E-3</v>
      </c>
      <c r="J275" s="154">
        <v>805.45</v>
      </c>
      <c r="K275" s="154">
        <v>238.68899999999999</v>
      </c>
      <c r="L275" s="154">
        <v>316.81799999999998</v>
      </c>
      <c r="M275" s="166">
        <v>65</v>
      </c>
      <c r="N275" s="167">
        <f t="shared" si="27"/>
        <v>745.45</v>
      </c>
      <c r="O275" s="167">
        <f t="shared" si="27"/>
        <v>178.68899999999999</v>
      </c>
      <c r="P275" s="167">
        <f t="shared" si="27"/>
        <v>256.81799999999998</v>
      </c>
      <c r="Q275" t="str">
        <f t="shared" si="23"/>
        <v>NA</v>
      </c>
      <c r="R275" t="str">
        <f t="shared" si="24"/>
        <v>NA</v>
      </c>
      <c r="S275" s="168" t="str">
        <f t="shared" si="25"/>
        <v>NA</v>
      </c>
      <c r="T275" t="str">
        <f t="shared" si="26"/>
        <v>NA</v>
      </c>
    </row>
    <row r="276" spans="1:20" outlineLevel="1" x14ac:dyDescent="0.25">
      <c r="A276" s="149">
        <v>7.5</v>
      </c>
      <c r="B276" s="164" t="str">
        <f t="shared" si="21"/>
        <v>FA</v>
      </c>
      <c r="C276" s="164" t="str">
        <f t="shared" si="22"/>
        <v>FA</v>
      </c>
      <c r="D276" s="135">
        <v>2.0699999999999998</v>
      </c>
      <c r="E276" s="165">
        <v>0.4</v>
      </c>
      <c r="F276" s="135">
        <v>6</v>
      </c>
      <c r="G276" s="135">
        <v>125</v>
      </c>
      <c r="H276" s="154">
        <v>-2.1669200000000002</v>
      </c>
      <c r="I276" s="154">
        <v>6.0000000000000001E-3</v>
      </c>
      <c r="J276" s="154">
        <v>657.35199999999998</v>
      </c>
      <c r="K276" s="154">
        <v>212.566</v>
      </c>
      <c r="L276" s="154">
        <v>272.31700000000001</v>
      </c>
      <c r="M276" s="166">
        <v>65</v>
      </c>
      <c r="N276" s="167">
        <f t="shared" si="27"/>
        <v>597.35199999999998</v>
      </c>
      <c r="O276" s="167">
        <f t="shared" si="27"/>
        <v>152.566</v>
      </c>
      <c r="P276" s="167">
        <f t="shared" si="27"/>
        <v>212.31700000000001</v>
      </c>
      <c r="Q276" t="str">
        <f t="shared" si="23"/>
        <v>NA</v>
      </c>
      <c r="R276" t="str">
        <f t="shared" si="24"/>
        <v>NA</v>
      </c>
      <c r="S276" s="168" t="str">
        <f t="shared" si="25"/>
        <v>NA</v>
      </c>
      <c r="T276" t="str">
        <f t="shared" si="26"/>
        <v>NA</v>
      </c>
    </row>
    <row r="277" spans="1:20" outlineLevel="1" x14ac:dyDescent="0.25">
      <c r="A277" s="149">
        <v>10</v>
      </c>
      <c r="B277" s="164" t="str">
        <f t="shared" ref="B277:B340" si="28">IF(AND($A277&lt;=$C$24,Q277&lt;&gt;"NA",R277&lt;&gt;"NA",F277&gt;=$Q$26),"TR","FA")</f>
        <v>FA</v>
      </c>
      <c r="C277" s="164" t="str">
        <f t="shared" ref="C277:C340" si="29">IF(AND($A277&lt;=$C$24,$S277&lt;&gt;"NA",$T277&lt;&gt;"NA",$F277&gt;=$S$26),"TR","FA")</f>
        <v>FA</v>
      </c>
      <c r="D277" s="135">
        <v>2.71</v>
      </c>
      <c r="E277" s="165">
        <v>0.4</v>
      </c>
      <c r="F277" s="135">
        <v>6</v>
      </c>
      <c r="G277" s="135">
        <v>125</v>
      </c>
      <c r="H277" s="154">
        <v>-1.5323099999999998</v>
      </c>
      <c r="I277" s="154">
        <v>6.0000000000000001E-3</v>
      </c>
      <c r="J277" s="154">
        <v>562.79600000000005</v>
      </c>
      <c r="K277" s="154">
        <v>195.214</v>
      </c>
      <c r="L277" s="154">
        <v>243.12299999999999</v>
      </c>
      <c r="M277" s="166">
        <v>65</v>
      </c>
      <c r="N277" s="167">
        <f t="shared" si="27"/>
        <v>502.79600000000005</v>
      </c>
      <c r="O277" s="167">
        <f t="shared" si="27"/>
        <v>135.214</v>
      </c>
      <c r="P277" s="167">
        <f t="shared" si="27"/>
        <v>183.12299999999999</v>
      </c>
      <c r="Q277" t="str">
        <f t="shared" ref="Q277:Q340" si="30">IF(J277&lt;$Q$30,J277,"NA")</f>
        <v>NA</v>
      </c>
      <c r="R277" t="str">
        <f t="shared" ref="R277:R340" si="31">IF(J277&lt;$Q$30,K277,"NA")</f>
        <v>NA</v>
      </c>
      <c r="S277" s="168" t="str">
        <f t="shared" ref="S277:S340" si="32">IF(N277&lt;$S$30,N277,"NA")</f>
        <v>NA</v>
      </c>
      <c r="T277" t="str">
        <f t="shared" ref="T277:T340" si="33">IF(O277&lt;$T$30,O277,"NA")</f>
        <v>NA</v>
      </c>
    </row>
    <row r="278" spans="1:20" outlineLevel="1" x14ac:dyDescent="0.25">
      <c r="A278" s="149">
        <v>15</v>
      </c>
      <c r="B278" s="164" t="str">
        <f t="shared" si="28"/>
        <v>FA</v>
      </c>
      <c r="C278" s="164" t="str">
        <f t="shared" si="29"/>
        <v>FA</v>
      </c>
      <c r="D278" s="135">
        <v>3.98</v>
      </c>
      <c r="E278" s="165">
        <v>0.4</v>
      </c>
      <c r="F278" s="135">
        <v>6</v>
      </c>
      <c r="G278" s="135">
        <v>125</v>
      </c>
      <c r="H278" s="154">
        <v>-0.26307700000000001</v>
      </c>
      <c r="I278" s="154">
        <v>6.0000000000000001E-3</v>
      </c>
      <c r="J278" s="154">
        <v>444.15899999999999</v>
      </c>
      <c r="K278" s="154">
        <v>175.21700000000001</v>
      </c>
      <c r="L278" s="154">
        <v>209.93199999999999</v>
      </c>
      <c r="M278" s="166">
        <v>65</v>
      </c>
      <c r="N278" s="167">
        <f t="shared" ref="N278:P341" si="34">J278-$J$30+$N$30</f>
        <v>384.15899999999999</v>
      </c>
      <c r="O278" s="167">
        <f t="shared" si="34"/>
        <v>115.21700000000001</v>
      </c>
      <c r="P278" s="167">
        <f t="shared" si="34"/>
        <v>149.93199999999999</v>
      </c>
      <c r="Q278" t="str">
        <f t="shared" si="30"/>
        <v>NA</v>
      </c>
      <c r="R278" t="str">
        <f t="shared" si="31"/>
        <v>NA</v>
      </c>
      <c r="S278" s="168" t="str">
        <f t="shared" si="32"/>
        <v>NA</v>
      </c>
      <c r="T278" t="str">
        <f t="shared" si="33"/>
        <v>NA</v>
      </c>
    </row>
    <row r="279" spans="1:20" outlineLevel="1" x14ac:dyDescent="0.25">
      <c r="A279" s="149">
        <v>20</v>
      </c>
      <c r="B279" s="164" t="str">
        <f t="shared" si="28"/>
        <v>FA</v>
      </c>
      <c r="C279" s="164" t="str">
        <f t="shared" si="29"/>
        <v>FA</v>
      </c>
      <c r="D279" s="135">
        <v>5.25</v>
      </c>
      <c r="E279" s="165">
        <v>0.4</v>
      </c>
      <c r="F279" s="135">
        <v>6</v>
      </c>
      <c r="G279" s="135">
        <v>125</v>
      </c>
      <c r="H279" s="154">
        <v>1.0061500000000001</v>
      </c>
      <c r="I279" s="154">
        <v>6.0000000000000001E-3</v>
      </c>
      <c r="J279" s="154">
        <v>375.99700000000001</v>
      </c>
      <c r="K279" s="154">
        <v>164.69300000000001</v>
      </c>
      <c r="L279" s="154">
        <v>191.71299999999999</v>
      </c>
      <c r="M279" s="166">
        <v>65</v>
      </c>
      <c r="N279" s="167">
        <f t="shared" si="34"/>
        <v>315.99700000000001</v>
      </c>
      <c r="O279" s="167">
        <f t="shared" si="34"/>
        <v>104.69300000000001</v>
      </c>
      <c r="P279" s="167">
        <f t="shared" si="34"/>
        <v>131.71299999999999</v>
      </c>
      <c r="Q279" t="str">
        <f t="shared" si="30"/>
        <v>NA</v>
      </c>
      <c r="R279" t="str">
        <f t="shared" si="31"/>
        <v>NA</v>
      </c>
      <c r="S279" s="168" t="str">
        <f t="shared" si="32"/>
        <v>NA</v>
      </c>
      <c r="T279" t="str">
        <f t="shared" si="33"/>
        <v>NA</v>
      </c>
    </row>
    <row r="280" spans="1:20" outlineLevel="1" x14ac:dyDescent="0.25">
      <c r="A280" s="149">
        <v>35</v>
      </c>
      <c r="B280" s="164" t="str">
        <f t="shared" si="28"/>
        <v>FA</v>
      </c>
      <c r="C280" s="164" t="str">
        <f t="shared" si="29"/>
        <v>FA</v>
      </c>
      <c r="D280" s="135">
        <v>9.0500000000000007</v>
      </c>
      <c r="E280" s="165">
        <v>0.4</v>
      </c>
      <c r="F280" s="135">
        <v>6</v>
      </c>
      <c r="G280" s="135">
        <v>125</v>
      </c>
      <c r="H280" s="154">
        <v>4.8138500000000004</v>
      </c>
      <c r="I280" s="154">
        <v>6.0000000000000001E-3</v>
      </c>
      <c r="J280" s="154">
        <v>277.44799999999998</v>
      </c>
      <c r="K280" s="154">
        <v>149.12799999999999</v>
      </c>
      <c r="L280" s="154">
        <v>165.16499999999999</v>
      </c>
      <c r="M280" s="166">
        <v>65</v>
      </c>
      <c r="N280" s="167">
        <f t="shared" si="34"/>
        <v>217.44799999999998</v>
      </c>
      <c r="O280" s="167">
        <f t="shared" si="34"/>
        <v>89.127999999999986</v>
      </c>
      <c r="P280" s="167">
        <f t="shared" si="34"/>
        <v>105.16499999999999</v>
      </c>
      <c r="Q280" t="str">
        <f t="shared" si="30"/>
        <v>NA</v>
      </c>
      <c r="R280" t="str">
        <f t="shared" si="31"/>
        <v>NA</v>
      </c>
      <c r="S280" s="168" t="str">
        <f t="shared" si="32"/>
        <v>NA</v>
      </c>
      <c r="T280">
        <f t="shared" si="33"/>
        <v>89.127999999999986</v>
      </c>
    </row>
    <row r="281" spans="1:20" outlineLevel="1" x14ac:dyDescent="0.25">
      <c r="A281" s="149">
        <v>50</v>
      </c>
      <c r="B281" s="164" t="str">
        <f t="shared" si="28"/>
        <v>FA</v>
      </c>
      <c r="C281" s="164" t="str">
        <f t="shared" si="29"/>
        <v>FA</v>
      </c>
      <c r="D281" s="135">
        <v>12.86</v>
      </c>
      <c r="E281" s="165">
        <v>0.4</v>
      </c>
      <c r="F281" s="135">
        <v>6</v>
      </c>
      <c r="G281" s="135">
        <v>125</v>
      </c>
      <c r="H281" s="154">
        <v>8.6215399999999995</v>
      </c>
      <c r="I281" s="154">
        <v>6.0000000000000001E-3</v>
      </c>
      <c r="J281" s="154">
        <v>234.52500000000001</v>
      </c>
      <c r="K281" s="154">
        <v>142.55600000000001</v>
      </c>
      <c r="L281" s="154">
        <v>154.19</v>
      </c>
      <c r="M281" s="166">
        <v>65</v>
      </c>
      <c r="N281" s="167">
        <f t="shared" si="34"/>
        <v>174.52500000000001</v>
      </c>
      <c r="O281" s="167">
        <f t="shared" si="34"/>
        <v>82.556000000000012</v>
      </c>
      <c r="P281" s="167">
        <f t="shared" si="34"/>
        <v>94.19</v>
      </c>
      <c r="Q281" t="str">
        <f t="shared" si="30"/>
        <v>NA</v>
      </c>
      <c r="R281" t="str">
        <f t="shared" si="31"/>
        <v>NA</v>
      </c>
      <c r="S281" s="168" t="str">
        <f t="shared" si="32"/>
        <v>NA</v>
      </c>
      <c r="T281">
        <f t="shared" si="33"/>
        <v>82.556000000000012</v>
      </c>
    </row>
    <row r="282" spans="1:20" outlineLevel="1" x14ac:dyDescent="0.25">
      <c r="A282" s="149">
        <v>60</v>
      </c>
      <c r="B282" s="164" t="str">
        <f t="shared" si="28"/>
        <v>FA</v>
      </c>
      <c r="C282" s="164" t="str">
        <f t="shared" si="29"/>
        <v>FA</v>
      </c>
      <c r="D282" s="135">
        <v>15.4</v>
      </c>
      <c r="E282" s="165">
        <v>0.4</v>
      </c>
      <c r="F282" s="135">
        <v>6</v>
      </c>
      <c r="G282" s="135">
        <v>125</v>
      </c>
      <c r="H282" s="154">
        <v>11.16</v>
      </c>
      <c r="I282" s="154">
        <v>6.0000000000000001E-3</v>
      </c>
      <c r="J282" s="154">
        <v>217.22</v>
      </c>
      <c r="K282" s="154">
        <v>139.82400000000001</v>
      </c>
      <c r="L282" s="154">
        <v>149.727</v>
      </c>
      <c r="M282" s="166">
        <v>65</v>
      </c>
      <c r="N282" s="167">
        <f t="shared" si="34"/>
        <v>157.22</v>
      </c>
      <c r="O282" s="167">
        <f t="shared" si="34"/>
        <v>79.824000000000012</v>
      </c>
      <c r="P282" s="167">
        <f t="shared" si="34"/>
        <v>89.727000000000004</v>
      </c>
      <c r="Q282" t="str">
        <f t="shared" si="30"/>
        <v>NA</v>
      </c>
      <c r="R282" t="str">
        <f t="shared" si="31"/>
        <v>NA</v>
      </c>
      <c r="S282" s="168" t="str">
        <f t="shared" si="32"/>
        <v>NA</v>
      </c>
      <c r="T282">
        <f t="shared" si="33"/>
        <v>79.824000000000012</v>
      </c>
    </row>
    <row r="283" spans="1:20" outlineLevel="1" x14ac:dyDescent="0.25">
      <c r="A283" s="149">
        <v>70</v>
      </c>
      <c r="B283" s="164" t="str">
        <f t="shared" si="28"/>
        <v>FA</v>
      </c>
      <c r="C283" s="164" t="str">
        <f t="shared" si="29"/>
        <v>FA</v>
      </c>
      <c r="D283" s="135">
        <v>17.940000000000001</v>
      </c>
      <c r="E283" s="165">
        <v>0.4</v>
      </c>
      <c r="F283" s="135">
        <v>6</v>
      </c>
      <c r="G283" s="135">
        <v>125</v>
      </c>
      <c r="H283" s="154">
        <v>13.698499999999999</v>
      </c>
      <c r="I283" s="154">
        <v>6.0000000000000001E-3</v>
      </c>
      <c r="J283" s="154">
        <v>204.68100000000001</v>
      </c>
      <c r="K283" s="154">
        <v>137.86699999999999</v>
      </c>
      <c r="L283" s="154">
        <v>146.495</v>
      </c>
      <c r="M283" s="166">
        <v>65</v>
      </c>
      <c r="N283" s="167">
        <f t="shared" si="34"/>
        <v>144.68100000000001</v>
      </c>
      <c r="O283" s="167">
        <f t="shared" si="34"/>
        <v>77.86699999999999</v>
      </c>
      <c r="P283" s="167">
        <f t="shared" si="34"/>
        <v>86.495000000000005</v>
      </c>
      <c r="Q283">
        <f t="shared" si="30"/>
        <v>204.68100000000001</v>
      </c>
      <c r="R283">
        <f t="shared" si="31"/>
        <v>137.86699999999999</v>
      </c>
      <c r="S283" s="168" t="str">
        <f t="shared" si="32"/>
        <v>NA</v>
      </c>
      <c r="T283">
        <f t="shared" si="33"/>
        <v>77.86699999999999</v>
      </c>
    </row>
    <row r="284" spans="1:20" outlineLevel="1" x14ac:dyDescent="0.25">
      <c r="A284" s="149">
        <v>85</v>
      </c>
      <c r="B284" s="164" t="str">
        <f t="shared" si="28"/>
        <v>FA</v>
      </c>
      <c r="C284" s="164" t="str">
        <f t="shared" si="29"/>
        <v>FA</v>
      </c>
      <c r="D284" s="135">
        <v>21.75</v>
      </c>
      <c r="E284" s="165">
        <v>0.4</v>
      </c>
      <c r="F284" s="135">
        <v>6</v>
      </c>
      <c r="G284" s="135">
        <v>125</v>
      </c>
      <c r="H284" s="154">
        <v>17.5062</v>
      </c>
      <c r="I284" s="154">
        <v>6.0000000000000001E-3</v>
      </c>
      <c r="J284" s="154">
        <v>191.25200000000001</v>
      </c>
      <c r="K284" s="154">
        <v>135.721</v>
      </c>
      <c r="L284" s="154">
        <v>142.929</v>
      </c>
      <c r="M284" s="166">
        <v>65</v>
      </c>
      <c r="N284" s="167">
        <f t="shared" si="34"/>
        <v>131.25200000000001</v>
      </c>
      <c r="O284" s="167">
        <f t="shared" si="34"/>
        <v>75.721000000000004</v>
      </c>
      <c r="P284" s="167">
        <f t="shared" si="34"/>
        <v>82.929000000000002</v>
      </c>
      <c r="Q284">
        <f t="shared" si="30"/>
        <v>191.25200000000001</v>
      </c>
      <c r="R284">
        <f t="shared" si="31"/>
        <v>135.721</v>
      </c>
      <c r="S284" s="168">
        <f t="shared" si="32"/>
        <v>131.25200000000001</v>
      </c>
      <c r="T284">
        <f t="shared" si="33"/>
        <v>75.721000000000004</v>
      </c>
    </row>
    <row r="285" spans="1:20" outlineLevel="1" x14ac:dyDescent="0.25">
      <c r="A285" s="149">
        <v>100</v>
      </c>
      <c r="B285" s="164" t="str">
        <f t="shared" si="28"/>
        <v>FA</v>
      </c>
      <c r="C285" s="164" t="str">
        <f t="shared" si="29"/>
        <v>FA</v>
      </c>
      <c r="D285" s="135">
        <v>25.55</v>
      </c>
      <c r="E285" s="165">
        <v>0.4</v>
      </c>
      <c r="F285" s="135">
        <v>6</v>
      </c>
      <c r="G285" s="135">
        <v>125</v>
      </c>
      <c r="H285" s="154">
        <v>21.313800000000001</v>
      </c>
      <c r="I285" s="154">
        <v>6.0000000000000001E-3</v>
      </c>
      <c r="J285" s="154">
        <v>181.673</v>
      </c>
      <c r="K285" s="154">
        <v>134.27600000000001</v>
      </c>
      <c r="L285" s="154">
        <v>140.34800000000001</v>
      </c>
      <c r="M285" s="166">
        <v>65</v>
      </c>
      <c r="N285" s="167">
        <f t="shared" si="34"/>
        <v>121.673</v>
      </c>
      <c r="O285" s="167">
        <f t="shared" si="34"/>
        <v>74.27600000000001</v>
      </c>
      <c r="P285" s="167">
        <f t="shared" si="34"/>
        <v>80.348000000000013</v>
      </c>
      <c r="Q285">
        <f t="shared" si="30"/>
        <v>181.673</v>
      </c>
      <c r="R285">
        <f t="shared" si="31"/>
        <v>134.27600000000001</v>
      </c>
      <c r="S285" s="168">
        <f t="shared" si="32"/>
        <v>121.673</v>
      </c>
      <c r="T285">
        <f t="shared" si="33"/>
        <v>74.27600000000001</v>
      </c>
    </row>
    <row r="286" spans="1:20" outlineLevel="1" x14ac:dyDescent="0.25">
      <c r="A286" s="149">
        <v>125</v>
      </c>
      <c r="B286" s="164" t="str">
        <f t="shared" si="28"/>
        <v>FA</v>
      </c>
      <c r="C286" s="164" t="str">
        <f t="shared" si="29"/>
        <v>FA</v>
      </c>
      <c r="D286" s="135">
        <v>31.9</v>
      </c>
      <c r="E286" s="165">
        <v>0.4</v>
      </c>
      <c r="F286" s="135">
        <v>6</v>
      </c>
      <c r="G286" s="135">
        <v>125</v>
      </c>
      <c r="H286" s="154">
        <v>27.66</v>
      </c>
      <c r="I286" s="154">
        <v>6.0000000000000001E-3</v>
      </c>
      <c r="J286" s="154">
        <v>170.74</v>
      </c>
      <c r="K286" s="154">
        <v>132.476</v>
      </c>
      <c r="L286" s="154">
        <v>137.495</v>
      </c>
      <c r="M286" s="166">
        <v>65</v>
      </c>
      <c r="N286" s="167">
        <f t="shared" si="34"/>
        <v>110.74000000000001</v>
      </c>
      <c r="O286" s="167">
        <f t="shared" si="34"/>
        <v>72.475999999999999</v>
      </c>
      <c r="P286" s="167">
        <f t="shared" si="34"/>
        <v>77.495000000000005</v>
      </c>
      <c r="Q286">
        <f t="shared" si="30"/>
        <v>170.74</v>
      </c>
      <c r="R286">
        <f t="shared" si="31"/>
        <v>132.476</v>
      </c>
      <c r="S286" s="168">
        <f t="shared" si="32"/>
        <v>110.74000000000001</v>
      </c>
      <c r="T286">
        <f t="shared" si="33"/>
        <v>72.475999999999999</v>
      </c>
    </row>
    <row r="287" spans="1:20" outlineLevel="1" x14ac:dyDescent="0.25">
      <c r="A287" s="149">
        <v>150</v>
      </c>
      <c r="B287" s="164" t="str">
        <f t="shared" si="28"/>
        <v>FA</v>
      </c>
      <c r="C287" s="164" t="str">
        <f t="shared" si="29"/>
        <v>FA</v>
      </c>
      <c r="D287" s="135">
        <v>38.25</v>
      </c>
      <c r="E287" s="165">
        <v>0.4</v>
      </c>
      <c r="F287" s="135">
        <v>6</v>
      </c>
      <c r="G287" s="135">
        <v>125</v>
      </c>
      <c r="H287" s="154">
        <v>34.0062</v>
      </c>
      <c r="I287" s="154">
        <v>6.0000000000000001E-3</v>
      </c>
      <c r="J287" s="154">
        <v>163.36000000000001</v>
      </c>
      <c r="K287" s="154">
        <v>131.31100000000001</v>
      </c>
      <c r="L287" s="154">
        <v>135.529</v>
      </c>
      <c r="M287" s="166">
        <v>65</v>
      </c>
      <c r="N287" s="167">
        <f t="shared" si="34"/>
        <v>103.36000000000001</v>
      </c>
      <c r="O287" s="167">
        <f t="shared" si="34"/>
        <v>71.311000000000007</v>
      </c>
      <c r="P287" s="167">
        <f t="shared" si="34"/>
        <v>75.528999999999996</v>
      </c>
      <c r="Q287">
        <f t="shared" si="30"/>
        <v>163.36000000000001</v>
      </c>
      <c r="R287">
        <f t="shared" si="31"/>
        <v>131.31100000000001</v>
      </c>
      <c r="S287" s="168">
        <f t="shared" si="32"/>
        <v>103.36000000000001</v>
      </c>
      <c r="T287">
        <f t="shared" si="33"/>
        <v>71.311000000000007</v>
      </c>
    </row>
    <row r="288" spans="1:20" outlineLevel="1" x14ac:dyDescent="0.25">
      <c r="A288" s="149">
        <v>2</v>
      </c>
      <c r="B288" s="164" t="str">
        <f t="shared" si="28"/>
        <v>FA</v>
      </c>
      <c r="C288" s="164" t="str">
        <f t="shared" si="29"/>
        <v>FA</v>
      </c>
      <c r="D288" s="135">
        <v>0.68</v>
      </c>
      <c r="E288" s="165">
        <v>0.4</v>
      </c>
      <c r="F288" s="135">
        <v>8</v>
      </c>
      <c r="G288" s="135">
        <v>125</v>
      </c>
      <c r="H288" s="154">
        <v>-3.5630800000000002</v>
      </c>
      <c r="I288" s="154">
        <v>8.0000000000000002E-3</v>
      </c>
      <c r="J288" s="154">
        <v>1421.46</v>
      </c>
      <c r="K288" s="154">
        <v>354.99700000000001</v>
      </c>
      <c r="L288" s="154">
        <v>497.66399999999999</v>
      </c>
      <c r="M288" s="166">
        <v>65</v>
      </c>
      <c r="N288" s="167">
        <f t="shared" si="34"/>
        <v>1361.46</v>
      </c>
      <c r="O288" s="167">
        <f t="shared" si="34"/>
        <v>294.99700000000001</v>
      </c>
      <c r="P288" s="167">
        <f t="shared" si="34"/>
        <v>437.66399999999999</v>
      </c>
      <c r="Q288" t="str">
        <f t="shared" si="30"/>
        <v>NA</v>
      </c>
      <c r="R288" t="str">
        <f t="shared" si="31"/>
        <v>NA</v>
      </c>
      <c r="S288" s="168" t="str">
        <f t="shared" si="32"/>
        <v>NA</v>
      </c>
      <c r="T288" t="str">
        <f t="shared" si="33"/>
        <v>NA</v>
      </c>
    </row>
    <row r="289" spans="1:20" outlineLevel="1" x14ac:dyDescent="0.25">
      <c r="A289" s="149">
        <v>3.5</v>
      </c>
      <c r="B289" s="164" t="str">
        <f t="shared" si="28"/>
        <v>FA</v>
      </c>
      <c r="C289" s="164" t="str">
        <f t="shared" si="29"/>
        <v>FA</v>
      </c>
      <c r="D289" s="135">
        <v>1.06</v>
      </c>
      <c r="E289" s="165">
        <v>0.4</v>
      </c>
      <c r="F289" s="135">
        <v>8</v>
      </c>
      <c r="G289" s="135">
        <v>125</v>
      </c>
      <c r="H289" s="154">
        <v>-3.1823100000000002</v>
      </c>
      <c r="I289" s="154">
        <v>8.0000000000000002E-3</v>
      </c>
      <c r="J289" s="154">
        <v>1174.77</v>
      </c>
      <c r="K289" s="154">
        <v>304.54599999999999</v>
      </c>
      <c r="L289" s="154">
        <v>422.96499999999997</v>
      </c>
      <c r="M289" s="166">
        <v>65</v>
      </c>
      <c r="N289" s="167">
        <f t="shared" si="34"/>
        <v>1114.77</v>
      </c>
      <c r="O289" s="167">
        <f t="shared" si="34"/>
        <v>244.54599999999999</v>
      </c>
      <c r="P289" s="167">
        <f t="shared" si="34"/>
        <v>362.96499999999997</v>
      </c>
      <c r="Q289" t="str">
        <f t="shared" si="30"/>
        <v>NA</v>
      </c>
      <c r="R289" t="str">
        <f t="shared" si="31"/>
        <v>NA</v>
      </c>
      <c r="S289" s="168" t="str">
        <f t="shared" si="32"/>
        <v>NA</v>
      </c>
      <c r="T289" t="str">
        <f t="shared" si="33"/>
        <v>NA</v>
      </c>
    </row>
    <row r="290" spans="1:20" outlineLevel="1" x14ac:dyDescent="0.25">
      <c r="A290" s="149">
        <v>5</v>
      </c>
      <c r="B290" s="164" t="str">
        <f t="shared" si="28"/>
        <v>FA</v>
      </c>
      <c r="C290" s="164" t="str">
        <f t="shared" si="29"/>
        <v>FA</v>
      </c>
      <c r="D290" s="135">
        <v>1.44</v>
      </c>
      <c r="E290" s="165">
        <v>0.4</v>
      </c>
      <c r="F290" s="135">
        <v>8</v>
      </c>
      <c r="G290" s="135">
        <v>125</v>
      </c>
      <c r="H290" s="154">
        <v>-2.8015400000000001</v>
      </c>
      <c r="I290" s="154">
        <v>8.0000000000000002E-3</v>
      </c>
      <c r="J290" s="154">
        <v>1010.33</v>
      </c>
      <c r="K290" s="154">
        <v>272.08999999999997</v>
      </c>
      <c r="L290" s="154">
        <v>371.35700000000003</v>
      </c>
      <c r="M290" s="166">
        <v>65</v>
      </c>
      <c r="N290" s="167">
        <f t="shared" si="34"/>
        <v>950.33</v>
      </c>
      <c r="O290" s="167">
        <f t="shared" si="34"/>
        <v>212.08999999999997</v>
      </c>
      <c r="P290" s="167">
        <f t="shared" si="34"/>
        <v>311.35700000000003</v>
      </c>
      <c r="Q290" t="str">
        <f t="shared" si="30"/>
        <v>NA</v>
      </c>
      <c r="R290" t="str">
        <f t="shared" si="31"/>
        <v>NA</v>
      </c>
      <c r="S290" s="168" t="str">
        <f t="shared" si="32"/>
        <v>NA</v>
      </c>
      <c r="T290" t="str">
        <f t="shared" si="33"/>
        <v>NA</v>
      </c>
    </row>
    <row r="291" spans="1:20" outlineLevel="1" x14ac:dyDescent="0.25">
      <c r="A291" s="149">
        <v>7.5</v>
      </c>
      <c r="B291" s="164" t="str">
        <f t="shared" si="28"/>
        <v>FA</v>
      </c>
      <c r="C291" s="164" t="str">
        <f t="shared" si="29"/>
        <v>FA</v>
      </c>
      <c r="D291" s="135">
        <v>2.0699999999999998</v>
      </c>
      <c r="E291" s="165">
        <v>0.4</v>
      </c>
      <c r="F291" s="135">
        <v>8</v>
      </c>
      <c r="G291" s="135">
        <v>125</v>
      </c>
      <c r="H291" s="154">
        <v>-2.1669200000000002</v>
      </c>
      <c r="I291" s="154">
        <v>8.0000000000000002E-3</v>
      </c>
      <c r="J291" s="154">
        <v>817.63</v>
      </c>
      <c r="K291" s="154">
        <v>238.75299999999999</v>
      </c>
      <c r="L291" s="154">
        <v>315.077</v>
      </c>
      <c r="M291" s="166">
        <v>65</v>
      </c>
      <c r="N291" s="167">
        <f t="shared" si="34"/>
        <v>757.63</v>
      </c>
      <c r="O291" s="167">
        <f t="shared" si="34"/>
        <v>178.75299999999999</v>
      </c>
      <c r="P291" s="167">
        <f t="shared" si="34"/>
        <v>255.077</v>
      </c>
      <c r="Q291" t="str">
        <f t="shared" si="30"/>
        <v>NA</v>
      </c>
      <c r="R291" t="str">
        <f t="shared" si="31"/>
        <v>NA</v>
      </c>
      <c r="S291" s="168" t="str">
        <f t="shared" si="32"/>
        <v>NA</v>
      </c>
      <c r="T291" t="str">
        <f t="shared" si="33"/>
        <v>NA</v>
      </c>
    </row>
    <row r="292" spans="1:20" outlineLevel="1" x14ac:dyDescent="0.25">
      <c r="A292" s="149">
        <v>10</v>
      </c>
      <c r="B292" s="164" t="str">
        <f t="shared" si="28"/>
        <v>FA</v>
      </c>
      <c r="C292" s="164" t="str">
        <f t="shared" si="29"/>
        <v>FA</v>
      </c>
      <c r="D292" s="135">
        <v>2.71</v>
      </c>
      <c r="E292" s="165">
        <v>0.4</v>
      </c>
      <c r="F292" s="135">
        <v>8</v>
      </c>
      <c r="G292" s="135">
        <v>125</v>
      </c>
      <c r="H292" s="154">
        <v>-1.5323099999999998</v>
      </c>
      <c r="I292" s="154">
        <v>8.0000000000000002E-3</v>
      </c>
      <c r="J292" s="154">
        <v>695.096</v>
      </c>
      <c r="K292" s="154">
        <v>216.47900000000001</v>
      </c>
      <c r="L292" s="154">
        <v>277.94299999999998</v>
      </c>
      <c r="M292" s="166">
        <v>65</v>
      </c>
      <c r="N292" s="167">
        <f t="shared" si="34"/>
        <v>635.096</v>
      </c>
      <c r="O292" s="167">
        <f t="shared" si="34"/>
        <v>156.47900000000001</v>
      </c>
      <c r="P292" s="167">
        <f t="shared" si="34"/>
        <v>217.94299999999998</v>
      </c>
      <c r="Q292" t="str">
        <f t="shared" si="30"/>
        <v>NA</v>
      </c>
      <c r="R292" t="str">
        <f t="shared" si="31"/>
        <v>NA</v>
      </c>
      <c r="S292" s="168" t="str">
        <f t="shared" si="32"/>
        <v>NA</v>
      </c>
      <c r="T292" t="str">
        <f t="shared" si="33"/>
        <v>NA</v>
      </c>
    </row>
    <row r="293" spans="1:20" outlineLevel="1" x14ac:dyDescent="0.25">
      <c r="A293" s="149">
        <v>15</v>
      </c>
      <c r="B293" s="164" t="str">
        <f t="shared" si="28"/>
        <v>FA</v>
      </c>
      <c r="C293" s="164" t="str">
        <f t="shared" si="29"/>
        <v>FA</v>
      </c>
      <c r="D293" s="135">
        <v>3.98</v>
      </c>
      <c r="E293" s="165">
        <v>0.4</v>
      </c>
      <c r="F293" s="135">
        <v>8</v>
      </c>
      <c r="G293" s="135">
        <v>125</v>
      </c>
      <c r="H293" s="154">
        <v>-0.26307700000000001</v>
      </c>
      <c r="I293" s="154">
        <v>8.0000000000000002E-3</v>
      </c>
      <c r="J293" s="154">
        <v>541.76400000000001</v>
      </c>
      <c r="K293" s="154">
        <v>190.71899999999999</v>
      </c>
      <c r="L293" s="154">
        <v>235.53700000000001</v>
      </c>
      <c r="M293" s="166">
        <v>65</v>
      </c>
      <c r="N293" s="167">
        <f t="shared" si="34"/>
        <v>481.76400000000001</v>
      </c>
      <c r="O293" s="167">
        <f t="shared" si="34"/>
        <v>130.71899999999999</v>
      </c>
      <c r="P293" s="167">
        <f t="shared" si="34"/>
        <v>175.53700000000001</v>
      </c>
      <c r="Q293" t="str">
        <f t="shared" si="30"/>
        <v>NA</v>
      </c>
      <c r="R293" t="str">
        <f t="shared" si="31"/>
        <v>NA</v>
      </c>
      <c r="S293" s="168" t="str">
        <f t="shared" si="32"/>
        <v>NA</v>
      </c>
      <c r="T293" t="str">
        <f t="shared" si="33"/>
        <v>NA</v>
      </c>
    </row>
    <row r="294" spans="1:20" outlineLevel="1" x14ac:dyDescent="0.25">
      <c r="A294" s="149">
        <v>20</v>
      </c>
      <c r="B294" s="164" t="str">
        <f t="shared" si="28"/>
        <v>FA</v>
      </c>
      <c r="C294" s="164" t="str">
        <f t="shared" si="29"/>
        <v>FA</v>
      </c>
      <c r="D294" s="135">
        <v>5.25</v>
      </c>
      <c r="E294" s="165">
        <v>0.4</v>
      </c>
      <c r="F294" s="135">
        <v>8</v>
      </c>
      <c r="G294" s="135">
        <v>125</v>
      </c>
      <c r="H294" s="154">
        <v>1.0061500000000001</v>
      </c>
      <c r="I294" s="154">
        <v>8.0000000000000002E-3</v>
      </c>
      <c r="J294" s="154">
        <v>453.642</v>
      </c>
      <c r="K294" s="154">
        <v>177.114</v>
      </c>
      <c r="L294" s="154">
        <v>212.18299999999999</v>
      </c>
      <c r="M294" s="166">
        <v>65</v>
      </c>
      <c r="N294" s="167">
        <f t="shared" si="34"/>
        <v>393.642</v>
      </c>
      <c r="O294" s="167">
        <f t="shared" si="34"/>
        <v>117.114</v>
      </c>
      <c r="P294" s="167">
        <f t="shared" si="34"/>
        <v>152.18299999999999</v>
      </c>
      <c r="Q294" t="str">
        <f t="shared" si="30"/>
        <v>NA</v>
      </c>
      <c r="R294" t="str">
        <f t="shared" si="31"/>
        <v>NA</v>
      </c>
      <c r="S294" s="168" t="str">
        <f t="shared" si="32"/>
        <v>NA</v>
      </c>
      <c r="T294" t="str">
        <f t="shared" si="33"/>
        <v>NA</v>
      </c>
    </row>
    <row r="295" spans="1:20" outlineLevel="1" x14ac:dyDescent="0.25">
      <c r="A295" s="149">
        <v>35</v>
      </c>
      <c r="B295" s="164" t="str">
        <f t="shared" si="28"/>
        <v>FA</v>
      </c>
      <c r="C295" s="164" t="str">
        <f t="shared" si="29"/>
        <v>FA</v>
      </c>
      <c r="D295" s="135">
        <v>9.0500000000000007</v>
      </c>
      <c r="E295" s="165">
        <v>0.4</v>
      </c>
      <c r="F295" s="135">
        <v>8</v>
      </c>
      <c r="G295" s="135">
        <v>125</v>
      </c>
      <c r="H295" s="154">
        <v>4.8138500000000004</v>
      </c>
      <c r="I295" s="154">
        <v>8.0000000000000002E-3</v>
      </c>
      <c r="J295" s="154">
        <v>325.63400000000001</v>
      </c>
      <c r="K295" s="154">
        <v>156.84</v>
      </c>
      <c r="L295" s="154">
        <v>177.83799999999999</v>
      </c>
      <c r="M295" s="166">
        <v>65</v>
      </c>
      <c r="N295" s="167">
        <f t="shared" si="34"/>
        <v>265.63400000000001</v>
      </c>
      <c r="O295" s="167">
        <f t="shared" si="34"/>
        <v>96.84</v>
      </c>
      <c r="P295" s="167">
        <f t="shared" si="34"/>
        <v>117.83799999999999</v>
      </c>
      <c r="Q295" t="str">
        <f t="shared" si="30"/>
        <v>NA</v>
      </c>
      <c r="R295" t="str">
        <f t="shared" si="31"/>
        <v>NA</v>
      </c>
      <c r="S295" s="168" t="str">
        <f t="shared" si="32"/>
        <v>NA</v>
      </c>
      <c r="T295" t="str">
        <f t="shared" si="33"/>
        <v>NA</v>
      </c>
    </row>
    <row r="296" spans="1:20" outlineLevel="1" x14ac:dyDescent="0.25">
      <c r="A296" s="149">
        <v>50</v>
      </c>
      <c r="B296" s="164" t="str">
        <f t="shared" si="28"/>
        <v>FA</v>
      </c>
      <c r="C296" s="164" t="str">
        <f t="shared" si="29"/>
        <v>FA</v>
      </c>
      <c r="D296" s="135">
        <v>12.86</v>
      </c>
      <c r="E296" s="165">
        <v>0.4</v>
      </c>
      <c r="F296" s="135">
        <v>8</v>
      </c>
      <c r="G296" s="135">
        <v>125</v>
      </c>
      <c r="H296" s="154">
        <v>8.6215399999999995</v>
      </c>
      <c r="I296" s="154">
        <v>8.0000000000000002E-3</v>
      </c>
      <c r="J296" s="154">
        <v>269.56599999999997</v>
      </c>
      <c r="K296" s="154">
        <v>148.22499999999999</v>
      </c>
      <c r="L296" s="154">
        <v>163.53</v>
      </c>
      <c r="M296" s="166">
        <v>65</v>
      </c>
      <c r="N296" s="167">
        <f t="shared" si="34"/>
        <v>209.56599999999997</v>
      </c>
      <c r="O296" s="167">
        <f t="shared" si="34"/>
        <v>88.224999999999994</v>
      </c>
      <c r="P296" s="167">
        <f t="shared" si="34"/>
        <v>103.53</v>
      </c>
      <c r="Q296" t="str">
        <f t="shared" si="30"/>
        <v>NA</v>
      </c>
      <c r="R296" t="str">
        <f t="shared" si="31"/>
        <v>NA</v>
      </c>
      <c r="S296" s="168" t="str">
        <f t="shared" si="32"/>
        <v>NA</v>
      </c>
      <c r="T296">
        <f t="shared" si="33"/>
        <v>88.224999999999994</v>
      </c>
    </row>
    <row r="297" spans="1:20" outlineLevel="1" x14ac:dyDescent="0.25">
      <c r="A297" s="149">
        <v>60</v>
      </c>
      <c r="B297" s="164" t="str">
        <f t="shared" si="28"/>
        <v>FA</v>
      </c>
      <c r="C297" s="164" t="str">
        <f t="shared" si="29"/>
        <v>FA</v>
      </c>
      <c r="D297" s="135">
        <v>15.4</v>
      </c>
      <c r="E297" s="165">
        <v>0.4</v>
      </c>
      <c r="F297" s="135">
        <v>8</v>
      </c>
      <c r="G297" s="135">
        <v>125</v>
      </c>
      <c r="H297" s="154">
        <v>11.16</v>
      </c>
      <c r="I297" s="154">
        <v>8.0000000000000002E-3</v>
      </c>
      <c r="J297" s="154">
        <v>246.88399999999999</v>
      </c>
      <c r="K297" s="154">
        <v>144.63499999999999</v>
      </c>
      <c r="L297" s="154">
        <v>157.68700000000001</v>
      </c>
      <c r="M297" s="166">
        <v>65</v>
      </c>
      <c r="N297" s="167">
        <f t="shared" si="34"/>
        <v>186.88399999999999</v>
      </c>
      <c r="O297" s="167">
        <f t="shared" si="34"/>
        <v>84.634999999999991</v>
      </c>
      <c r="P297" s="167">
        <f t="shared" si="34"/>
        <v>97.687000000000012</v>
      </c>
      <c r="Q297" t="str">
        <f t="shared" si="30"/>
        <v>NA</v>
      </c>
      <c r="R297" t="str">
        <f t="shared" si="31"/>
        <v>NA</v>
      </c>
      <c r="S297" s="168" t="str">
        <f t="shared" si="32"/>
        <v>NA</v>
      </c>
      <c r="T297">
        <f t="shared" si="33"/>
        <v>84.634999999999991</v>
      </c>
    </row>
    <row r="298" spans="1:20" outlineLevel="1" x14ac:dyDescent="0.25">
      <c r="A298" s="149">
        <v>70</v>
      </c>
      <c r="B298" s="164" t="str">
        <f t="shared" si="28"/>
        <v>FA</v>
      </c>
      <c r="C298" s="164" t="str">
        <f t="shared" si="29"/>
        <v>FA</v>
      </c>
      <c r="D298" s="135">
        <v>17.940000000000001</v>
      </c>
      <c r="E298" s="165">
        <v>0.4</v>
      </c>
      <c r="F298" s="135">
        <v>8</v>
      </c>
      <c r="G298" s="135">
        <v>125</v>
      </c>
      <c r="H298" s="154">
        <v>13.698499999999999</v>
      </c>
      <c r="I298" s="154">
        <v>8.0000000000000002E-3</v>
      </c>
      <c r="J298" s="154">
        <v>230.41800000000001</v>
      </c>
      <c r="K298" s="154">
        <v>142.05699999999999</v>
      </c>
      <c r="L298" s="154">
        <v>153.44300000000001</v>
      </c>
      <c r="M298" s="166">
        <v>65</v>
      </c>
      <c r="N298" s="167">
        <f t="shared" si="34"/>
        <v>170.41800000000001</v>
      </c>
      <c r="O298" s="167">
        <f t="shared" si="34"/>
        <v>82.056999999999988</v>
      </c>
      <c r="P298" s="167">
        <f t="shared" si="34"/>
        <v>93.443000000000012</v>
      </c>
      <c r="Q298" t="str">
        <f t="shared" si="30"/>
        <v>NA</v>
      </c>
      <c r="R298" t="str">
        <f t="shared" si="31"/>
        <v>NA</v>
      </c>
      <c r="S298" s="168" t="str">
        <f t="shared" si="32"/>
        <v>NA</v>
      </c>
      <c r="T298">
        <f t="shared" si="33"/>
        <v>82.056999999999988</v>
      </c>
    </row>
    <row r="299" spans="1:20" outlineLevel="1" x14ac:dyDescent="0.25">
      <c r="A299" s="149">
        <v>85</v>
      </c>
      <c r="B299" s="164" t="str">
        <f t="shared" si="28"/>
        <v>FA</v>
      </c>
      <c r="C299" s="164" t="str">
        <f t="shared" si="29"/>
        <v>FA</v>
      </c>
      <c r="D299" s="135">
        <v>21.75</v>
      </c>
      <c r="E299" s="165">
        <v>0.4</v>
      </c>
      <c r="F299" s="135">
        <v>8</v>
      </c>
      <c r="G299" s="135">
        <v>125</v>
      </c>
      <c r="H299" s="154">
        <v>17.5062</v>
      </c>
      <c r="I299" s="154">
        <v>8.0000000000000002E-3</v>
      </c>
      <c r="J299" s="154">
        <v>212.75200000000001</v>
      </c>
      <c r="K299" s="154">
        <v>139.22399999999999</v>
      </c>
      <c r="L299" s="154">
        <v>148.75</v>
      </c>
      <c r="M299" s="166">
        <v>65</v>
      </c>
      <c r="N299" s="167">
        <f t="shared" si="34"/>
        <v>152.75200000000001</v>
      </c>
      <c r="O299" s="167">
        <f t="shared" si="34"/>
        <v>79.22399999999999</v>
      </c>
      <c r="P299" s="167">
        <f t="shared" si="34"/>
        <v>88.75</v>
      </c>
      <c r="Q299" t="str">
        <f t="shared" si="30"/>
        <v>NA</v>
      </c>
      <c r="R299" t="str">
        <f t="shared" si="31"/>
        <v>NA</v>
      </c>
      <c r="S299" s="168" t="str">
        <f t="shared" si="32"/>
        <v>NA</v>
      </c>
      <c r="T299">
        <f t="shared" si="33"/>
        <v>79.22399999999999</v>
      </c>
    </row>
    <row r="300" spans="1:20" outlineLevel="1" x14ac:dyDescent="0.25">
      <c r="A300" s="149">
        <v>100</v>
      </c>
      <c r="B300" s="164" t="str">
        <f t="shared" si="28"/>
        <v>FA</v>
      </c>
      <c r="C300" s="164" t="str">
        <f t="shared" si="29"/>
        <v>FA</v>
      </c>
      <c r="D300" s="135">
        <v>25.55</v>
      </c>
      <c r="E300" s="165">
        <v>0.4</v>
      </c>
      <c r="F300" s="135">
        <v>8</v>
      </c>
      <c r="G300" s="135">
        <v>125</v>
      </c>
      <c r="H300" s="154">
        <v>21.313800000000001</v>
      </c>
      <c r="I300" s="154">
        <v>8.0000000000000002E-3</v>
      </c>
      <c r="J300" s="154">
        <v>200.14699999999999</v>
      </c>
      <c r="K300" s="154">
        <v>137.31700000000001</v>
      </c>
      <c r="L300" s="154">
        <v>145.35300000000001</v>
      </c>
      <c r="M300" s="166">
        <v>65</v>
      </c>
      <c r="N300" s="167">
        <f t="shared" si="34"/>
        <v>140.14699999999999</v>
      </c>
      <c r="O300" s="167">
        <f t="shared" si="34"/>
        <v>77.317000000000007</v>
      </c>
      <c r="P300" s="167">
        <f t="shared" si="34"/>
        <v>85.353000000000009</v>
      </c>
      <c r="Q300">
        <f t="shared" si="30"/>
        <v>200.14699999999999</v>
      </c>
      <c r="R300">
        <f t="shared" si="31"/>
        <v>137.31700000000001</v>
      </c>
      <c r="S300" s="168" t="str">
        <f t="shared" si="32"/>
        <v>NA</v>
      </c>
      <c r="T300">
        <f t="shared" si="33"/>
        <v>77.317000000000007</v>
      </c>
    </row>
    <row r="301" spans="1:20" outlineLevel="1" x14ac:dyDescent="0.25">
      <c r="A301" s="149">
        <v>125</v>
      </c>
      <c r="B301" s="164" t="str">
        <f t="shared" si="28"/>
        <v>FA</v>
      </c>
      <c r="C301" s="164" t="str">
        <f t="shared" si="29"/>
        <v>FA</v>
      </c>
      <c r="D301" s="135">
        <v>31.9</v>
      </c>
      <c r="E301" s="165">
        <v>0.4</v>
      </c>
      <c r="F301" s="135">
        <v>8</v>
      </c>
      <c r="G301" s="135">
        <v>125</v>
      </c>
      <c r="H301" s="154">
        <v>27.66</v>
      </c>
      <c r="I301" s="154">
        <v>8.0000000000000002E-3</v>
      </c>
      <c r="J301" s="154">
        <v>185.69</v>
      </c>
      <c r="K301" s="154">
        <v>134.93299999999999</v>
      </c>
      <c r="L301" s="154">
        <v>141.58199999999999</v>
      </c>
      <c r="M301" s="166">
        <v>65</v>
      </c>
      <c r="N301" s="167">
        <f t="shared" si="34"/>
        <v>125.69</v>
      </c>
      <c r="O301" s="167">
        <f t="shared" si="34"/>
        <v>74.932999999999993</v>
      </c>
      <c r="P301" s="167">
        <f t="shared" si="34"/>
        <v>81.581999999999994</v>
      </c>
      <c r="Q301">
        <f t="shared" si="30"/>
        <v>185.69</v>
      </c>
      <c r="R301">
        <f t="shared" si="31"/>
        <v>134.93299999999999</v>
      </c>
      <c r="S301" s="168">
        <f t="shared" si="32"/>
        <v>125.69</v>
      </c>
      <c r="T301">
        <f t="shared" si="33"/>
        <v>74.932999999999993</v>
      </c>
    </row>
    <row r="302" spans="1:20" outlineLevel="1" x14ac:dyDescent="0.25">
      <c r="A302" s="149">
        <v>150</v>
      </c>
      <c r="B302" s="164" t="str">
        <f t="shared" si="28"/>
        <v>FA</v>
      </c>
      <c r="C302" s="164" t="str">
        <f t="shared" si="29"/>
        <v>FA</v>
      </c>
      <c r="D302" s="135">
        <v>38.25</v>
      </c>
      <c r="E302" s="165">
        <v>0.4</v>
      </c>
      <c r="F302" s="135">
        <v>8</v>
      </c>
      <c r="G302" s="135">
        <v>125</v>
      </c>
      <c r="H302" s="154">
        <v>34.0062</v>
      </c>
      <c r="I302" s="154">
        <v>8.0000000000000002E-3</v>
      </c>
      <c r="J302" s="154">
        <v>175.935</v>
      </c>
      <c r="K302" s="154">
        <v>133.38999999999999</v>
      </c>
      <c r="L302" s="154">
        <v>138.982</v>
      </c>
      <c r="M302" s="166">
        <v>65</v>
      </c>
      <c r="N302" s="167">
        <f t="shared" si="34"/>
        <v>115.935</v>
      </c>
      <c r="O302" s="167">
        <f t="shared" si="34"/>
        <v>73.389999999999986</v>
      </c>
      <c r="P302" s="167">
        <f t="shared" si="34"/>
        <v>78.981999999999999</v>
      </c>
      <c r="Q302">
        <f t="shared" si="30"/>
        <v>175.935</v>
      </c>
      <c r="R302">
        <f t="shared" si="31"/>
        <v>133.38999999999999</v>
      </c>
      <c r="S302" s="168">
        <f t="shared" si="32"/>
        <v>115.935</v>
      </c>
      <c r="T302">
        <f t="shared" si="33"/>
        <v>73.389999999999986</v>
      </c>
    </row>
    <row r="303" spans="1:20" outlineLevel="1" x14ac:dyDescent="0.25">
      <c r="A303" s="149">
        <v>2</v>
      </c>
      <c r="B303" s="164" t="str">
        <f t="shared" si="28"/>
        <v>FA</v>
      </c>
      <c r="C303" s="164" t="str">
        <f t="shared" si="29"/>
        <v>FA</v>
      </c>
      <c r="D303" s="135">
        <v>0.68</v>
      </c>
      <c r="E303" s="165">
        <v>0.4</v>
      </c>
      <c r="F303" s="135">
        <v>9</v>
      </c>
      <c r="G303" s="135">
        <v>125</v>
      </c>
      <c r="H303" s="154">
        <v>-3.5630800000000002</v>
      </c>
      <c r="I303" s="154">
        <v>8.9999999999999993E-3</v>
      </c>
      <c r="J303" s="154">
        <v>1570.68</v>
      </c>
      <c r="K303" s="154">
        <v>379.68700000000001</v>
      </c>
      <c r="L303" s="154">
        <v>536.27800000000002</v>
      </c>
      <c r="M303" s="166">
        <v>65</v>
      </c>
      <c r="N303" s="167">
        <f t="shared" si="34"/>
        <v>1510.68</v>
      </c>
      <c r="O303" s="167">
        <f t="shared" si="34"/>
        <v>319.68700000000001</v>
      </c>
      <c r="P303" s="167">
        <f t="shared" si="34"/>
        <v>476.27800000000002</v>
      </c>
      <c r="Q303" t="str">
        <f t="shared" si="30"/>
        <v>NA</v>
      </c>
      <c r="R303" t="str">
        <f t="shared" si="31"/>
        <v>NA</v>
      </c>
      <c r="S303" s="168" t="str">
        <f t="shared" si="32"/>
        <v>NA</v>
      </c>
      <c r="T303" t="str">
        <f t="shared" si="33"/>
        <v>NA</v>
      </c>
    </row>
    <row r="304" spans="1:20" outlineLevel="1" x14ac:dyDescent="0.25">
      <c r="A304" s="149">
        <v>3.5</v>
      </c>
      <c r="B304" s="164" t="str">
        <f t="shared" si="28"/>
        <v>FA</v>
      </c>
      <c r="C304" s="164" t="str">
        <f t="shared" si="29"/>
        <v>FA</v>
      </c>
      <c r="D304" s="135">
        <v>1.06</v>
      </c>
      <c r="E304" s="165">
        <v>0.4</v>
      </c>
      <c r="F304" s="135">
        <v>9</v>
      </c>
      <c r="G304" s="135">
        <v>125</v>
      </c>
      <c r="H304" s="154">
        <v>-3.1823100000000002</v>
      </c>
      <c r="I304" s="154">
        <v>8.9999999999999993E-3</v>
      </c>
      <c r="J304" s="154">
        <v>1293.8900000000001</v>
      </c>
      <c r="K304" s="154">
        <v>324.06900000000002</v>
      </c>
      <c r="L304" s="154">
        <v>454.26400000000001</v>
      </c>
      <c r="M304" s="166">
        <v>65</v>
      </c>
      <c r="N304" s="167">
        <f t="shared" si="34"/>
        <v>1233.8900000000001</v>
      </c>
      <c r="O304" s="167">
        <f t="shared" si="34"/>
        <v>264.06900000000002</v>
      </c>
      <c r="P304" s="167">
        <f t="shared" si="34"/>
        <v>394.26400000000001</v>
      </c>
      <c r="Q304" t="str">
        <f t="shared" si="30"/>
        <v>NA</v>
      </c>
      <c r="R304" t="str">
        <f t="shared" si="31"/>
        <v>NA</v>
      </c>
      <c r="S304" s="168" t="str">
        <f t="shared" si="32"/>
        <v>NA</v>
      </c>
      <c r="T304" t="str">
        <f t="shared" si="33"/>
        <v>NA</v>
      </c>
    </row>
    <row r="305" spans="1:20" outlineLevel="1" x14ac:dyDescent="0.25">
      <c r="A305" s="149">
        <v>5</v>
      </c>
      <c r="B305" s="164" t="str">
        <f t="shared" si="28"/>
        <v>FA</v>
      </c>
      <c r="C305" s="164" t="str">
        <f t="shared" si="29"/>
        <v>FA</v>
      </c>
      <c r="D305" s="135">
        <v>1.44</v>
      </c>
      <c r="E305" s="165">
        <v>0.4</v>
      </c>
      <c r="F305" s="135">
        <v>9</v>
      </c>
      <c r="G305" s="135">
        <v>125</v>
      </c>
      <c r="H305" s="154">
        <v>-2.8015400000000001</v>
      </c>
      <c r="I305" s="154">
        <v>8.9999999999999993E-3</v>
      </c>
      <c r="J305" s="154">
        <v>1110.1199999999999</v>
      </c>
      <c r="K305" s="154">
        <v>288.26900000000001</v>
      </c>
      <c r="L305" s="154">
        <v>397.56700000000001</v>
      </c>
      <c r="M305" s="166">
        <v>65</v>
      </c>
      <c r="N305" s="167">
        <f t="shared" si="34"/>
        <v>1050.1199999999999</v>
      </c>
      <c r="O305" s="167">
        <f t="shared" si="34"/>
        <v>228.26900000000001</v>
      </c>
      <c r="P305" s="167">
        <f t="shared" si="34"/>
        <v>337.56700000000001</v>
      </c>
      <c r="Q305" t="str">
        <f t="shared" si="30"/>
        <v>NA</v>
      </c>
      <c r="R305" t="str">
        <f t="shared" si="31"/>
        <v>NA</v>
      </c>
      <c r="S305" s="168" t="str">
        <f t="shared" si="32"/>
        <v>NA</v>
      </c>
      <c r="T305" t="str">
        <f t="shared" si="33"/>
        <v>NA</v>
      </c>
    </row>
    <row r="306" spans="1:20" outlineLevel="1" x14ac:dyDescent="0.25">
      <c r="A306" s="149">
        <v>7.5</v>
      </c>
      <c r="B306" s="164" t="str">
        <f t="shared" si="28"/>
        <v>FA</v>
      </c>
      <c r="C306" s="164" t="str">
        <f t="shared" si="29"/>
        <v>FA</v>
      </c>
      <c r="D306" s="135">
        <v>2.0699999999999998</v>
      </c>
      <c r="E306" s="165">
        <v>0.4</v>
      </c>
      <c r="F306" s="135">
        <v>9</v>
      </c>
      <c r="G306" s="135">
        <v>125</v>
      </c>
      <c r="H306" s="154">
        <v>-2.1669200000000002</v>
      </c>
      <c r="I306" s="154">
        <v>8.9999999999999993E-3</v>
      </c>
      <c r="J306" s="154">
        <v>895.68</v>
      </c>
      <c r="K306" s="154">
        <v>251.47900000000001</v>
      </c>
      <c r="L306" s="154">
        <v>335.702</v>
      </c>
      <c r="M306" s="166">
        <v>65</v>
      </c>
      <c r="N306" s="167">
        <f t="shared" si="34"/>
        <v>835.68</v>
      </c>
      <c r="O306" s="167">
        <f t="shared" si="34"/>
        <v>191.47900000000001</v>
      </c>
      <c r="P306" s="167">
        <f t="shared" si="34"/>
        <v>275.702</v>
      </c>
      <c r="Q306" t="str">
        <f t="shared" si="30"/>
        <v>NA</v>
      </c>
      <c r="R306" t="str">
        <f t="shared" si="31"/>
        <v>NA</v>
      </c>
      <c r="S306" s="168" t="str">
        <f t="shared" si="32"/>
        <v>NA</v>
      </c>
      <c r="T306" t="str">
        <f t="shared" si="33"/>
        <v>NA</v>
      </c>
    </row>
    <row r="307" spans="1:20" outlineLevel="1" x14ac:dyDescent="0.25">
      <c r="A307" s="149">
        <v>10</v>
      </c>
      <c r="B307" s="164" t="str">
        <f t="shared" si="28"/>
        <v>FA</v>
      </c>
      <c r="C307" s="164" t="str">
        <f t="shared" si="29"/>
        <v>FA</v>
      </c>
      <c r="D307" s="135">
        <v>2.71</v>
      </c>
      <c r="E307" s="165">
        <v>0.4</v>
      </c>
      <c r="F307" s="135">
        <v>9</v>
      </c>
      <c r="G307" s="135">
        <v>125</v>
      </c>
      <c r="H307" s="154">
        <v>-1.5323099999999998</v>
      </c>
      <c r="I307" s="154">
        <v>8.9999999999999993E-3</v>
      </c>
      <c r="J307" s="154">
        <v>759.54</v>
      </c>
      <c r="K307" s="154">
        <v>226.83799999999999</v>
      </c>
      <c r="L307" s="154">
        <v>294.78300000000002</v>
      </c>
      <c r="M307" s="166">
        <v>65</v>
      </c>
      <c r="N307" s="167">
        <f t="shared" si="34"/>
        <v>699.54</v>
      </c>
      <c r="O307" s="167">
        <f t="shared" si="34"/>
        <v>166.83799999999999</v>
      </c>
      <c r="P307" s="167">
        <f t="shared" si="34"/>
        <v>234.78300000000002</v>
      </c>
      <c r="Q307" t="str">
        <f t="shared" si="30"/>
        <v>NA</v>
      </c>
      <c r="R307" t="str">
        <f t="shared" si="31"/>
        <v>NA</v>
      </c>
      <c r="S307" s="168" t="str">
        <f t="shared" si="32"/>
        <v>NA</v>
      </c>
      <c r="T307" t="str">
        <f t="shared" si="33"/>
        <v>NA</v>
      </c>
    </row>
    <row r="308" spans="1:20" outlineLevel="1" x14ac:dyDescent="0.25">
      <c r="A308" s="149">
        <v>15</v>
      </c>
      <c r="B308" s="164" t="str">
        <f t="shared" si="28"/>
        <v>FA</v>
      </c>
      <c r="C308" s="164" t="str">
        <f t="shared" si="29"/>
        <v>FA</v>
      </c>
      <c r="D308" s="135">
        <v>3.98</v>
      </c>
      <c r="E308" s="165">
        <v>0.4</v>
      </c>
      <c r="F308" s="135">
        <v>9</v>
      </c>
      <c r="G308" s="135">
        <v>125</v>
      </c>
      <c r="H308" s="154">
        <v>-0.26307700000000001</v>
      </c>
      <c r="I308" s="154">
        <v>8.9999999999999993E-3</v>
      </c>
      <c r="J308" s="154">
        <v>589.44299999999998</v>
      </c>
      <c r="K308" s="154">
        <v>198.304</v>
      </c>
      <c r="L308" s="154">
        <v>247.988</v>
      </c>
      <c r="M308" s="166">
        <v>65</v>
      </c>
      <c r="N308" s="167">
        <f t="shared" si="34"/>
        <v>529.44299999999998</v>
      </c>
      <c r="O308" s="167">
        <f t="shared" si="34"/>
        <v>138.304</v>
      </c>
      <c r="P308" s="167">
        <f t="shared" si="34"/>
        <v>187.988</v>
      </c>
      <c r="Q308" t="str">
        <f t="shared" si="30"/>
        <v>NA</v>
      </c>
      <c r="R308" t="str">
        <f t="shared" si="31"/>
        <v>NA</v>
      </c>
      <c r="S308" s="168" t="str">
        <f t="shared" si="32"/>
        <v>NA</v>
      </c>
      <c r="T308" t="str">
        <f t="shared" si="33"/>
        <v>NA</v>
      </c>
    </row>
    <row r="309" spans="1:20" outlineLevel="1" x14ac:dyDescent="0.25">
      <c r="A309" s="149">
        <v>20</v>
      </c>
      <c r="B309" s="164" t="str">
        <f t="shared" si="28"/>
        <v>FA</v>
      </c>
      <c r="C309" s="164" t="str">
        <f t="shared" si="29"/>
        <v>FA</v>
      </c>
      <c r="D309" s="135">
        <v>5.25</v>
      </c>
      <c r="E309" s="165">
        <v>0.4</v>
      </c>
      <c r="F309" s="135">
        <v>9</v>
      </c>
      <c r="G309" s="135">
        <v>125</v>
      </c>
      <c r="H309" s="154">
        <v>1.0061500000000001</v>
      </c>
      <c r="I309" s="154">
        <v>8.9999999999999993E-3</v>
      </c>
      <c r="J309" s="154">
        <v>491.553</v>
      </c>
      <c r="K309" s="154">
        <v>183.20099999999999</v>
      </c>
      <c r="L309" s="154">
        <v>222.14400000000001</v>
      </c>
      <c r="M309" s="166">
        <v>65</v>
      </c>
      <c r="N309" s="167">
        <f t="shared" si="34"/>
        <v>431.553</v>
      </c>
      <c r="O309" s="167">
        <f t="shared" si="34"/>
        <v>123.20099999999999</v>
      </c>
      <c r="P309" s="167">
        <f t="shared" si="34"/>
        <v>162.14400000000001</v>
      </c>
      <c r="Q309" t="str">
        <f t="shared" si="30"/>
        <v>NA</v>
      </c>
      <c r="R309" t="str">
        <f t="shared" si="31"/>
        <v>NA</v>
      </c>
      <c r="S309" s="168" t="str">
        <f t="shared" si="32"/>
        <v>NA</v>
      </c>
      <c r="T309" t="str">
        <f t="shared" si="33"/>
        <v>NA</v>
      </c>
    </row>
    <row r="310" spans="1:20" outlineLevel="1" x14ac:dyDescent="0.25">
      <c r="A310" s="149">
        <v>35</v>
      </c>
      <c r="B310" s="164" t="str">
        <f t="shared" si="28"/>
        <v>FA</v>
      </c>
      <c r="C310" s="164" t="str">
        <f t="shared" si="29"/>
        <v>FA</v>
      </c>
      <c r="D310" s="135">
        <v>9.0500000000000007</v>
      </c>
      <c r="E310" s="165">
        <v>0.4</v>
      </c>
      <c r="F310" s="135">
        <v>9</v>
      </c>
      <c r="G310" s="135">
        <v>125</v>
      </c>
      <c r="H310" s="154">
        <v>4.8138500000000004</v>
      </c>
      <c r="I310" s="154">
        <v>8.9999999999999993E-3</v>
      </c>
      <c r="J310" s="154">
        <v>349.334</v>
      </c>
      <c r="K310" s="154">
        <v>160.64400000000001</v>
      </c>
      <c r="L310" s="154">
        <v>184.066</v>
      </c>
      <c r="M310" s="166">
        <v>65</v>
      </c>
      <c r="N310" s="167">
        <f t="shared" si="34"/>
        <v>289.334</v>
      </c>
      <c r="O310" s="167">
        <f t="shared" si="34"/>
        <v>100.64400000000001</v>
      </c>
      <c r="P310" s="167">
        <f t="shared" si="34"/>
        <v>124.066</v>
      </c>
      <c r="Q310" t="str">
        <f t="shared" si="30"/>
        <v>NA</v>
      </c>
      <c r="R310" t="str">
        <f t="shared" si="31"/>
        <v>NA</v>
      </c>
      <c r="S310" s="168" t="str">
        <f t="shared" si="32"/>
        <v>NA</v>
      </c>
      <c r="T310" t="str">
        <f t="shared" si="33"/>
        <v>NA</v>
      </c>
    </row>
    <row r="311" spans="1:20" outlineLevel="1" x14ac:dyDescent="0.25">
      <c r="A311" s="149">
        <v>50</v>
      </c>
      <c r="B311" s="164" t="str">
        <f t="shared" si="28"/>
        <v>FA</v>
      </c>
      <c r="C311" s="164" t="str">
        <f t="shared" si="29"/>
        <v>FA</v>
      </c>
      <c r="D311" s="135">
        <v>12.86</v>
      </c>
      <c r="E311" s="165">
        <v>0.4</v>
      </c>
      <c r="F311" s="135">
        <v>9</v>
      </c>
      <c r="G311" s="135">
        <v>125</v>
      </c>
      <c r="H311" s="154">
        <v>8.6215399999999995</v>
      </c>
      <c r="I311" s="154">
        <v>8.9999999999999993E-3</v>
      </c>
      <c r="J311" s="154">
        <v>286.85500000000002</v>
      </c>
      <c r="K311" s="154">
        <v>151.03100000000001</v>
      </c>
      <c r="L311" s="154">
        <v>168.136</v>
      </c>
      <c r="M311" s="166">
        <v>65</v>
      </c>
      <c r="N311" s="167">
        <f t="shared" si="34"/>
        <v>226.85500000000002</v>
      </c>
      <c r="O311" s="167">
        <f t="shared" si="34"/>
        <v>91.031000000000006</v>
      </c>
      <c r="P311" s="167">
        <f t="shared" si="34"/>
        <v>108.136</v>
      </c>
      <c r="Q311" t="str">
        <f t="shared" si="30"/>
        <v>NA</v>
      </c>
      <c r="R311" t="str">
        <f t="shared" si="31"/>
        <v>NA</v>
      </c>
      <c r="S311" s="168" t="str">
        <f t="shared" si="32"/>
        <v>NA</v>
      </c>
      <c r="T311" t="str">
        <f t="shared" si="33"/>
        <v>NA</v>
      </c>
    </row>
    <row r="312" spans="1:20" outlineLevel="1" x14ac:dyDescent="0.25">
      <c r="A312" s="149">
        <v>60</v>
      </c>
      <c r="B312" s="164" t="str">
        <f t="shared" si="28"/>
        <v>FA</v>
      </c>
      <c r="C312" s="164" t="str">
        <f t="shared" si="29"/>
        <v>FA</v>
      </c>
      <c r="D312" s="135">
        <v>15.4</v>
      </c>
      <c r="E312" s="165">
        <v>0.4</v>
      </c>
      <c r="F312" s="135">
        <v>9</v>
      </c>
      <c r="G312" s="135">
        <v>125</v>
      </c>
      <c r="H312" s="154">
        <v>11.16</v>
      </c>
      <c r="I312" s="154">
        <v>8.9999999999999993E-3</v>
      </c>
      <c r="J312" s="154">
        <v>261.54300000000001</v>
      </c>
      <c r="K312" s="154">
        <v>147.01900000000001</v>
      </c>
      <c r="L312" s="154">
        <v>161.619</v>
      </c>
      <c r="M312" s="166">
        <v>65</v>
      </c>
      <c r="N312" s="167">
        <f t="shared" si="34"/>
        <v>201.54300000000001</v>
      </c>
      <c r="O312" s="167">
        <f t="shared" si="34"/>
        <v>87.019000000000005</v>
      </c>
      <c r="P312" s="167">
        <f t="shared" si="34"/>
        <v>101.619</v>
      </c>
      <c r="Q312" t="str">
        <f t="shared" si="30"/>
        <v>NA</v>
      </c>
      <c r="R312" t="str">
        <f t="shared" si="31"/>
        <v>NA</v>
      </c>
      <c r="S312" s="168" t="str">
        <f t="shared" si="32"/>
        <v>NA</v>
      </c>
      <c r="T312">
        <f t="shared" si="33"/>
        <v>87.019000000000005</v>
      </c>
    </row>
    <row r="313" spans="1:20" outlineLevel="1" x14ac:dyDescent="0.25">
      <c r="A313" s="149">
        <v>70</v>
      </c>
      <c r="B313" s="164" t="str">
        <f t="shared" si="28"/>
        <v>FA</v>
      </c>
      <c r="C313" s="164" t="str">
        <f t="shared" si="29"/>
        <v>FA</v>
      </c>
      <c r="D313" s="135">
        <v>17.940000000000001</v>
      </c>
      <c r="E313" s="165">
        <v>0.4</v>
      </c>
      <c r="F313" s="135">
        <v>9</v>
      </c>
      <c r="G313" s="135">
        <v>125</v>
      </c>
      <c r="H313" s="154">
        <v>13.698499999999999</v>
      </c>
      <c r="I313" s="154">
        <v>8.9999999999999993E-3</v>
      </c>
      <c r="J313" s="154">
        <v>243.15199999999999</v>
      </c>
      <c r="K313" s="154">
        <v>144.136</v>
      </c>
      <c r="L313" s="154">
        <v>156.88</v>
      </c>
      <c r="M313" s="166">
        <v>65</v>
      </c>
      <c r="N313" s="167">
        <f t="shared" si="34"/>
        <v>183.15199999999999</v>
      </c>
      <c r="O313" s="167">
        <f t="shared" si="34"/>
        <v>84.135999999999996</v>
      </c>
      <c r="P313" s="167">
        <f t="shared" si="34"/>
        <v>96.88</v>
      </c>
      <c r="Q313" t="str">
        <f t="shared" si="30"/>
        <v>NA</v>
      </c>
      <c r="R313" t="str">
        <f t="shared" si="31"/>
        <v>NA</v>
      </c>
      <c r="S313" s="168" t="str">
        <f t="shared" si="32"/>
        <v>NA</v>
      </c>
      <c r="T313">
        <f t="shared" si="33"/>
        <v>84.135999999999996</v>
      </c>
    </row>
    <row r="314" spans="1:20" outlineLevel="1" x14ac:dyDescent="0.25">
      <c r="A314" s="149">
        <v>85</v>
      </c>
      <c r="B314" s="164" t="str">
        <f t="shared" si="28"/>
        <v>FA</v>
      </c>
      <c r="C314" s="164" t="str">
        <f t="shared" si="29"/>
        <v>FA</v>
      </c>
      <c r="D314" s="135">
        <v>21.75</v>
      </c>
      <c r="E314" s="165">
        <v>0.4</v>
      </c>
      <c r="F314" s="135">
        <v>9</v>
      </c>
      <c r="G314" s="135">
        <v>125</v>
      </c>
      <c r="H314" s="154">
        <v>17.5062</v>
      </c>
      <c r="I314" s="154">
        <v>8.9999999999999993E-3</v>
      </c>
      <c r="J314" s="154">
        <v>223.404</v>
      </c>
      <c r="K314" s="154">
        <v>140.965</v>
      </c>
      <c r="L314" s="154">
        <v>151.636</v>
      </c>
      <c r="M314" s="166">
        <v>65</v>
      </c>
      <c r="N314" s="167">
        <f t="shared" si="34"/>
        <v>163.404</v>
      </c>
      <c r="O314" s="167">
        <f t="shared" si="34"/>
        <v>80.965000000000003</v>
      </c>
      <c r="P314" s="167">
        <f t="shared" si="34"/>
        <v>91.635999999999996</v>
      </c>
      <c r="Q314" t="str">
        <f t="shared" si="30"/>
        <v>NA</v>
      </c>
      <c r="R314" t="str">
        <f t="shared" si="31"/>
        <v>NA</v>
      </c>
      <c r="S314" s="168" t="str">
        <f t="shared" si="32"/>
        <v>NA</v>
      </c>
      <c r="T314">
        <f t="shared" si="33"/>
        <v>80.965000000000003</v>
      </c>
    </row>
    <row r="315" spans="1:20" outlineLevel="1" x14ac:dyDescent="0.25">
      <c r="A315" s="149">
        <v>100</v>
      </c>
      <c r="B315" s="164" t="str">
        <f t="shared" si="28"/>
        <v>FA</v>
      </c>
      <c r="C315" s="164" t="str">
        <f t="shared" si="29"/>
        <v>FA</v>
      </c>
      <c r="D315" s="135">
        <v>25.55</v>
      </c>
      <c r="E315" s="165">
        <v>0.4</v>
      </c>
      <c r="F315" s="135">
        <v>9</v>
      </c>
      <c r="G315" s="135">
        <v>125</v>
      </c>
      <c r="H315" s="154">
        <v>21.313800000000001</v>
      </c>
      <c r="I315" s="154">
        <v>8.9999999999999993E-3</v>
      </c>
      <c r="J315" s="154">
        <v>209.303</v>
      </c>
      <c r="K315" s="154">
        <v>138.82900000000001</v>
      </c>
      <c r="L315" s="154">
        <v>147.83600000000001</v>
      </c>
      <c r="M315" s="166">
        <v>65</v>
      </c>
      <c r="N315" s="167">
        <f t="shared" si="34"/>
        <v>149.303</v>
      </c>
      <c r="O315" s="167">
        <f t="shared" si="34"/>
        <v>78.829000000000008</v>
      </c>
      <c r="P315" s="167">
        <f t="shared" si="34"/>
        <v>87.836000000000013</v>
      </c>
      <c r="Q315" t="str">
        <f t="shared" si="30"/>
        <v>NA</v>
      </c>
      <c r="R315" t="str">
        <f t="shared" si="31"/>
        <v>NA</v>
      </c>
      <c r="S315" s="168" t="str">
        <f t="shared" si="32"/>
        <v>NA</v>
      </c>
      <c r="T315">
        <f t="shared" si="33"/>
        <v>78.829000000000008</v>
      </c>
    </row>
    <row r="316" spans="1:20" outlineLevel="1" x14ac:dyDescent="0.25">
      <c r="A316" s="149">
        <v>125</v>
      </c>
      <c r="B316" s="164" t="str">
        <f t="shared" si="28"/>
        <v>FA</v>
      </c>
      <c r="C316" s="164" t="str">
        <f t="shared" si="29"/>
        <v>FA</v>
      </c>
      <c r="D316" s="135">
        <v>31.9</v>
      </c>
      <c r="E316" s="165">
        <v>0.4</v>
      </c>
      <c r="F316" s="135">
        <v>9</v>
      </c>
      <c r="G316" s="135">
        <v>125</v>
      </c>
      <c r="H316" s="154">
        <v>27.66</v>
      </c>
      <c r="I316" s="154">
        <v>8.9999999999999993E-3</v>
      </c>
      <c r="J316" s="154">
        <v>193.136</v>
      </c>
      <c r="K316" s="154">
        <v>136.15700000000001</v>
      </c>
      <c r="L316" s="154">
        <v>143.61699999999999</v>
      </c>
      <c r="M316" s="166">
        <v>65</v>
      </c>
      <c r="N316" s="167">
        <f t="shared" si="34"/>
        <v>133.136</v>
      </c>
      <c r="O316" s="167">
        <f t="shared" si="34"/>
        <v>76.157000000000011</v>
      </c>
      <c r="P316" s="167">
        <f t="shared" si="34"/>
        <v>83.61699999999999</v>
      </c>
      <c r="Q316">
        <f t="shared" si="30"/>
        <v>193.136</v>
      </c>
      <c r="R316">
        <f t="shared" si="31"/>
        <v>136.15700000000001</v>
      </c>
      <c r="S316" s="168">
        <f t="shared" si="32"/>
        <v>133.136</v>
      </c>
      <c r="T316">
        <f t="shared" si="33"/>
        <v>76.157000000000011</v>
      </c>
    </row>
    <row r="317" spans="1:20" outlineLevel="1" x14ac:dyDescent="0.25">
      <c r="A317" s="149">
        <v>150</v>
      </c>
      <c r="B317" s="164" t="str">
        <f t="shared" si="28"/>
        <v>FA</v>
      </c>
      <c r="C317" s="164" t="str">
        <f t="shared" si="29"/>
        <v>FA</v>
      </c>
      <c r="D317" s="135">
        <v>38.25</v>
      </c>
      <c r="E317" s="165">
        <v>0.4</v>
      </c>
      <c r="F317" s="135">
        <v>9</v>
      </c>
      <c r="G317" s="135">
        <v>125</v>
      </c>
      <c r="H317" s="154">
        <v>34.0062</v>
      </c>
      <c r="I317" s="154">
        <v>8.9999999999999993E-3</v>
      </c>
      <c r="J317" s="154">
        <v>182.185</v>
      </c>
      <c r="K317" s="154">
        <v>134.42500000000001</v>
      </c>
      <c r="L317" s="154">
        <v>140.69900000000001</v>
      </c>
      <c r="M317" s="166">
        <v>65</v>
      </c>
      <c r="N317" s="167">
        <f t="shared" si="34"/>
        <v>122.185</v>
      </c>
      <c r="O317" s="167">
        <f t="shared" si="34"/>
        <v>74.425000000000011</v>
      </c>
      <c r="P317" s="167">
        <f t="shared" si="34"/>
        <v>80.699000000000012</v>
      </c>
      <c r="Q317">
        <f t="shared" si="30"/>
        <v>182.185</v>
      </c>
      <c r="R317">
        <f t="shared" si="31"/>
        <v>134.42500000000001</v>
      </c>
      <c r="S317" s="168">
        <f t="shared" si="32"/>
        <v>122.185</v>
      </c>
      <c r="T317">
        <f t="shared" si="33"/>
        <v>74.425000000000011</v>
      </c>
    </row>
    <row r="318" spans="1:20" outlineLevel="1" x14ac:dyDescent="0.25">
      <c r="A318" s="149">
        <v>2</v>
      </c>
      <c r="B318" s="164" t="str">
        <f t="shared" si="28"/>
        <v>FA</v>
      </c>
      <c r="C318" s="164" t="str">
        <f t="shared" si="29"/>
        <v>FA</v>
      </c>
      <c r="D318" s="135">
        <v>0.68</v>
      </c>
      <c r="E318" s="165">
        <v>0.4</v>
      </c>
      <c r="F318" s="135">
        <v>12</v>
      </c>
      <c r="G318" s="135">
        <v>125</v>
      </c>
      <c r="H318" s="154">
        <v>-3.5630800000000002</v>
      </c>
      <c r="I318" s="154">
        <v>1.2E-2</v>
      </c>
      <c r="J318" s="154">
        <v>2007.76</v>
      </c>
      <c r="K318" s="154">
        <v>450.851</v>
      </c>
      <c r="L318" s="154">
        <v>646.61199999999997</v>
      </c>
      <c r="M318" s="166">
        <v>65</v>
      </c>
      <c r="N318" s="167">
        <f t="shared" si="34"/>
        <v>1947.76</v>
      </c>
      <c r="O318" s="167">
        <f t="shared" si="34"/>
        <v>390.851</v>
      </c>
      <c r="P318" s="167">
        <f t="shared" si="34"/>
        <v>586.61199999999997</v>
      </c>
      <c r="Q318" t="str">
        <f t="shared" si="30"/>
        <v>NA</v>
      </c>
      <c r="R318" t="str">
        <f t="shared" si="31"/>
        <v>NA</v>
      </c>
      <c r="S318" s="168" t="str">
        <f t="shared" si="32"/>
        <v>NA</v>
      </c>
      <c r="T318" t="str">
        <f t="shared" si="33"/>
        <v>NA</v>
      </c>
    </row>
    <row r="319" spans="1:20" outlineLevel="1" x14ac:dyDescent="0.25">
      <c r="A319" s="149">
        <v>3.5</v>
      </c>
      <c r="B319" s="164" t="str">
        <f t="shared" si="28"/>
        <v>FA</v>
      </c>
      <c r="C319" s="164" t="str">
        <f t="shared" si="29"/>
        <v>FA</v>
      </c>
      <c r="D319" s="135">
        <v>1.06</v>
      </c>
      <c r="E319" s="165">
        <v>0.4</v>
      </c>
      <c r="F319" s="135">
        <v>12</v>
      </c>
      <c r="G319" s="135">
        <v>125</v>
      </c>
      <c r="H319" s="154">
        <v>-3.1823100000000002</v>
      </c>
      <c r="I319" s="154">
        <v>1.2E-2</v>
      </c>
      <c r="J319" s="154">
        <v>1641.57</v>
      </c>
      <c r="K319" s="154">
        <v>380.476</v>
      </c>
      <c r="L319" s="154">
        <v>543.91099999999994</v>
      </c>
      <c r="M319" s="166">
        <v>65</v>
      </c>
      <c r="N319" s="167">
        <f t="shared" si="34"/>
        <v>1581.57</v>
      </c>
      <c r="O319" s="167">
        <f t="shared" si="34"/>
        <v>320.476</v>
      </c>
      <c r="P319" s="167">
        <f t="shared" si="34"/>
        <v>483.91099999999994</v>
      </c>
      <c r="Q319" t="str">
        <f t="shared" si="30"/>
        <v>NA</v>
      </c>
      <c r="R319" t="str">
        <f t="shared" si="31"/>
        <v>NA</v>
      </c>
      <c r="S319" s="168" t="str">
        <f t="shared" si="32"/>
        <v>NA</v>
      </c>
      <c r="T319" t="str">
        <f t="shared" si="33"/>
        <v>NA</v>
      </c>
    </row>
    <row r="320" spans="1:20" outlineLevel="1" x14ac:dyDescent="0.25">
      <c r="A320" s="149">
        <v>5</v>
      </c>
      <c r="B320" s="164" t="str">
        <f t="shared" si="28"/>
        <v>FA</v>
      </c>
      <c r="C320" s="164" t="str">
        <f t="shared" si="29"/>
        <v>FA</v>
      </c>
      <c r="D320" s="135">
        <v>1.44</v>
      </c>
      <c r="E320" s="165">
        <v>0.4</v>
      </c>
      <c r="F320" s="135">
        <v>12</v>
      </c>
      <c r="G320" s="135">
        <v>125</v>
      </c>
      <c r="H320" s="154">
        <v>-2.8015400000000001</v>
      </c>
      <c r="I320" s="154">
        <v>1.2E-2</v>
      </c>
      <c r="J320" s="154">
        <v>1400.84</v>
      </c>
      <c r="K320" s="154">
        <v>335.11399999999998</v>
      </c>
      <c r="L320" s="154">
        <v>472.79599999999999</v>
      </c>
      <c r="M320" s="166">
        <v>65</v>
      </c>
      <c r="N320" s="167">
        <f t="shared" si="34"/>
        <v>1340.84</v>
      </c>
      <c r="O320" s="167">
        <f t="shared" si="34"/>
        <v>275.11399999999998</v>
      </c>
      <c r="P320" s="167">
        <f t="shared" si="34"/>
        <v>412.79599999999999</v>
      </c>
      <c r="Q320" t="str">
        <f t="shared" si="30"/>
        <v>NA</v>
      </c>
      <c r="R320" t="str">
        <f t="shared" si="31"/>
        <v>NA</v>
      </c>
      <c r="S320" s="168" t="str">
        <f t="shared" si="32"/>
        <v>NA</v>
      </c>
      <c r="T320" t="str">
        <f t="shared" si="33"/>
        <v>NA</v>
      </c>
    </row>
    <row r="321" spans="1:20" outlineLevel="1" x14ac:dyDescent="0.25">
      <c r="A321" s="149">
        <v>7.5</v>
      </c>
      <c r="B321" s="164" t="str">
        <f t="shared" si="28"/>
        <v>FA</v>
      </c>
      <c r="C321" s="164" t="str">
        <f t="shared" si="29"/>
        <v>FA</v>
      </c>
      <c r="D321" s="135">
        <v>2.0699999999999998</v>
      </c>
      <c r="E321" s="165">
        <v>0.4</v>
      </c>
      <c r="F321" s="135">
        <v>12</v>
      </c>
      <c r="G321" s="135">
        <v>125</v>
      </c>
      <c r="H321" s="154">
        <v>-2.1669200000000002</v>
      </c>
      <c r="I321" s="154">
        <v>1.2E-2</v>
      </c>
      <c r="J321" s="154">
        <v>1122.9000000000001</v>
      </c>
      <c r="K321" s="154">
        <v>288.447</v>
      </c>
      <c r="L321" s="154">
        <v>395.10700000000003</v>
      </c>
      <c r="M321" s="166">
        <v>65</v>
      </c>
      <c r="N321" s="167">
        <f t="shared" si="34"/>
        <v>1062.9000000000001</v>
      </c>
      <c r="O321" s="167">
        <f t="shared" si="34"/>
        <v>228.447</v>
      </c>
      <c r="P321" s="167">
        <f t="shared" si="34"/>
        <v>335.10700000000003</v>
      </c>
      <c r="Q321" t="str">
        <f t="shared" si="30"/>
        <v>NA</v>
      </c>
      <c r="R321" t="str">
        <f t="shared" si="31"/>
        <v>NA</v>
      </c>
      <c r="S321" s="168" t="str">
        <f t="shared" si="32"/>
        <v>NA</v>
      </c>
      <c r="T321" t="str">
        <f t="shared" si="33"/>
        <v>NA</v>
      </c>
    </row>
    <row r="322" spans="1:20" outlineLevel="1" x14ac:dyDescent="0.25">
      <c r="A322" s="149">
        <v>10</v>
      </c>
      <c r="B322" s="164" t="str">
        <f t="shared" si="28"/>
        <v>FA</v>
      </c>
      <c r="C322" s="164" t="str">
        <f t="shared" si="29"/>
        <v>FA</v>
      </c>
      <c r="D322" s="135">
        <v>2.71</v>
      </c>
      <c r="E322" s="165">
        <v>0.4</v>
      </c>
      <c r="F322" s="135">
        <v>12</v>
      </c>
      <c r="G322" s="135">
        <v>125</v>
      </c>
      <c r="H322" s="154">
        <v>-1.5323099999999998</v>
      </c>
      <c r="I322" s="154">
        <v>1.2E-2</v>
      </c>
      <c r="J322" s="154" t="s">
        <v>121</v>
      </c>
      <c r="K322" s="154">
        <v>257.00400000000002</v>
      </c>
      <c r="L322" s="154">
        <v>343.416</v>
      </c>
      <c r="M322" s="166">
        <v>65</v>
      </c>
      <c r="N322" s="167">
        <f t="shared" si="34"/>
        <v>887.26</v>
      </c>
      <c r="O322" s="167">
        <f t="shared" si="34"/>
        <v>197.00400000000002</v>
      </c>
      <c r="P322" s="167">
        <f t="shared" si="34"/>
        <v>283.416</v>
      </c>
      <c r="Q322" t="str">
        <f t="shared" si="30"/>
        <v>NA</v>
      </c>
      <c r="R322" t="str">
        <f t="shared" si="31"/>
        <v>NA</v>
      </c>
      <c r="S322" s="168" t="str">
        <f t="shared" si="32"/>
        <v>NA</v>
      </c>
      <c r="T322" t="str">
        <f t="shared" si="33"/>
        <v>NA</v>
      </c>
    </row>
    <row r="323" spans="1:20" outlineLevel="1" x14ac:dyDescent="0.25">
      <c r="A323" s="149">
        <v>15</v>
      </c>
      <c r="B323" s="164" t="str">
        <f t="shared" si="28"/>
        <v>FA</v>
      </c>
      <c r="C323" s="164" t="str">
        <f t="shared" si="29"/>
        <v>FA</v>
      </c>
      <c r="D323" s="135">
        <v>3.98</v>
      </c>
      <c r="E323" s="165">
        <v>0.4</v>
      </c>
      <c r="F323" s="135">
        <v>12</v>
      </c>
      <c r="G323" s="135">
        <v>125</v>
      </c>
      <c r="H323" s="154">
        <v>-0.26307700000000001</v>
      </c>
      <c r="I323" s="154">
        <v>1.2E-2</v>
      </c>
      <c r="J323" s="154">
        <v>728.62</v>
      </c>
      <c r="K323" s="154">
        <v>220.48599999999999</v>
      </c>
      <c r="L323" s="154">
        <v>284.11900000000003</v>
      </c>
      <c r="M323" s="166">
        <v>65</v>
      </c>
      <c r="N323" s="167">
        <f t="shared" si="34"/>
        <v>668.62</v>
      </c>
      <c r="O323" s="167">
        <f t="shared" si="34"/>
        <v>160.48599999999999</v>
      </c>
      <c r="P323" s="167">
        <f t="shared" si="34"/>
        <v>224.11900000000003</v>
      </c>
      <c r="Q323" t="str">
        <f t="shared" si="30"/>
        <v>NA</v>
      </c>
      <c r="R323" t="str">
        <f t="shared" si="31"/>
        <v>NA</v>
      </c>
      <c r="S323" s="168" t="str">
        <f t="shared" si="32"/>
        <v>NA</v>
      </c>
      <c r="T323" t="str">
        <f t="shared" si="33"/>
        <v>NA</v>
      </c>
    </row>
    <row r="324" spans="1:20" outlineLevel="1" x14ac:dyDescent="0.25">
      <c r="A324" s="149">
        <v>20</v>
      </c>
      <c r="B324" s="164" t="str">
        <f t="shared" si="28"/>
        <v>FA</v>
      </c>
      <c r="C324" s="164" t="str">
        <f t="shared" si="29"/>
        <v>FA</v>
      </c>
      <c r="D324" s="135">
        <v>5.25</v>
      </c>
      <c r="E324" s="165">
        <v>0.4</v>
      </c>
      <c r="F324" s="135">
        <v>12</v>
      </c>
      <c r="G324" s="135">
        <v>125</v>
      </c>
      <c r="H324" s="154">
        <v>1.0061500000000001</v>
      </c>
      <c r="I324" s="154">
        <v>1.2E-2</v>
      </c>
      <c r="J324" s="154">
        <v>602.63499999999999</v>
      </c>
      <c r="K324" s="154">
        <v>201.072</v>
      </c>
      <c r="L324" s="154">
        <v>251.21600000000001</v>
      </c>
      <c r="M324" s="166">
        <v>65</v>
      </c>
      <c r="N324" s="167">
        <f t="shared" si="34"/>
        <v>542.63499999999999</v>
      </c>
      <c r="O324" s="167">
        <f t="shared" si="34"/>
        <v>141.072</v>
      </c>
      <c r="P324" s="167">
        <f t="shared" si="34"/>
        <v>191.21600000000001</v>
      </c>
      <c r="Q324" t="str">
        <f t="shared" si="30"/>
        <v>NA</v>
      </c>
      <c r="R324" t="str">
        <f t="shared" si="31"/>
        <v>NA</v>
      </c>
      <c r="S324" s="168" t="str">
        <f t="shared" si="32"/>
        <v>NA</v>
      </c>
      <c r="T324" t="str">
        <f t="shared" si="33"/>
        <v>NA</v>
      </c>
    </row>
    <row r="325" spans="1:20" outlineLevel="1" x14ac:dyDescent="0.25">
      <c r="A325" s="149">
        <v>35</v>
      </c>
      <c r="B325" s="164" t="str">
        <f t="shared" si="28"/>
        <v>FA</v>
      </c>
      <c r="C325" s="164" t="str">
        <f t="shared" si="29"/>
        <v>FA</v>
      </c>
      <c r="D325" s="135">
        <v>9.0500000000000007</v>
      </c>
      <c r="E325" s="165">
        <v>0.4</v>
      </c>
      <c r="F325" s="135">
        <v>12</v>
      </c>
      <c r="G325" s="135">
        <v>125</v>
      </c>
      <c r="H325" s="154">
        <v>4.8138500000000004</v>
      </c>
      <c r="I325" s="154">
        <v>1.2E-2</v>
      </c>
      <c r="J325" s="154">
        <v>419.04399999999998</v>
      </c>
      <c r="K325" s="154">
        <v>171.87100000000001</v>
      </c>
      <c r="L325" s="154">
        <v>202.35300000000001</v>
      </c>
      <c r="M325" s="166">
        <v>65</v>
      </c>
      <c r="N325" s="167">
        <f t="shared" si="34"/>
        <v>359.04399999999998</v>
      </c>
      <c r="O325" s="167">
        <f t="shared" si="34"/>
        <v>111.87100000000001</v>
      </c>
      <c r="P325" s="167">
        <f t="shared" si="34"/>
        <v>142.35300000000001</v>
      </c>
      <c r="Q325" t="str">
        <f t="shared" si="30"/>
        <v>NA</v>
      </c>
      <c r="R325" t="str">
        <f t="shared" si="31"/>
        <v>NA</v>
      </c>
      <c r="S325" s="168" t="str">
        <f t="shared" si="32"/>
        <v>NA</v>
      </c>
      <c r="T325" t="str">
        <f t="shared" si="33"/>
        <v>NA</v>
      </c>
    </row>
    <row r="326" spans="1:20" outlineLevel="1" x14ac:dyDescent="0.25">
      <c r="A326" s="149">
        <v>50</v>
      </c>
      <c r="B326" s="164" t="str">
        <f t="shared" si="28"/>
        <v>FA</v>
      </c>
      <c r="C326" s="164" t="str">
        <f t="shared" si="29"/>
        <v>FA</v>
      </c>
      <c r="D326" s="135">
        <v>12.86</v>
      </c>
      <c r="E326" s="165">
        <v>0.4</v>
      </c>
      <c r="F326" s="135">
        <v>12</v>
      </c>
      <c r="G326" s="135">
        <v>125</v>
      </c>
      <c r="H326" s="154">
        <v>8.6215399999999995</v>
      </c>
      <c r="I326" s="154">
        <v>1.2E-2</v>
      </c>
      <c r="J326" s="154">
        <v>337.887</v>
      </c>
      <c r="K326" s="154">
        <v>159.33799999999999</v>
      </c>
      <c r="L326" s="154">
        <v>181.72399999999999</v>
      </c>
      <c r="M326" s="166">
        <v>65</v>
      </c>
      <c r="N326" s="167">
        <f t="shared" si="34"/>
        <v>277.887</v>
      </c>
      <c r="O326" s="167">
        <f t="shared" si="34"/>
        <v>99.337999999999994</v>
      </c>
      <c r="P326" s="167">
        <f t="shared" si="34"/>
        <v>121.72399999999999</v>
      </c>
      <c r="Q326" t="str">
        <f t="shared" si="30"/>
        <v>NA</v>
      </c>
      <c r="R326" t="str">
        <f t="shared" si="31"/>
        <v>NA</v>
      </c>
      <c r="S326" s="168" t="str">
        <f t="shared" si="32"/>
        <v>NA</v>
      </c>
      <c r="T326" t="str">
        <f t="shared" si="33"/>
        <v>NA</v>
      </c>
    </row>
    <row r="327" spans="1:20" outlineLevel="1" x14ac:dyDescent="0.25">
      <c r="A327" s="149">
        <v>60</v>
      </c>
      <c r="B327" s="164" t="str">
        <f t="shared" si="28"/>
        <v>FA</v>
      </c>
      <c r="C327" s="164" t="str">
        <f t="shared" si="29"/>
        <v>FA</v>
      </c>
      <c r="D327" s="135">
        <v>15.4</v>
      </c>
      <c r="E327" s="165">
        <v>0.4</v>
      </c>
      <c r="F327" s="135">
        <v>12</v>
      </c>
      <c r="G327" s="135">
        <v>125</v>
      </c>
      <c r="H327" s="154">
        <v>11.16</v>
      </c>
      <c r="I327" s="154">
        <v>1.2E-2</v>
      </c>
      <c r="J327" s="154">
        <v>304.887</v>
      </c>
      <c r="K327" s="154">
        <v>154.09</v>
      </c>
      <c r="L327" s="154">
        <v>173.24100000000001</v>
      </c>
      <c r="M327" s="166">
        <v>65</v>
      </c>
      <c r="N327" s="167">
        <f t="shared" si="34"/>
        <v>244.887</v>
      </c>
      <c r="O327" s="167">
        <f t="shared" si="34"/>
        <v>94.09</v>
      </c>
      <c r="P327" s="167">
        <f t="shared" si="34"/>
        <v>113.24100000000001</v>
      </c>
      <c r="Q327" t="str">
        <f t="shared" si="30"/>
        <v>NA</v>
      </c>
      <c r="R327" t="str">
        <f t="shared" si="31"/>
        <v>NA</v>
      </c>
      <c r="S327" s="168" t="str">
        <f t="shared" si="32"/>
        <v>NA</v>
      </c>
      <c r="T327" t="str">
        <f t="shared" si="33"/>
        <v>NA</v>
      </c>
    </row>
    <row r="328" spans="1:20" outlineLevel="1" x14ac:dyDescent="0.25">
      <c r="A328" s="149">
        <v>70</v>
      </c>
      <c r="B328" s="164" t="str">
        <f t="shared" si="28"/>
        <v>FA</v>
      </c>
      <c r="C328" s="164" t="str">
        <f t="shared" si="29"/>
        <v>FA</v>
      </c>
      <c r="D328" s="135">
        <v>17.940000000000001</v>
      </c>
      <c r="E328" s="165">
        <v>0.4</v>
      </c>
      <c r="F328" s="135">
        <v>12</v>
      </c>
      <c r="G328" s="135">
        <v>125</v>
      </c>
      <c r="H328" s="154">
        <v>13.698499999999999</v>
      </c>
      <c r="I328" s="154">
        <v>1.2E-2</v>
      </c>
      <c r="J328" s="154">
        <v>280.85599999999999</v>
      </c>
      <c r="K328" s="154">
        <v>150.309</v>
      </c>
      <c r="L328" s="154">
        <v>167.054</v>
      </c>
      <c r="M328" s="166">
        <v>65</v>
      </c>
      <c r="N328" s="167">
        <f t="shared" si="34"/>
        <v>220.85599999999999</v>
      </c>
      <c r="O328" s="167">
        <f t="shared" si="34"/>
        <v>90.308999999999997</v>
      </c>
      <c r="P328" s="167">
        <f t="shared" si="34"/>
        <v>107.054</v>
      </c>
      <c r="Q328" t="str">
        <f t="shared" si="30"/>
        <v>NA</v>
      </c>
      <c r="R328" t="str">
        <f t="shared" si="31"/>
        <v>NA</v>
      </c>
      <c r="S328" s="168" t="str">
        <f t="shared" si="32"/>
        <v>NA</v>
      </c>
      <c r="T328">
        <f t="shared" si="33"/>
        <v>90.308999999999997</v>
      </c>
    </row>
    <row r="329" spans="1:20" outlineLevel="1" x14ac:dyDescent="0.25">
      <c r="A329" s="149">
        <v>85</v>
      </c>
      <c r="B329" s="164" t="str">
        <f t="shared" si="28"/>
        <v>FA</v>
      </c>
      <c r="C329" s="164" t="str">
        <f t="shared" si="29"/>
        <v>FA</v>
      </c>
      <c r="D329" s="135">
        <v>21.75</v>
      </c>
      <c r="E329" s="165">
        <v>0.4</v>
      </c>
      <c r="F329" s="135">
        <v>12</v>
      </c>
      <c r="G329" s="135">
        <v>125</v>
      </c>
      <c r="H329" s="154">
        <v>17.5062</v>
      </c>
      <c r="I329" s="154">
        <v>1.2E-2</v>
      </c>
      <c r="J329" s="154">
        <v>254.99600000000001</v>
      </c>
      <c r="K329" s="154">
        <v>146.13900000000001</v>
      </c>
      <c r="L329" s="154">
        <v>160.19</v>
      </c>
      <c r="M329" s="166">
        <v>65</v>
      </c>
      <c r="N329" s="167">
        <f t="shared" si="34"/>
        <v>194.99600000000001</v>
      </c>
      <c r="O329" s="167">
        <f t="shared" si="34"/>
        <v>86.13900000000001</v>
      </c>
      <c r="P329" s="167">
        <f t="shared" si="34"/>
        <v>100.19</v>
      </c>
      <c r="Q329" t="str">
        <f t="shared" si="30"/>
        <v>NA</v>
      </c>
      <c r="R329" t="str">
        <f t="shared" si="31"/>
        <v>NA</v>
      </c>
      <c r="S329" s="168" t="str">
        <f t="shared" si="32"/>
        <v>NA</v>
      </c>
      <c r="T329">
        <f t="shared" si="33"/>
        <v>86.13900000000001</v>
      </c>
    </row>
    <row r="330" spans="1:20" outlineLevel="1" x14ac:dyDescent="0.25">
      <c r="A330" s="149">
        <v>100</v>
      </c>
      <c r="B330" s="164" t="str">
        <f t="shared" si="28"/>
        <v>FA</v>
      </c>
      <c r="C330" s="164" t="str">
        <f t="shared" si="29"/>
        <v>FA</v>
      </c>
      <c r="D330" s="135">
        <v>25.55</v>
      </c>
      <c r="E330" s="165">
        <v>0.4</v>
      </c>
      <c r="F330" s="135">
        <v>12</v>
      </c>
      <c r="G330" s="135">
        <v>125</v>
      </c>
      <c r="H330" s="154">
        <v>21.313800000000001</v>
      </c>
      <c r="I330" s="154">
        <v>1.2E-2</v>
      </c>
      <c r="J330" s="154">
        <v>236.49299999999999</v>
      </c>
      <c r="K330" s="154">
        <v>143.328</v>
      </c>
      <c r="L330" s="154">
        <v>155.21</v>
      </c>
      <c r="M330" s="166">
        <v>65</v>
      </c>
      <c r="N330" s="167">
        <f t="shared" si="34"/>
        <v>176.49299999999999</v>
      </c>
      <c r="O330" s="167">
        <f t="shared" si="34"/>
        <v>83.328000000000003</v>
      </c>
      <c r="P330" s="167">
        <f t="shared" si="34"/>
        <v>95.210000000000008</v>
      </c>
      <c r="Q330" t="str">
        <f t="shared" si="30"/>
        <v>NA</v>
      </c>
      <c r="R330" t="str">
        <f t="shared" si="31"/>
        <v>NA</v>
      </c>
      <c r="S330" s="168" t="str">
        <f t="shared" si="32"/>
        <v>NA</v>
      </c>
      <c r="T330">
        <f t="shared" si="33"/>
        <v>83.328000000000003</v>
      </c>
    </row>
    <row r="331" spans="1:20" outlineLevel="1" x14ac:dyDescent="0.25">
      <c r="A331" s="149">
        <v>125</v>
      </c>
      <c r="B331" s="164" t="str">
        <f t="shared" si="28"/>
        <v>FA</v>
      </c>
      <c r="C331" s="164" t="str">
        <f t="shared" si="29"/>
        <v>FA</v>
      </c>
      <c r="D331" s="135">
        <v>31.9</v>
      </c>
      <c r="E331" s="165">
        <v>0.4</v>
      </c>
      <c r="F331" s="135">
        <v>12</v>
      </c>
      <c r="G331" s="135">
        <v>125</v>
      </c>
      <c r="H331" s="154">
        <v>27.66</v>
      </c>
      <c r="I331" s="154">
        <v>1.2E-2</v>
      </c>
      <c r="J331" s="154">
        <v>215.23400000000001</v>
      </c>
      <c r="K331" s="154">
        <v>139.804</v>
      </c>
      <c r="L331" s="154">
        <v>149.66200000000001</v>
      </c>
      <c r="M331" s="166">
        <v>65</v>
      </c>
      <c r="N331" s="167">
        <f t="shared" si="34"/>
        <v>155.23400000000001</v>
      </c>
      <c r="O331" s="167">
        <f t="shared" si="34"/>
        <v>79.804000000000002</v>
      </c>
      <c r="P331" s="167">
        <f t="shared" si="34"/>
        <v>89.662000000000006</v>
      </c>
      <c r="Q331" t="str">
        <f t="shared" si="30"/>
        <v>NA</v>
      </c>
      <c r="R331" t="str">
        <f t="shared" si="31"/>
        <v>NA</v>
      </c>
      <c r="S331" s="168" t="str">
        <f t="shared" si="32"/>
        <v>NA</v>
      </c>
      <c r="T331">
        <f t="shared" si="33"/>
        <v>79.804000000000002</v>
      </c>
    </row>
    <row r="332" spans="1:20" outlineLevel="1" x14ac:dyDescent="0.25">
      <c r="A332" s="149">
        <v>150</v>
      </c>
      <c r="B332" s="164" t="str">
        <f t="shared" si="28"/>
        <v>FA</v>
      </c>
      <c r="C332" s="164" t="str">
        <f t="shared" si="29"/>
        <v>FA</v>
      </c>
      <c r="D332" s="135">
        <v>38.25</v>
      </c>
      <c r="E332" s="165">
        <v>0.4</v>
      </c>
      <c r="F332" s="135">
        <v>12</v>
      </c>
      <c r="G332" s="135">
        <v>125</v>
      </c>
      <c r="H332" s="154">
        <v>34.0062</v>
      </c>
      <c r="I332" s="154">
        <v>1.2E-2</v>
      </c>
      <c r="J332" s="154">
        <v>200.82400000000001</v>
      </c>
      <c r="K332" s="154">
        <v>137.51599999999999</v>
      </c>
      <c r="L332" s="154">
        <v>145.81700000000001</v>
      </c>
      <c r="M332" s="166">
        <v>65</v>
      </c>
      <c r="N332" s="167">
        <f t="shared" si="34"/>
        <v>140.82400000000001</v>
      </c>
      <c r="O332" s="167">
        <f t="shared" si="34"/>
        <v>77.515999999999991</v>
      </c>
      <c r="P332" s="167">
        <f t="shared" si="34"/>
        <v>85.817000000000007</v>
      </c>
      <c r="Q332">
        <f t="shared" si="30"/>
        <v>200.82400000000001</v>
      </c>
      <c r="R332">
        <f t="shared" si="31"/>
        <v>137.51599999999999</v>
      </c>
      <c r="S332" s="168" t="str">
        <f t="shared" si="32"/>
        <v>NA</v>
      </c>
      <c r="T332">
        <f t="shared" si="33"/>
        <v>77.515999999999991</v>
      </c>
    </row>
    <row r="333" spans="1:20" outlineLevel="1" x14ac:dyDescent="0.25">
      <c r="A333" s="149">
        <v>2</v>
      </c>
      <c r="B333" s="164" t="str">
        <f t="shared" si="28"/>
        <v>FA</v>
      </c>
      <c r="C333" s="164" t="str">
        <f t="shared" si="29"/>
        <v>FA</v>
      </c>
      <c r="D333" s="135">
        <v>0.68</v>
      </c>
      <c r="E333" s="165">
        <v>0.4</v>
      </c>
      <c r="F333" s="135">
        <v>15</v>
      </c>
      <c r="G333" s="135">
        <v>125</v>
      </c>
      <c r="H333" s="154">
        <v>-3.5630800000000002</v>
      </c>
      <c r="I333" s="154">
        <v>1.4999999999999999E-2</v>
      </c>
      <c r="J333" s="154">
        <v>2431.75</v>
      </c>
      <c r="K333" s="154">
        <v>518.50400000000002</v>
      </c>
      <c r="L333" s="154">
        <v>750.38</v>
      </c>
      <c r="M333" s="166">
        <v>65</v>
      </c>
      <c r="N333" s="167">
        <f t="shared" si="34"/>
        <v>2371.75</v>
      </c>
      <c r="O333" s="167">
        <f t="shared" si="34"/>
        <v>458.50400000000002</v>
      </c>
      <c r="P333" s="167">
        <f t="shared" si="34"/>
        <v>690.38</v>
      </c>
      <c r="Q333" t="str">
        <f t="shared" si="30"/>
        <v>NA</v>
      </c>
      <c r="R333" t="str">
        <f t="shared" si="31"/>
        <v>NA</v>
      </c>
      <c r="S333" s="168" t="str">
        <f t="shared" si="32"/>
        <v>NA</v>
      </c>
      <c r="T333" t="str">
        <f t="shared" si="33"/>
        <v>NA</v>
      </c>
    </row>
    <row r="334" spans="1:20" outlineLevel="1" x14ac:dyDescent="0.25">
      <c r="A334" s="149">
        <v>3.5</v>
      </c>
      <c r="B334" s="164" t="str">
        <f t="shared" si="28"/>
        <v>FA</v>
      </c>
      <c r="C334" s="164" t="str">
        <f t="shared" si="29"/>
        <v>FA</v>
      </c>
      <c r="D334" s="135">
        <v>1.06</v>
      </c>
      <c r="E334" s="165">
        <v>0.4</v>
      </c>
      <c r="F334" s="135">
        <v>15</v>
      </c>
      <c r="G334" s="135">
        <v>125</v>
      </c>
      <c r="H334" s="154">
        <v>-3.1823100000000002</v>
      </c>
      <c r="I334" s="154">
        <v>1.4999999999999999E-2</v>
      </c>
      <c r="J334" s="154">
        <v>1977.29</v>
      </c>
      <c r="K334" s="154">
        <v>434.25</v>
      </c>
      <c r="L334" s="154">
        <v>628.45600000000002</v>
      </c>
      <c r="M334" s="166">
        <v>65</v>
      </c>
      <c r="N334" s="167">
        <f t="shared" si="34"/>
        <v>1917.29</v>
      </c>
      <c r="O334" s="167">
        <f t="shared" si="34"/>
        <v>374.25</v>
      </c>
      <c r="P334" s="167">
        <f t="shared" si="34"/>
        <v>568.45600000000002</v>
      </c>
      <c r="Q334" t="str">
        <f t="shared" si="30"/>
        <v>NA</v>
      </c>
      <c r="R334" t="str">
        <f t="shared" si="31"/>
        <v>NA</v>
      </c>
      <c r="S334" s="168" t="str">
        <f t="shared" si="32"/>
        <v>NA</v>
      </c>
      <c r="T334" t="str">
        <f t="shared" si="33"/>
        <v>NA</v>
      </c>
    </row>
    <row r="335" spans="1:20" outlineLevel="1" x14ac:dyDescent="0.25">
      <c r="A335" s="149">
        <v>5</v>
      </c>
      <c r="B335" s="164" t="str">
        <f t="shared" si="28"/>
        <v>FA</v>
      </c>
      <c r="C335" s="164" t="str">
        <f t="shared" si="29"/>
        <v>FA</v>
      </c>
      <c r="D335" s="135">
        <v>1.44</v>
      </c>
      <c r="E335" s="165">
        <v>0.4</v>
      </c>
      <c r="F335" s="135">
        <v>15</v>
      </c>
      <c r="G335" s="135">
        <v>125</v>
      </c>
      <c r="H335" s="154">
        <v>-2.8015400000000001</v>
      </c>
      <c r="I335" s="154">
        <v>1.4999999999999999E-2</v>
      </c>
      <c r="J335" s="154">
        <v>1680.9</v>
      </c>
      <c r="K335" s="154">
        <v>379.88400000000001</v>
      </c>
      <c r="L335" s="154">
        <v>543.91099999999994</v>
      </c>
      <c r="M335" s="166">
        <v>65</v>
      </c>
      <c r="N335" s="167">
        <f t="shared" si="34"/>
        <v>1620.9</v>
      </c>
      <c r="O335" s="167">
        <f t="shared" si="34"/>
        <v>319.88400000000001</v>
      </c>
      <c r="P335" s="167">
        <f t="shared" si="34"/>
        <v>483.91099999999994</v>
      </c>
      <c r="Q335" t="str">
        <f t="shared" si="30"/>
        <v>NA</v>
      </c>
      <c r="R335" t="str">
        <f t="shared" si="31"/>
        <v>NA</v>
      </c>
      <c r="S335" s="168" t="str">
        <f t="shared" si="32"/>
        <v>NA</v>
      </c>
      <c r="T335" t="str">
        <f t="shared" si="33"/>
        <v>NA</v>
      </c>
    </row>
    <row r="336" spans="1:20" outlineLevel="1" x14ac:dyDescent="0.25">
      <c r="A336" s="149">
        <v>7.5</v>
      </c>
      <c r="B336" s="164" t="str">
        <f t="shared" si="28"/>
        <v>FA</v>
      </c>
      <c r="C336" s="164" t="str">
        <f t="shared" si="29"/>
        <v>FA</v>
      </c>
      <c r="D336" s="135">
        <v>2.0699999999999998</v>
      </c>
      <c r="E336" s="165">
        <v>0.4</v>
      </c>
      <c r="F336" s="135">
        <v>15</v>
      </c>
      <c r="G336" s="135">
        <v>125</v>
      </c>
      <c r="H336" s="154">
        <v>-2.1669200000000002</v>
      </c>
      <c r="I336" s="154">
        <v>1.4999999999999999E-2</v>
      </c>
      <c r="J336" s="154">
        <v>1341.62</v>
      </c>
      <c r="K336" s="154">
        <v>323.911</v>
      </c>
      <c r="L336" s="154">
        <v>451.488</v>
      </c>
      <c r="M336" s="166">
        <v>65</v>
      </c>
      <c r="N336" s="167">
        <f t="shared" si="34"/>
        <v>1281.6199999999999</v>
      </c>
      <c r="O336" s="167">
        <f t="shared" si="34"/>
        <v>263.911</v>
      </c>
      <c r="P336" s="167">
        <f t="shared" si="34"/>
        <v>391.488</v>
      </c>
      <c r="Q336" t="str">
        <f t="shared" si="30"/>
        <v>NA</v>
      </c>
      <c r="R336" t="str">
        <f t="shared" si="31"/>
        <v>NA</v>
      </c>
      <c r="S336" s="168" t="str">
        <f t="shared" si="32"/>
        <v>NA</v>
      </c>
      <c r="T336" t="str">
        <f t="shared" si="33"/>
        <v>NA</v>
      </c>
    </row>
    <row r="337" spans="1:20" outlineLevel="1" x14ac:dyDescent="0.25">
      <c r="A337" s="149">
        <v>10</v>
      </c>
      <c r="B337" s="164" t="str">
        <f t="shared" si="28"/>
        <v>FA</v>
      </c>
      <c r="C337" s="164" t="str">
        <f t="shared" si="29"/>
        <v>FA</v>
      </c>
      <c r="D337" s="135">
        <v>2.71</v>
      </c>
      <c r="E337" s="165">
        <v>0.4</v>
      </c>
      <c r="F337" s="135">
        <v>15</v>
      </c>
      <c r="G337" s="135">
        <v>125</v>
      </c>
      <c r="H337" s="154">
        <v>-1.5323099999999998</v>
      </c>
      <c r="I337" s="154">
        <v>1.4999999999999999E-2</v>
      </c>
      <c r="J337" s="154">
        <v>1127.99</v>
      </c>
      <c r="K337" s="154">
        <v>286.02199999999999</v>
      </c>
      <c r="L337" s="154">
        <v>389.70299999999997</v>
      </c>
      <c r="M337" s="166">
        <v>65</v>
      </c>
      <c r="N337" s="167">
        <f t="shared" si="34"/>
        <v>1067.99</v>
      </c>
      <c r="O337" s="167">
        <f t="shared" si="34"/>
        <v>226.02199999999999</v>
      </c>
      <c r="P337" s="167">
        <f t="shared" si="34"/>
        <v>329.70299999999997</v>
      </c>
      <c r="Q337" t="str">
        <f t="shared" si="30"/>
        <v>NA</v>
      </c>
      <c r="R337" t="str">
        <f t="shared" si="31"/>
        <v>NA</v>
      </c>
      <c r="S337" s="168" t="str">
        <f t="shared" si="32"/>
        <v>NA</v>
      </c>
      <c r="T337" t="str">
        <f t="shared" si="33"/>
        <v>NA</v>
      </c>
    </row>
    <row r="338" spans="1:20" outlineLevel="1" x14ac:dyDescent="0.25">
      <c r="A338" s="149">
        <v>15</v>
      </c>
      <c r="B338" s="164" t="str">
        <f t="shared" si="28"/>
        <v>FA</v>
      </c>
      <c r="C338" s="164" t="str">
        <f t="shared" si="29"/>
        <v>FA</v>
      </c>
      <c r="D338" s="135">
        <v>3.98</v>
      </c>
      <c r="E338" s="165">
        <v>0.4</v>
      </c>
      <c r="F338" s="135">
        <v>15</v>
      </c>
      <c r="G338" s="135">
        <v>125</v>
      </c>
      <c r="H338" s="154">
        <v>-0.26307700000000001</v>
      </c>
      <c r="I338" s="154">
        <v>1.4999999999999999E-2</v>
      </c>
      <c r="J338" s="154">
        <v>862.93</v>
      </c>
      <c r="K338" s="154">
        <v>241.934</v>
      </c>
      <c r="L338" s="154">
        <v>318.702</v>
      </c>
      <c r="M338" s="166">
        <v>65</v>
      </c>
      <c r="N338" s="167">
        <f t="shared" si="34"/>
        <v>802.93</v>
      </c>
      <c r="O338" s="167">
        <f t="shared" si="34"/>
        <v>181.934</v>
      </c>
      <c r="P338" s="167">
        <f t="shared" si="34"/>
        <v>258.702</v>
      </c>
      <c r="Q338" t="str">
        <f t="shared" si="30"/>
        <v>NA</v>
      </c>
      <c r="R338" t="str">
        <f t="shared" si="31"/>
        <v>NA</v>
      </c>
      <c r="S338" s="168" t="str">
        <f t="shared" si="32"/>
        <v>NA</v>
      </c>
      <c r="T338" t="str">
        <f t="shared" si="33"/>
        <v>NA</v>
      </c>
    </row>
    <row r="339" spans="1:20" outlineLevel="1" x14ac:dyDescent="0.25">
      <c r="A339" s="149">
        <v>20</v>
      </c>
      <c r="B339" s="164" t="str">
        <f t="shared" si="28"/>
        <v>FA</v>
      </c>
      <c r="C339" s="164" t="str">
        <f t="shared" si="29"/>
        <v>FA</v>
      </c>
      <c r="D339" s="135">
        <v>5.25</v>
      </c>
      <c r="E339" s="165">
        <v>0.4</v>
      </c>
      <c r="F339" s="135">
        <v>15</v>
      </c>
      <c r="G339" s="135">
        <v>125</v>
      </c>
      <c r="H339" s="154">
        <v>1.0061500000000001</v>
      </c>
      <c r="I339" s="154">
        <v>1.4999999999999999E-2</v>
      </c>
      <c r="J339" s="154">
        <v>710.09400000000005</v>
      </c>
      <c r="K339" s="154">
        <v>218.41499999999999</v>
      </c>
      <c r="L339" s="154">
        <v>279.17200000000003</v>
      </c>
      <c r="M339" s="166">
        <v>65</v>
      </c>
      <c r="N339" s="167">
        <f t="shared" si="34"/>
        <v>650.09400000000005</v>
      </c>
      <c r="O339" s="167">
        <f t="shared" si="34"/>
        <v>158.41499999999999</v>
      </c>
      <c r="P339" s="167">
        <f t="shared" si="34"/>
        <v>219.17200000000003</v>
      </c>
      <c r="Q339" t="str">
        <f t="shared" si="30"/>
        <v>NA</v>
      </c>
      <c r="R339" t="str">
        <f t="shared" si="31"/>
        <v>NA</v>
      </c>
      <c r="S339" s="168" t="str">
        <f t="shared" si="32"/>
        <v>NA</v>
      </c>
      <c r="T339" t="str">
        <f t="shared" si="33"/>
        <v>NA</v>
      </c>
    </row>
    <row r="340" spans="1:20" outlineLevel="1" x14ac:dyDescent="0.25">
      <c r="A340" s="149">
        <v>35</v>
      </c>
      <c r="B340" s="164" t="str">
        <f t="shared" si="28"/>
        <v>FA</v>
      </c>
      <c r="C340" s="164" t="str">
        <f t="shared" si="29"/>
        <v>FA</v>
      </c>
      <c r="D340" s="135">
        <v>9.0500000000000007</v>
      </c>
      <c r="E340" s="165">
        <v>0.4</v>
      </c>
      <c r="F340" s="135">
        <v>15</v>
      </c>
      <c r="G340" s="135">
        <v>125</v>
      </c>
      <c r="H340" s="154">
        <v>4.8138500000000004</v>
      </c>
      <c r="I340" s="154">
        <v>1.4999999999999999E-2</v>
      </c>
      <c r="J340" s="154">
        <v>486.82600000000002</v>
      </c>
      <c r="K340" s="154">
        <v>182.84200000000001</v>
      </c>
      <c r="L340" s="154">
        <v>220.09</v>
      </c>
      <c r="M340" s="166">
        <v>65</v>
      </c>
      <c r="N340" s="167">
        <f t="shared" si="34"/>
        <v>426.82600000000002</v>
      </c>
      <c r="O340" s="167">
        <f t="shared" si="34"/>
        <v>122.84200000000001</v>
      </c>
      <c r="P340" s="167">
        <f t="shared" si="34"/>
        <v>160.09</v>
      </c>
      <c r="Q340" t="str">
        <f t="shared" si="30"/>
        <v>NA</v>
      </c>
      <c r="R340" t="str">
        <f t="shared" si="31"/>
        <v>NA</v>
      </c>
      <c r="S340" s="168" t="str">
        <f t="shared" si="32"/>
        <v>NA</v>
      </c>
      <c r="T340" t="str">
        <f t="shared" si="33"/>
        <v>NA</v>
      </c>
    </row>
    <row r="341" spans="1:20" outlineLevel="1" x14ac:dyDescent="0.25">
      <c r="A341" s="149">
        <v>50</v>
      </c>
      <c r="B341" s="164" t="str">
        <f t="shared" ref="B341:B392" si="35">IF(AND($A341&lt;=$C$24,Q341&lt;&gt;"NA",R341&lt;&gt;"NA",F341&gt;=$Q$26),"TR","FA")</f>
        <v>FA</v>
      </c>
      <c r="C341" s="164" t="str">
        <f t="shared" ref="C341:C392" si="36">IF(AND($A341&lt;=$C$24,$S341&lt;&gt;"NA",$T341&lt;&gt;"NA",$F341&gt;=$S$26),"TR","FA")</f>
        <v>FA</v>
      </c>
      <c r="D341" s="135">
        <v>12.86</v>
      </c>
      <c r="E341" s="165">
        <v>0.4</v>
      </c>
      <c r="F341" s="135">
        <v>15</v>
      </c>
      <c r="G341" s="135">
        <v>125</v>
      </c>
      <c r="H341" s="154">
        <v>8.6215399999999995</v>
      </c>
      <c r="I341" s="154">
        <v>1.4999999999999999E-2</v>
      </c>
      <c r="J341" s="154">
        <v>387.79199999999997</v>
      </c>
      <c r="K341" s="154">
        <v>167.49600000000001</v>
      </c>
      <c r="L341" s="154">
        <v>194.99700000000001</v>
      </c>
      <c r="M341" s="166">
        <v>65</v>
      </c>
      <c r="N341" s="167">
        <f t="shared" si="34"/>
        <v>327.79199999999997</v>
      </c>
      <c r="O341" s="167">
        <f t="shared" si="34"/>
        <v>107.49600000000001</v>
      </c>
      <c r="P341" s="167">
        <f t="shared" si="34"/>
        <v>134.99700000000001</v>
      </c>
      <c r="Q341" t="str">
        <f t="shared" ref="Q341:Q392" si="37">IF(J341&lt;$Q$30,J341,"NA")</f>
        <v>NA</v>
      </c>
      <c r="R341" t="str">
        <f t="shared" ref="R341:R392" si="38">IF(J341&lt;$Q$30,K341,"NA")</f>
        <v>NA</v>
      </c>
      <c r="S341" s="168" t="str">
        <f t="shared" ref="S341:S392" si="39">IF(N341&lt;$S$30,N341,"NA")</f>
        <v>NA</v>
      </c>
      <c r="T341" t="str">
        <f t="shared" ref="T341:T392" si="40">IF(O341&lt;$T$30,O341,"NA")</f>
        <v>NA</v>
      </c>
    </row>
    <row r="342" spans="1:20" outlineLevel="1" x14ac:dyDescent="0.25">
      <c r="A342" s="149">
        <v>60</v>
      </c>
      <c r="B342" s="164" t="str">
        <f t="shared" si="35"/>
        <v>FA</v>
      </c>
      <c r="C342" s="164" t="str">
        <f t="shared" si="36"/>
        <v>FA</v>
      </c>
      <c r="D342" s="135">
        <v>15.4</v>
      </c>
      <c r="E342" s="165">
        <v>0.4</v>
      </c>
      <c r="F342" s="135">
        <v>15</v>
      </c>
      <c r="G342" s="135">
        <v>125</v>
      </c>
      <c r="H342" s="154">
        <v>11.16</v>
      </c>
      <c r="I342" s="154">
        <v>1.4999999999999999E-2</v>
      </c>
      <c r="J342" s="154">
        <v>347.36599999999999</v>
      </c>
      <c r="K342" s="154">
        <v>161.05000000000001</v>
      </c>
      <c r="L342" s="154">
        <v>184.62100000000001</v>
      </c>
      <c r="M342" s="166">
        <v>65</v>
      </c>
      <c r="N342" s="167">
        <f t="shared" ref="N342:P392" si="41">J342-$J$30+$N$30</f>
        <v>287.36599999999999</v>
      </c>
      <c r="O342" s="167">
        <f t="shared" si="41"/>
        <v>101.05000000000001</v>
      </c>
      <c r="P342" s="167">
        <f t="shared" si="41"/>
        <v>124.62100000000001</v>
      </c>
      <c r="Q342" t="str">
        <f t="shared" si="37"/>
        <v>NA</v>
      </c>
      <c r="R342" t="str">
        <f t="shared" si="38"/>
        <v>NA</v>
      </c>
      <c r="S342" s="168" t="str">
        <f t="shared" si="39"/>
        <v>NA</v>
      </c>
      <c r="T342" t="str">
        <f t="shared" si="40"/>
        <v>NA</v>
      </c>
    </row>
    <row r="343" spans="1:20" outlineLevel="1" x14ac:dyDescent="0.25">
      <c r="A343" s="149">
        <v>70</v>
      </c>
      <c r="B343" s="164" t="str">
        <f t="shared" si="35"/>
        <v>FA</v>
      </c>
      <c r="C343" s="164" t="str">
        <f t="shared" si="36"/>
        <v>FA</v>
      </c>
      <c r="D343" s="135">
        <v>17.940000000000001</v>
      </c>
      <c r="E343" s="165">
        <v>0.4</v>
      </c>
      <c r="F343" s="135">
        <v>15</v>
      </c>
      <c r="G343" s="135">
        <v>125</v>
      </c>
      <c r="H343" s="154">
        <v>13.698499999999999</v>
      </c>
      <c r="I343" s="154">
        <v>1.4999999999999999E-2</v>
      </c>
      <c r="J343" s="154">
        <v>317.875</v>
      </c>
      <c r="K343" s="154">
        <v>156.39500000000001</v>
      </c>
      <c r="L343" s="154">
        <v>177.03700000000001</v>
      </c>
      <c r="M343" s="166">
        <v>65</v>
      </c>
      <c r="N343" s="167">
        <f t="shared" si="41"/>
        <v>257.875</v>
      </c>
      <c r="O343" s="167">
        <f t="shared" si="41"/>
        <v>96.39500000000001</v>
      </c>
      <c r="P343" s="167">
        <f t="shared" si="41"/>
        <v>117.03700000000001</v>
      </c>
      <c r="Q343" t="str">
        <f t="shared" si="37"/>
        <v>NA</v>
      </c>
      <c r="R343" t="str">
        <f t="shared" si="38"/>
        <v>NA</v>
      </c>
      <c r="S343" s="168" t="str">
        <f t="shared" si="39"/>
        <v>NA</v>
      </c>
      <c r="T343" t="str">
        <f t="shared" si="40"/>
        <v>NA</v>
      </c>
    </row>
    <row r="344" spans="1:20" outlineLevel="1" x14ac:dyDescent="0.25">
      <c r="A344" s="149">
        <v>85</v>
      </c>
      <c r="B344" s="164" t="str">
        <f t="shared" si="35"/>
        <v>FA</v>
      </c>
      <c r="C344" s="164" t="str">
        <f t="shared" si="36"/>
        <v>FA</v>
      </c>
      <c r="D344" s="135">
        <v>21.75</v>
      </c>
      <c r="E344" s="165">
        <v>0.4</v>
      </c>
      <c r="F344" s="135">
        <v>15</v>
      </c>
      <c r="G344" s="135">
        <v>125</v>
      </c>
      <c r="H344" s="154">
        <v>17.5062</v>
      </c>
      <c r="I344" s="154">
        <v>1.4999999999999999E-2</v>
      </c>
      <c r="J344" s="154">
        <v>286.08199999999999</v>
      </c>
      <c r="K344" s="154">
        <v>151.251</v>
      </c>
      <c r="L344" s="154">
        <v>168.60499999999999</v>
      </c>
      <c r="M344" s="166">
        <v>65</v>
      </c>
      <c r="N344" s="167">
        <f t="shared" si="41"/>
        <v>226.08199999999999</v>
      </c>
      <c r="O344" s="167">
        <f t="shared" si="41"/>
        <v>91.251000000000005</v>
      </c>
      <c r="P344" s="167">
        <f t="shared" si="41"/>
        <v>108.60499999999999</v>
      </c>
      <c r="Q344" t="str">
        <f t="shared" si="37"/>
        <v>NA</v>
      </c>
      <c r="R344" t="str">
        <f t="shared" si="38"/>
        <v>NA</v>
      </c>
      <c r="S344" s="168" t="str">
        <f t="shared" si="39"/>
        <v>NA</v>
      </c>
      <c r="T344" t="str">
        <f t="shared" si="40"/>
        <v>NA</v>
      </c>
    </row>
    <row r="345" spans="1:20" outlineLevel="1" x14ac:dyDescent="0.25">
      <c r="A345" s="149">
        <v>100</v>
      </c>
      <c r="B345" s="164" t="str">
        <f t="shared" si="35"/>
        <v>FA</v>
      </c>
      <c r="C345" s="164" t="str">
        <f t="shared" si="36"/>
        <v>FA</v>
      </c>
      <c r="D345" s="135">
        <v>25.55</v>
      </c>
      <c r="E345" s="165">
        <v>0.4</v>
      </c>
      <c r="F345" s="135">
        <v>15</v>
      </c>
      <c r="G345" s="135">
        <v>125</v>
      </c>
      <c r="H345" s="154">
        <v>21.313800000000001</v>
      </c>
      <c r="I345" s="154">
        <v>1.4999999999999999E-2</v>
      </c>
      <c r="J345" s="154">
        <v>263.29300000000001</v>
      </c>
      <c r="K345" s="154">
        <v>147.779</v>
      </c>
      <c r="L345" s="154">
        <v>162.47900000000001</v>
      </c>
      <c r="M345" s="166">
        <v>65</v>
      </c>
      <c r="N345" s="167">
        <f t="shared" si="41"/>
        <v>203.29300000000001</v>
      </c>
      <c r="O345" s="167">
        <f t="shared" si="41"/>
        <v>87.778999999999996</v>
      </c>
      <c r="P345" s="167">
        <f t="shared" si="41"/>
        <v>102.47900000000001</v>
      </c>
      <c r="Q345" t="str">
        <f t="shared" si="37"/>
        <v>NA</v>
      </c>
      <c r="R345" t="str">
        <f t="shared" si="38"/>
        <v>NA</v>
      </c>
      <c r="S345" s="168" t="str">
        <f t="shared" si="39"/>
        <v>NA</v>
      </c>
      <c r="T345">
        <f t="shared" si="40"/>
        <v>87.778999999999996</v>
      </c>
    </row>
    <row r="346" spans="1:20" outlineLevel="1" x14ac:dyDescent="0.25">
      <c r="A346" s="149">
        <v>125</v>
      </c>
      <c r="B346" s="164" t="str">
        <f t="shared" si="35"/>
        <v>FA</v>
      </c>
      <c r="C346" s="164" t="str">
        <f t="shared" si="36"/>
        <v>FA</v>
      </c>
      <c r="D346" s="135">
        <v>31.9</v>
      </c>
      <c r="E346" s="165">
        <v>0.4</v>
      </c>
      <c r="F346" s="135">
        <v>15</v>
      </c>
      <c r="G346" s="135">
        <v>125</v>
      </c>
      <c r="H346" s="154">
        <v>27.66</v>
      </c>
      <c r="I346" s="154">
        <v>1.4999999999999999E-2</v>
      </c>
      <c r="J346" s="154">
        <v>237.06200000000001</v>
      </c>
      <c r="K346" s="154">
        <v>143.417</v>
      </c>
      <c r="L346" s="154">
        <v>155.63300000000001</v>
      </c>
      <c r="M346" s="166">
        <v>65</v>
      </c>
      <c r="N346" s="167">
        <f t="shared" si="41"/>
        <v>177.06200000000001</v>
      </c>
      <c r="O346" s="167">
        <f t="shared" si="41"/>
        <v>83.417000000000002</v>
      </c>
      <c r="P346" s="167">
        <f t="shared" si="41"/>
        <v>95.63300000000001</v>
      </c>
      <c r="Q346" t="str">
        <f t="shared" si="37"/>
        <v>NA</v>
      </c>
      <c r="R346" t="str">
        <f t="shared" si="38"/>
        <v>NA</v>
      </c>
      <c r="S346" s="168" t="str">
        <f t="shared" si="39"/>
        <v>NA</v>
      </c>
      <c r="T346">
        <f t="shared" si="40"/>
        <v>83.417000000000002</v>
      </c>
    </row>
    <row r="347" spans="1:20" outlineLevel="1" x14ac:dyDescent="0.25">
      <c r="A347" s="149">
        <v>150</v>
      </c>
      <c r="B347" s="164" t="str">
        <f t="shared" si="35"/>
        <v>FA</v>
      </c>
      <c r="C347" s="164" t="str">
        <f t="shared" si="36"/>
        <v>FA</v>
      </c>
      <c r="D347" s="135">
        <v>38.25</v>
      </c>
      <c r="E347" s="165">
        <v>0.4</v>
      </c>
      <c r="F347" s="135">
        <v>15</v>
      </c>
      <c r="G347" s="135">
        <v>125</v>
      </c>
      <c r="H347" s="154">
        <v>34.0062</v>
      </c>
      <c r="I347" s="154">
        <v>1.4999999999999999E-2</v>
      </c>
      <c r="J347" s="154">
        <v>219.251</v>
      </c>
      <c r="K347" s="154">
        <v>140.58199999999999</v>
      </c>
      <c r="L347" s="154">
        <v>150.87700000000001</v>
      </c>
      <c r="M347" s="166">
        <v>65</v>
      </c>
      <c r="N347" s="167">
        <f t="shared" si="41"/>
        <v>159.251</v>
      </c>
      <c r="O347" s="167">
        <f t="shared" si="41"/>
        <v>80.581999999999994</v>
      </c>
      <c r="P347" s="167">
        <f t="shared" si="41"/>
        <v>90.87700000000001</v>
      </c>
      <c r="Q347" t="str">
        <f t="shared" si="37"/>
        <v>NA</v>
      </c>
      <c r="R347" t="str">
        <f t="shared" si="38"/>
        <v>NA</v>
      </c>
      <c r="S347" s="168" t="str">
        <f t="shared" si="39"/>
        <v>NA</v>
      </c>
      <c r="T347">
        <f t="shared" si="40"/>
        <v>80.581999999999994</v>
      </c>
    </row>
    <row r="348" spans="1:20" outlineLevel="1" x14ac:dyDescent="0.25">
      <c r="A348" s="149">
        <v>2</v>
      </c>
      <c r="B348" s="164" t="str">
        <f t="shared" si="35"/>
        <v>FA</v>
      </c>
      <c r="C348" s="164" t="str">
        <f t="shared" si="36"/>
        <v>FA</v>
      </c>
      <c r="D348" s="135">
        <v>0.68</v>
      </c>
      <c r="E348" s="165">
        <v>0.4</v>
      </c>
      <c r="F348" s="135">
        <v>18</v>
      </c>
      <c r="G348" s="135">
        <v>125</v>
      </c>
      <c r="H348" s="154">
        <v>-3.5630800000000002</v>
      </c>
      <c r="I348" s="154">
        <v>1.7999999999999999E-2</v>
      </c>
      <c r="J348" s="154">
        <v>2845.21</v>
      </c>
      <c r="K348" s="154">
        <v>583.39099999999996</v>
      </c>
      <c r="L348" s="154">
        <v>849.07</v>
      </c>
      <c r="M348" s="166">
        <v>65</v>
      </c>
      <c r="N348" s="167">
        <f t="shared" si="41"/>
        <v>2785.21</v>
      </c>
      <c r="O348" s="167">
        <f t="shared" si="41"/>
        <v>523.39099999999996</v>
      </c>
      <c r="P348" s="167">
        <f t="shared" si="41"/>
        <v>789.07</v>
      </c>
      <c r="Q348" t="str">
        <f t="shared" si="37"/>
        <v>NA</v>
      </c>
      <c r="R348" t="str">
        <f t="shared" si="38"/>
        <v>NA</v>
      </c>
      <c r="S348" s="168" t="str">
        <f t="shared" si="39"/>
        <v>NA</v>
      </c>
      <c r="T348" t="str">
        <f t="shared" si="40"/>
        <v>NA</v>
      </c>
    </row>
    <row r="349" spans="1:20" outlineLevel="1" x14ac:dyDescent="0.25">
      <c r="A349" s="149">
        <v>3.5</v>
      </c>
      <c r="B349" s="164" t="str">
        <f t="shared" si="35"/>
        <v>FA</v>
      </c>
      <c r="C349" s="164" t="str">
        <f t="shared" si="36"/>
        <v>FA</v>
      </c>
      <c r="D349" s="135">
        <v>1.06</v>
      </c>
      <c r="E349" s="165">
        <v>0.4</v>
      </c>
      <c r="F349" s="135">
        <v>18</v>
      </c>
      <c r="G349" s="135">
        <v>125</v>
      </c>
      <c r="H349" s="154">
        <v>-3.1823100000000002</v>
      </c>
      <c r="I349" s="154">
        <v>1.7999999999999999E-2</v>
      </c>
      <c r="J349" s="154">
        <v>2303.4299999999998</v>
      </c>
      <c r="K349" s="154">
        <v>485.93700000000001</v>
      </c>
      <c r="L349" s="154">
        <v>709.01499999999999</v>
      </c>
      <c r="M349" s="166">
        <v>65</v>
      </c>
      <c r="N349" s="167">
        <f t="shared" si="41"/>
        <v>2243.4299999999998</v>
      </c>
      <c r="O349" s="167">
        <f t="shared" si="41"/>
        <v>425.93700000000001</v>
      </c>
      <c r="P349" s="167">
        <f t="shared" si="41"/>
        <v>649.01499999999999</v>
      </c>
      <c r="Q349" t="str">
        <f t="shared" si="37"/>
        <v>NA</v>
      </c>
      <c r="R349" t="str">
        <f t="shared" si="38"/>
        <v>NA</v>
      </c>
      <c r="S349" s="168" t="str">
        <f t="shared" si="39"/>
        <v>NA</v>
      </c>
      <c r="T349" t="str">
        <f t="shared" si="40"/>
        <v>NA</v>
      </c>
    </row>
    <row r="350" spans="1:20" outlineLevel="1" x14ac:dyDescent="0.25">
      <c r="A350" s="149">
        <v>5</v>
      </c>
      <c r="B350" s="164" t="str">
        <f t="shared" si="35"/>
        <v>FA</v>
      </c>
      <c r="C350" s="164" t="str">
        <f t="shared" si="36"/>
        <v>FA</v>
      </c>
      <c r="D350" s="135">
        <v>1.44</v>
      </c>
      <c r="E350" s="165">
        <v>0.4</v>
      </c>
      <c r="F350" s="135">
        <v>18</v>
      </c>
      <c r="G350" s="135">
        <v>125</v>
      </c>
      <c r="H350" s="154">
        <v>-2.8015400000000001</v>
      </c>
      <c r="I350" s="154">
        <v>1.7999999999999999E-2</v>
      </c>
      <c r="J350" s="154">
        <v>1952.45</v>
      </c>
      <c r="K350" s="154">
        <v>422.99400000000003</v>
      </c>
      <c r="L350" s="154">
        <v>611.78899999999999</v>
      </c>
      <c r="M350" s="166">
        <v>65</v>
      </c>
      <c r="N350" s="167">
        <f t="shared" si="41"/>
        <v>1892.45</v>
      </c>
      <c r="O350" s="167">
        <f t="shared" si="41"/>
        <v>362.99400000000003</v>
      </c>
      <c r="P350" s="167">
        <f t="shared" si="41"/>
        <v>551.78899999999999</v>
      </c>
      <c r="Q350" t="str">
        <f t="shared" si="37"/>
        <v>NA</v>
      </c>
      <c r="R350" t="str">
        <f t="shared" si="38"/>
        <v>NA</v>
      </c>
      <c r="S350" s="168" t="str">
        <f t="shared" si="39"/>
        <v>NA</v>
      </c>
      <c r="T350" t="str">
        <f t="shared" si="40"/>
        <v>NA</v>
      </c>
    </row>
    <row r="351" spans="1:20" outlineLevel="1" x14ac:dyDescent="0.25">
      <c r="A351" s="149">
        <v>7.5</v>
      </c>
      <c r="B351" s="164" t="str">
        <f t="shared" si="35"/>
        <v>FA</v>
      </c>
      <c r="C351" s="164" t="str">
        <f t="shared" si="36"/>
        <v>FA</v>
      </c>
      <c r="D351" s="135">
        <v>2.0699999999999998</v>
      </c>
      <c r="E351" s="165">
        <v>0.4</v>
      </c>
      <c r="F351" s="135">
        <v>18</v>
      </c>
      <c r="G351" s="135">
        <v>125</v>
      </c>
      <c r="H351" s="154">
        <v>-2.1669200000000002</v>
      </c>
      <c r="I351" s="154">
        <v>1.7999999999999999E-2</v>
      </c>
      <c r="J351" s="154">
        <v>1553.49</v>
      </c>
      <c r="K351" s="154">
        <v>358.15699999999998</v>
      </c>
      <c r="L351" s="154">
        <v>505.45400000000001</v>
      </c>
      <c r="M351" s="166">
        <v>65</v>
      </c>
      <c r="N351" s="167">
        <f t="shared" si="41"/>
        <v>1493.49</v>
      </c>
      <c r="O351" s="167">
        <f t="shared" si="41"/>
        <v>298.15699999999998</v>
      </c>
      <c r="P351" s="167">
        <f t="shared" si="41"/>
        <v>445.45400000000001</v>
      </c>
      <c r="Q351" t="str">
        <f t="shared" si="37"/>
        <v>NA</v>
      </c>
      <c r="R351" t="str">
        <f t="shared" si="38"/>
        <v>NA</v>
      </c>
      <c r="S351" s="168" t="str">
        <f t="shared" si="39"/>
        <v>NA</v>
      </c>
      <c r="T351" t="str">
        <f t="shared" si="40"/>
        <v>NA</v>
      </c>
    </row>
    <row r="352" spans="1:20" outlineLevel="1" x14ac:dyDescent="0.25">
      <c r="A352" s="149">
        <v>10</v>
      </c>
      <c r="B352" s="164" t="str">
        <f t="shared" si="35"/>
        <v>FA</v>
      </c>
      <c r="C352" s="164" t="str">
        <f t="shared" si="36"/>
        <v>FA</v>
      </c>
      <c r="D352" s="135">
        <v>2.71</v>
      </c>
      <c r="E352" s="165">
        <v>0.4</v>
      </c>
      <c r="F352" s="135">
        <v>18</v>
      </c>
      <c r="G352" s="135">
        <v>125</v>
      </c>
      <c r="H352" s="154">
        <v>-1.5323099999999998</v>
      </c>
      <c r="I352" s="154">
        <v>1.7999999999999999E-2</v>
      </c>
      <c r="J352" s="154">
        <v>1303.08</v>
      </c>
      <c r="K352" s="154">
        <v>314.10199999999998</v>
      </c>
      <c r="L352" s="154">
        <v>434.09500000000003</v>
      </c>
      <c r="M352" s="166">
        <v>65</v>
      </c>
      <c r="N352" s="167">
        <f t="shared" si="41"/>
        <v>1243.08</v>
      </c>
      <c r="O352" s="167">
        <f t="shared" si="41"/>
        <v>254.10199999999998</v>
      </c>
      <c r="P352" s="167">
        <f t="shared" si="41"/>
        <v>374.09500000000003</v>
      </c>
      <c r="Q352" t="str">
        <f t="shared" si="37"/>
        <v>NA</v>
      </c>
      <c r="R352" t="str">
        <f t="shared" si="38"/>
        <v>NA</v>
      </c>
      <c r="S352" s="168" t="str">
        <f t="shared" si="39"/>
        <v>NA</v>
      </c>
      <c r="T352" t="str">
        <f t="shared" si="40"/>
        <v>NA</v>
      </c>
    </row>
    <row r="353" spans="1:20" outlineLevel="1" x14ac:dyDescent="0.25">
      <c r="A353" s="149">
        <v>15</v>
      </c>
      <c r="B353" s="164" t="str">
        <f t="shared" si="35"/>
        <v>FA</v>
      </c>
      <c r="C353" s="164" t="str">
        <f t="shared" si="36"/>
        <v>FA</v>
      </c>
      <c r="D353" s="135">
        <v>3.98</v>
      </c>
      <c r="E353" s="165">
        <v>0.4</v>
      </c>
      <c r="F353" s="135">
        <v>18</v>
      </c>
      <c r="G353" s="135">
        <v>125</v>
      </c>
      <c r="H353" s="154">
        <v>-0.26307700000000001</v>
      </c>
      <c r="I353" s="154">
        <v>1.7999999999999999E-2</v>
      </c>
      <c r="J353" s="154">
        <v>993.26</v>
      </c>
      <c r="K353" s="154">
        <v>262.76900000000001</v>
      </c>
      <c r="L353" s="154">
        <v>352.00599999999997</v>
      </c>
      <c r="M353" s="166">
        <v>65</v>
      </c>
      <c r="N353" s="167">
        <f t="shared" si="41"/>
        <v>933.26</v>
      </c>
      <c r="O353" s="167">
        <f t="shared" si="41"/>
        <v>202.76900000000001</v>
      </c>
      <c r="P353" s="167">
        <f t="shared" si="41"/>
        <v>292.00599999999997</v>
      </c>
      <c r="Q353" t="str">
        <f t="shared" si="37"/>
        <v>NA</v>
      </c>
      <c r="R353" t="str">
        <f t="shared" si="38"/>
        <v>NA</v>
      </c>
      <c r="S353" s="168" t="str">
        <f t="shared" si="39"/>
        <v>NA</v>
      </c>
      <c r="T353" t="str">
        <f t="shared" si="40"/>
        <v>NA</v>
      </c>
    </row>
    <row r="354" spans="1:20" outlineLevel="1" x14ac:dyDescent="0.25">
      <c r="A354" s="149">
        <v>20</v>
      </c>
      <c r="B354" s="164" t="str">
        <f t="shared" si="35"/>
        <v>FA</v>
      </c>
      <c r="C354" s="164" t="str">
        <f t="shared" si="36"/>
        <v>FA</v>
      </c>
      <c r="D354" s="135">
        <v>5.25</v>
      </c>
      <c r="E354" s="165">
        <v>0.4</v>
      </c>
      <c r="F354" s="135">
        <v>18</v>
      </c>
      <c r="G354" s="135">
        <v>125</v>
      </c>
      <c r="H354" s="154">
        <v>1.0061500000000001</v>
      </c>
      <c r="I354" s="154">
        <v>1.7999999999999999E-2</v>
      </c>
      <c r="J354" s="154">
        <v>814.54</v>
      </c>
      <c r="K354" s="154">
        <v>235.31200000000001</v>
      </c>
      <c r="L354" s="154">
        <v>306.18900000000002</v>
      </c>
      <c r="M354" s="166">
        <v>65</v>
      </c>
      <c r="N354" s="167">
        <f t="shared" si="41"/>
        <v>754.54</v>
      </c>
      <c r="O354" s="167">
        <f t="shared" si="41"/>
        <v>175.31200000000001</v>
      </c>
      <c r="P354" s="167">
        <f t="shared" si="41"/>
        <v>246.18900000000002</v>
      </c>
      <c r="Q354" t="str">
        <f t="shared" si="37"/>
        <v>NA</v>
      </c>
      <c r="R354" t="str">
        <f t="shared" si="38"/>
        <v>NA</v>
      </c>
      <c r="S354" s="168" t="str">
        <f t="shared" si="39"/>
        <v>NA</v>
      </c>
      <c r="T354" t="str">
        <f t="shared" si="40"/>
        <v>NA</v>
      </c>
    </row>
    <row r="355" spans="1:20" outlineLevel="1" x14ac:dyDescent="0.25">
      <c r="A355" s="149">
        <v>35</v>
      </c>
      <c r="B355" s="164" t="str">
        <f t="shared" si="35"/>
        <v>FA</v>
      </c>
      <c r="C355" s="164" t="str">
        <f t="shared" si="36"/>
        <v>FA</v>
      </c>
      <c r="D355" s="135">
        <v>9.0500000000000007</v>
      </c>
      <c r="E355" s="165">
        <v>0.4</v>
      </c>
      <c r="F355" s="135">
        <v>18</v>
      </c>
      <c r="G355" s="135">
        <v>125</v>
      </c>
      <c r="H355" s="154">
        <v>4.8138500000000004</v>
      </c>
      <c r="I355" s="154">
        <v>1.7999999999999999E-2</v>
      </c>
      <c r="J355" s="154">
        <v>553.06700000000001</v>
      </c>
      <c r="K355" s="154">
        <v>193.596</v>
      </c>
      <c r="L355" s="154">
        <v>237.375</v>
      </c>
      <c r="M355" s="166">
        <v>65</v>
      </c>
      <c r="N355" s="167">
        <f t="shared" si="41"/>
        <v>493.06700000000001</v>
      </c>
      <c r="O355" s="167">
        <f t="shared" si="41"/>
        <v>133.596</v>
      </c>
      <c r="P355" s="167">
        <f t="shared" si="41"/>
        <v>177.375</v>
      </c>
      <c r="Q355" t="str">
        <f t="shared" si="37"/>
        <v>NA</v>
      </c>
      <c r="R355" t="str">
        <f t="shared" si="38"/>
        <v>NA</v>
      </c>
      <c r="S355" s="168" t="str">
        <f t="shared" si="39"/>
        <v>NA</v>
      </c>
      <c r="T355" t="str">
        <f t="shared" si="40"/>
        <v>NA</v>
      </c>
    </row>
    <row r="356" spans="1:20" outlineLevel="1" x14ac:dyDescent="0.25">
      <c r="A356" s="149">
        <v>50</v>
      </c>
      <c r="B356" s="164" t="str">
        <f t="shared" si="35"/>
        <v>FA</v>
      </c>
      <c r="C356" s="164" t="str">
        <f t="shared" si="36"/>
        <v>FA</v>
      </c>
      <c r="D356" s="135">
        <v>12.86</v>
      </c>
      <c r="E356" s="165">
        <v>0.4</v>
      </c>
      <c r="F356" s="135">
        <v>18</v>
      </c>
      <c r="G356" s="135">
        <v>125</v>
      </c>
      <c r="H356" s="154">
        <v>8.6215399999999995</v>
      </c>
      <c r="I356" s="154">
        <v>1.7999999999999999E-2</v>
      </c>
      <c r="J356" s="154">
        <v>436.70600000000002</v>
      </c>
      <c r="K356" s="154">
        <v>175.52</v>
      </c>
      <c r="L356" s="154">
        <v>207.98699999999999</v>
      </c>
      <c r="M356" s="166">
        <v>65</v>
      </c>
      <c r="N356" s="167">
        <f t="shared" si="41"/>
        <v>376.70600000000002</v>
      </c>
      <c r="O356" s="167">
        <f t="shared" si="41"/>
        <v>115.52000000000001</v>
      </c>
      <c r="P356" s="167">
        <f t="shared" si="41"/>
        <v>147.98699999999999</v>
      </c>
      <c r="Q356" t="str">
        <f t="shared" si="37"/>
        <v>NA</v>
      </c>
      <c r="R356" t="str">
        <f t="shared" si="38"/>
        <v>NA</v>
      </c>
      <c r="S356" s="168" t="str">
        <f t="shared" si="39"/>
        <v>NA</v>
      </c>
      <c r="T356" t="str">
        <f t="shared" si="40"/>
        <v>NA</v>
      </c>
    </row>
    <row r="357" spans="1:20" outlineLevel="1" x14ac:dyDescent="0.25">
      <c r="A357" s="149">
        <v>60</v>
      </c>
      <c r="B357" s="164" t="str">
        <f t="shared" si="35"/>
        <v>FA</v>
      </c>
      <c r="C357" s="164" t="str">
        <f t="shared" si="36"/>
        <v>FA</v>
      </c>
      <c r="D357" s="135">
        <v>15.4</v>
      </c>
      <c r="E357" s="165">
        <v>0.4</v>
      </c>
      <c r="F357" s="135">
        <v>18</v>
      </c>
      <c r="G357" s="135">
        <v>125</v>
      </c>
      <c r="H357" s="154">
        <v>11.16</v>
      </c>
      <c r="I357" s="154">
        <v>1.7999999999999999E-2</v>
      </c>
      <c r="J357" s="154">
        <v>389.07600000000002</v>
      </c>
      <c r="K357" s="154">
        <v>167.90899999999999</v>
      </c>
      <c r="L357" s="154">
        <v>195.78399999999999</v>
      </c>
      <c r="M357" s="166">
        <v>65</v>
      </c>
      <c r="N357" s="167">
        <f t="shared" si="41"/>
        <v>329.07600000000002</v>
      </c>
      <c r="O357" s="167">
        <f t="shared" si="41"/>
        <v>107.90899999999999</v>
      </c>
      <c r="P357" s="167">
        <f t="shared" si="41"/>
        <v>135.78399999999999</v>
      </c>
      <c r="Q357" t="str">
        <f t="shared" si="37"/>
        <v>NA</v>
      </c>
      <c r="R357" t="str">
        <f t="shared" si="38"/>
        <v>NA</v>
      </c>
      <c r="S357" s="168" t="str">
        <f t="shared" si="39"/>
        <v>NA</v>
      </c>
      <c r="T357" t="str">
        <f t="shared" si="40"/>
        <v>NA</v>
      </c>
    </row>
    <row r="358" spans="1:20" outlineLevel="1" x14ac:dyDescent="0.25">
      <c r="A358" s="149">
        <v>70</v>
      </c>
      <c r="B358" s="164" t="str">
        <f t="shared" si="35"/>
        <v>FA</v>
      </c>
      <c r="C358" s="164" t="str">
        <f t="shared" si="36"/>
        <v>FA</v>
      </c>
      <c r="D358" s="135">
        <v>17.940000000000001</v>
      </c>
      <c r="E358" s="165">
        <v>0.4</v>
      </c>
      <c r="F358" s="135">
        <v>18</v>
      </c>
      <c r="G358" s="135">
        <v>125</v>
      </c>
      <c r="H358" s="154">
        <v>13.698499999999999</v>
      </c>
      <c r="I358" s="154">
        <v>1.7999999999999999E-2</v>
      </c>
      <c r="J358" s="154">
        <v>354.27699999999999</v>
      </c>
      <c r="K358" s="154">
        <v>162.40299999999999</v>
      </c>
      <c r="L358" s="154">
        <v>186.845</v>
      </c>
      <c r="M358" s="166">
        <v>65</v>
      </c>
      <c r="N358" s="167">
        <f t="shared" si="41"/>
        <v>294.27699999999999</v>
      </c>
      <c r="O358" s="167">
        <f t="shared" si="41"/>
        <v>102.40299999999999</v>
      </c>
      <c r="P358" s="167">
        <f t="shared" si="41"/>
        <v>126.845</v>
      </c>
      <c r="Q358" t="str">
        <f t="shared" si="37"/>
        <v>NA</v>
      </c>
      <c r="R358" t="str">
        <f t="shared" si="38"/>
        <v>NA</v>
      </c>
      <c r="S358" s="168" t="str">
        <f t="shared" si="39"/>
        <v>NA</v>
      </c>
      <c r="T358" t="str">
        <f t="shared" si="40"/>
        <v>NA</v>
      </c>
    </row>
    <row r="359" spans="1:20" outlineLevel="1" x14ac:dyDescent="0.25">
      <c r="A359" s="149">
        <v>85</v>
      </c>
      <c r="B359" s="164" t="str">
        <f t="shared" si="35"/>
        <v>FA</v>
      </c>
      <c r="C359" s="164" t="str">
        <f t="shared" si="36"/>
        <v>FA</v>
      </c>
      <c r="D359" s="135">
        <v>21.75</v>
      </c>
      <c r="E359" s="165">
        <v>0.4</v>
      </c>
      <c r="F359" s="135">
        <v>18</v>
      </c>
      <c r="G359" s="135">
        <v>125</v>
      </c>
      <c r="H359" s="154">
        <v>17.5062</v>
      </c>
      <c r="I359" s="154">
        <v>1.7999999999999999E-2</v>
      </c>
      <c r="J359" s="154">
        <v>316.70699999999999</v>
      </c>
      <c r="K359" s="154">
        <v>156.304</v>
      </c>
      <c r="L359" s="154">
        <v>176.892</v>
      </c>
      <c r="M359" s="166">
        <v>65</v>
      </c>
      <c r="N359" s="167">
        <f t="shared" si="41"/>
        <v>256.70699999999999</v>
      </c>
      <c r="O359" s="167">
        <f t="shared" si="41"/>
        <v>96.304000000000002</v>
      </c>
      <c r="P359" s="167">
        <f t="shared" si="41"/>
        <v>116.892</v>
      </c>
      <c r="Q359" t="str">
        <f t="shared" si="37"/>
        <v>NA</v>
      </c>
      <c r="R359" t="str">
        <f t="shared" si="38"/>
        <v>NA</v>
      </c>
      <c r="S359" s="168" t="str">
        <f t="shared" si="39"/>
        <v>NA</v>
      </c>
      <c r="T359" t="str">
        <f t="shared" si="40"/>
        <v>NA</v>
      </c>
    </row>
    <row r="360" spans="1:20" outlineLevel="1" x14ac:dyDescent="0.25">
      <c r="A360" s="149">
        <v>100</v>
      </c>
      <c r="B360" s="164" t="str">
        <f t="shared" si="35"/>
        <v>FA</v>
      </c>
      <c r="C360" s="164" t="str">
        <f t="shared" si="36"/>
        <v>FA</v>
      </c>
      <c r="D360" s="135">
        <v>25.55</v>
      </c>
      <c r="E360" s="165">
        <v>0.4</v>
      </c>
      <c r="F360" s="135">
        <v>18</v>
      </c>
      <c r="G360" s="135">
        <v>125</v>
      </c>
      <c r="H360" s="154">
        <v>21.313800000000001</v>
      </c>
      <c r="I360" s="154">
        <v>1.7999999999999999E-2</v>
      </c>
      <c r="J360" s="154">
        <v>289.73399999999998</v>
      </c>
      <c r="K360" s="154">
        <v>152.184</v>
      </c>
      <c r="L360" s="154">
        <v>169.65</v>
      </c>
      <c r="M360" s="166">
        <v>65</v>
      </c>
      <c r="N360" s="167">
        <f t="shared" si="41"/>
        <v>229.73399999999998</v>
      </c>
      <c r="O360" s="167">
        <f t="shared" si="41"/>
        <v>92.183999999999997</v>
      </c>
      <c r="P360" s="167">
        <f t="shared" si="41"/>
        <v>109.65</v>
      </c>
      <c r="Q360" t="str">
        <f t="shared" si="37"/>
        <v>NA</v>
      </c>
      <c r="R360" t="str">
        <f t="shared" si="38"/>
        <v>NA</v>
      </c>
      <c r="S360" s="168" t="str">
        <f t="shared" si="39"/>
        <v>NA</v>
      </c>
      <c r="T360" t="str">
        <f t="shared" si="40"/>
        <v>NA</v>
      </c>
    </row>
    <row r="361" spans="1:20" outlineLevel="1" x14ac:dyDescent="0.25">
      <c r="A361" s="149">
        <v>125</v>
      </c>
      <c r="B361" s="164" t="str">
        <f t="shared" si="35"/>
        <v>FA</v>
      </c>
      <c r="C361" s="164" t="str">
        <f t="shared" si="36"/>
        <v>FA</v>
      </c>
      <c r="D361" s="135">
        <v>31.9</v>
      </c>
      <c r="E361" s="165">
        <v>0.4</v>
      </c>
      <c r="F361" s="135">
        <v>18</v>
      </c>
      <c r="G361" s="135">
        <v>125</v>
      </c>
      <c r="H361" s="154">
        <v>27.66</v>
      </c>
      <c r="I361" s="154">
        <v>1.7999999999999999E-2</v>
      </c>
      <c r="J361" s="154">
        <v>258.63900000000001</v>
      </c>
      <c r="K361" s="154">
        <v>147</v>
      </c>
      <c r="L361" s="154">
        <v>161.53700000000001</v>
      </c>
      <c r="M361" s="166">
        <v>65</v>
      </c>
      <c r="N361" s="167">
        <f t="shared" si="41"/>
        <v>198.63900000000001</v>
      </c>
      <c r="O361" s="167">
        <f t="shared" si="41"/>
        <v>87</v>
      </c>
      <c r="P361" s="167">
        <f t="shared" si="41"/>
        <v>101.53700000000001</v>
      </c>
      <c r="Q361" t="str">
        <f t="shared" si="37"/>
        <v>NA</v>
      </c>
      <c r="R361" t="str">
        <f t="shared" si="38"/>
        <v>NA</v>
      </c>
      <c r="S361" s="168" t="str">
        <f t="shared" si="39"/>
        <v>NA</v>
      </c>
      <c r="T361">
        <f t="shared" si="40"/>
        <v>87</v>
      </c>
    </row>
    <row r="362" spans="1:20" outlineLevel="1" x14ac:dyDescent="0.25">
      <c r="A362" s="149">
        <v>150</v>
      </c>
      <c r="B362" s="164" t="str">
        <f t="shared" si="35"/>
        <v>FA</v>
      </c>
      <c r="C362" s="164" t="str">
        <f t="shared" si="36"/>
        <v>FA</v>
      </c>
      <c r="D362" s="135">
        <v>38.25</v>
      </c>
      <c r="E362" s="165">
        <v>0.4</v>
      </c>
      <c r="F362" s="135">
        <v>18</v>
      </c>
      <c r="G362" s="135">
        <v>125</v>
      </c>
      <c r="H362" s="154">
        <v>34.0062</v>
      </c>
      <c r="I362" s="154">
        <v>1.7999999999999999E-2</v>
      </c>
      <c r="J362" s="154">
        <v>237.49100000000001</v>
      </c>
      <c r="K362" s="154">
        <v>143.625</v>
      </c>
      <c r="L362" s="154">
        <v>155.887</v>
      </c>
      <c r="M362" s="166">
        <v>65</v>
      </c>
      <c r="N362" s="167">
        <f t="shared" si="41"/>
        <v>177.49100000000001</v>
      </c>
      <c r="O362" s="167">
        <f t="shared" si="41"/>
        <v>83.625</v>
      </c>
      <c r="P362" s="167">
        <f t="shared" si="41"/>
        <v>95.887</v>
      </c>
      <c r="Q362" t="str">
        <f t="shared" si="37"/>
        <v>NA</v>
      </c>
      <c r="R362" t="str">
        <f t="shared" si="38"/>
        <v>NA</v>
      </c>
      <c r="S362" s="168" t="str">
        <f t="shared" si="39"/>
        <v>NA</v>
      </c>
      <c r="T362">
        <f t="shared" si="40"/>
        <v>83.625</v>
      </c>
    </row>
    <row r="363" spans="1:20" outlineLevel="1" x14ac:dyDescent="0.25">
      <c r="A363" s="149">
        <v>2</v>
      </c>
      <c r="B363" s="164" t="str">
        <f t="shared" si="35"/>
        <v>FA</v>
      </c>
      <c r="C363" s="164" t="str">
        <f t="shared" si="36"/>
        <v>FA</v>
      </c>
      <c r="D363" s="135">
        <v>0.68</v>
      </c>
      <c r="E363" s="165">
        <v>0.4</v>
      </c>
      <c r="F363" s="135">
        <v>24</v>
      </c>
      <c r="G363" s="135">
        <v>125</v>
      </c>
      <c r="H363" s="154">
        <v>-3.5630800000000002</v>
      </c>
      <c r="I363" s="154">
        <v>2.4E-2</v>
      </c>
      <c r="J363" s="154">
        <v>3647.79</v>
      </c>
      <c r="K363" s="154">
        <v>706.88</v>
      </c>
      <c r="L363" s="154">
        <v>1035.17</v>
      </c>
      <c r="M363" s="166">
        <v>65</v>
      </c>
      <c r="N363" s="167">
        <f t="shared" si="41"/>
        <v>3587.79</v>
      </c>
      <c r="O363" s="167">
        <f t="shared" si="41"/>
        <v>646.88</v>
      </c>
      <c r="P363" s="167">
        <f t="shared" si="41"/>
        <v>975.17000000000007</v>
      </c>
      <c r="Q363" t="str">
        <f t="shared" si="37"/>
        <v>NA</v>
      </c>
      <c r="R363" t="str">
        <f t="shared" si="38"/>
        <v>NA</v>
      </c>
      <c r="S363" s="168" t="str">
        <f t="shared" si="39"/>
        <v>NA</v>
      </c>
      <c r="T363" t="str">
        <f t="shared" si="40"/>
        <v>NA</v>
      </c>
    </row>
    <row r="364" spans="1:20" outlineLevel="1" x14ac:dyDescent="0.25">
      <c r="A364" s="149">
        <v>3.5</v>
      </c>
      <c r="B364" s="164" t="str">
        <f t="shared" si="35"/>
        <v>FA</v>
      </c>
      <c r="C364" s="164" t="str">
        <f t="shared" si="36"/>
        <v>FA</v>
      </c>
      <c r="D364" s="135">
        <v>1.06</v>
      </c>
      <c r="E364" s="165">
        <v>0.4</v>
      </c>
      <c r="F364" s="135">
        <v>24</v>
      </c>
      <c r="G364" s="135">
        <v>125</v>
      </c>
      <c r="H364" s="154">
        <v>-3.1823100000000002</v>
      </c>
      <c r="I364" s="154">
        <v>2.4E-2</v>
      </c>
      <c r="J364" s="154">
        <v>2933.6</v>
      </c>
      <c r="K364" s="154">
        <v>584.53099999999995</v>
      </c>
      <c r="L364" s="154">
        <v>861.25</v>
      </c>
      <c r="M364" s="166">
        <v>65</v>
      </c>
      <c r="N364" s="167">
        <f t="shared" si="41"/>
        <v>2873.6</v>
      </c>
      <c r="O364" s="167">
        <f t="shared" si="41"/>
        <v>524.53099999999995</v>
      </c>
      <c r="P364" s="167">
        <f t="shared" si="41"/>
        <v>801.25</v>
      </c>
      <c r="Q364" t="str">
        <f t="shared" si="37"/>
        <v>NA</v>
      </c>
      <c r="R364" t="str">
        <f t="shared" si="38"/>
        <v>NA</v>
      </c>
      <c r="S364" s="168" t="str">
        <f t="shared" si="39"/>
        <v>NA</v>
      </c>
      <c r="T364" t="str">
        <f t="shared" si="40"/>
        <v>NA</v>
      </c>
    </row>
    <row r="365" spans="1:20" outlineLevel="1" x14ac:dyDescent="0.25">
      <c r="A365" s="149">
        <v>5</v>
      </c>
      <c r="B365" s="164" t="str">
        <f t="shared" si="35"/>
        <v>FA</v>
      </c>
      <c r="C365" s="164" t="str">
        <f t="shared" si="36"/>
        <v>FA</v>
      </c>
      <c r="D365" s="135">
        <v>1.44</v>
      </c>
      <c r="E365" s="165">
        <v>0.4</v>
      </c>
      <c r="F365" s="135">
        <v>24</v>
      </c>
      <c r="G365" s="135">
        <v>125</v>
      </c>
      <c r="H365" s="154">
        <v>-2.8015400000000001</v>
      </c>
      <c r="I365" s="154">
        <v>2.4E-2</v>
      </c>
      <c r="J365" s="154">
        <v>2475.92</v>
      </c>
      <c r="K365" s="154">
        <v>505.38400000000001</v>
      </c>
      <c r="L365" s="154">
        <v>740.27</v>
      </c>
      <c r="M365" s="166">
        <v>65</v>
      </c>
      <c r="N365" s="167">
        <f t="shared" si="41"/>
        <v>2415.92</v>
      </c>
      <c r="O365" s="167">
        <f t="shared" si="41"/>
        <v>445.38400000000001</v>
      </c>
      <c r="P365" s="167">
        <f t="shared" si="41"/>
        <v>680.27</v>
      </c>
      <c r="Q365" t="str">
        <f t="shared" si="37"/>
        <v>NA</v>
      </c>
      <c r="R365" t="str">
        <f t="shared" si="38"/>
        <v>NA</v>
      </c>
      <c r="S365" s="168" t="str">
        <f t="shared" si="39"/>
        <v>NA</v>
      </c>
      <c r="T365" t="str">
        <f t="shared" si="40"/>
        <v>NA</v>
      </c>
    </row>
    <row r="366" spans="1:20" outlineLevel="1" x14ac:dyDescent="0.25">
      <c r="A366" s="149">
        <v>7.5</v>
      </c>
      <c r="B366" s="164" t="str">
        <f t="shared" si="35"/>
        <v>FA</v>
      </c>
      <c r="C366" s="164" t="str">
        <f t="shared" si="36"/>
        <v>FA</v>
      </c>
      <c r="D366" s="135">
        <v>2.0699999999999998</v>
      </c>
      <c r="E366" s="165">
        <v>0.4</v>
      </c>
      <c r="F366" s="135">
        <v>24</v>
      </c>
      <c r="G366" s="135">
        <v>125</v>
      </c>
      <c r="H366" s="154">
        <v>-2.1669200000000002</v>
      </c>
      <c r="I366" s="154">
        <v>2.4E-2</v>
      </c>
      <c r="J366" s="154">
        <v>1961.43</v>
      </c>
      <c r="K366" s="154">
        <v>423.79599999999999</v>
      </c>
      <c r="L366" s="154">
        <v>607.86699999999996</v>
      </c>
      <c r="M366" s="166">
        <v>65</v>
      </c>
      <c r="N366" s="167">
        <f t="shared" si="41"/>
        <v>1901.43</v>
      </c>
      <c r="O366" s="167">
        <f t="shared" si="41"/>
        <v>363.79599999999999</v>
      </c>
      <c r="P366" s="167">
        <f t="shared" si="41"/>
        <v>547.86699999999996</v>
      </c>
      <c r="Q366" t="str">
        <f t="shared" si="37"/>
        <v>NA</v>
      </c>
      <c r="R366" t="str">
        <f t="shared" si="38"/>
        <v>NA</v>
      </c>
      <c r="S366" s="168" t="str">
        <f t="shared" si="39"/>
        <v>NA</v>
      </c>
      <c r="T366" t="str">
        <f t="shared" si="40"/>
        <v>NA</v>
      </c>
    </row>
    <row r="367" spans="1:20" outlineLevel="1" x14ac:dyDescent="0.25">
      <c r="A367" s="149">
        <v>10</v>
      </c>
      <c r="B367" s="164" t="str">
        <f t="shared" si="35"/>
        <v>FA</v>
      </c>
      <c r="C367" s="164" t="str">
        <f t="shared" si="36"/>
        <v>FA</v>
      </c>
      <c r="D367" s="135">
        <v>2.71</v>
      </c>
      <c r="E367" s="165">
        <v>0.4</v>
      </c>
      <c r="F367" s="135">
        <v>24</v>
      </c>
      <c r="G367" s="135">
        <v>125</v>
      </c>
      <c r="H367" s="154">
        <v>-1.5323099999999998</v>
      </c>
      <c r="I367" s="154">
        <v>2.4E-2</v>
      </c>
      <c r="J367" s="154">
        <v>1639.89</v>
      </c>
      <c r="K367" s="154">
        <v>367.99900000000002</v>
      </c>
      <c r="L367" s="154">
        <v>518.37800000000004</v>
      </c>
      <c r="M367" s="166">
        <v>65</v>
      </c>
      <c r="N367" s="167">
        <f t="shared" si="41"/>
        <v>1579.89</v>
      </c>
      <c r="O367" s="167">
        <f t="shared" si="41"/>
        <v>307.99900000000002</v>
      </c>
      <c r="P367" s="167">
        <f t="shared" si="41"/>
        <v>458.37800000000004</v>
      </c>
      <c r="Q367" t="str">
        <f t="shared" si="37"/>
        <v>NA</v>
      </c>
      <c r="R367" t="str">
        <f t="shared" si="38"/>
        <v>NA</v>
      </c>
      <c r="S367" s="168" t="str">
        <f t="shared" si="39"/>
        <v>NA</v>
      </c>
      <c r="T367" t="str">
        <f t="shared" si="40"/>
        <v>NA</v>
      </c>
    </row>
    <row r="368" spans="1:20" outlineLevel="1" x14ac:dyDescent="0.25">
      <c r="A368" s="149">
        <v>15</v>
      </c>
      <c r="B368" s="164" t="str">
        <f t="shared" si="35"/>
        <v>FA</v>
      </c>
      <c r="C368" s="164" t="str">
        <f t="shared" si="36"/>
        <v>FA</v>
      </c>
      <c r="D368" s="135">
        <v>3.98</v>
      </c>
      <c r="E368" s="165">
        <v>0.4</v>
      </c>
      <c r="F368" s="135">
        <v>24</v>
      </c>
      <c r="G368" s="135">
        <v>125</v>
      </c>
      <c r="H368" s="154">
        <v>-0.26307700000000001</v>
      </c>
      <c r="I368" s="154">
        <v>2.4E-2</v>
      </c>
      <c r="J368" s="154">
        <v>1244.31</v>
      </c>
      <c r="K368" s="154">
        <v>302.93299999999999</v>
      </c>
      <c r="L368" s="154">
        <v>415.517</v>
      </c>
      <c r="M368" s="166">
        <v>65</v>
      </c>
      <c r="N368" s="167">
        <f t="shared" si="41"/>
        <v>1184.31</v>
      </c>
      <c r="O368" s="167">
        <f t="shared" si="41"/>
        <v>242.93299999999999</v>
      </c>
      <c r="P368" s="167">
        <f t="shared" si="41"/>
        <v>355.517</v>
      </c>
      <c r="Q368" t="str">
        <f t="shared" si="37"/>
        <v>NA</v>
      </c>
      <c r="R368" t="str">
        <f t="shared" si="38"/>
        <v>NA</v>
      </c>
      <c r="S368" s="168" t="str">
        <f t="shared" si="39"/>
        <v>NA</v>
      </c>
      <c r="T368" t="str">
        <f t="shared" si="40"/>
        <v>NA</v>
      </c>
    </row>
    <row r="369" spans="1:20" outlineLevel="1" x14ac:dyDescent="0.25">
      <c r="A369" s="149">
        <v>20</v>
      </c>
      <c r="B369" s="164" t="str">
        <f t="shared" si="35"/>
        <v>FA</v>
      </c>
      <c r="C369" s="164" t="str">
        <f t="shared" si="36"/>
        <v>FA</v>
      </c>
      <c r="D369" s="135">
        <v>5.25</v>
      </c>
      <c r="E369" s="165">
        <v>0.4</v>
      </c>
      <c r="F369" s="135">
        <v>24</v>
      </c>
      <c r="G369" s="135">
        <v>125</v>
      </c>
      <c r="H369" s="154">
        <v>1.0061500000000001</v>
      </c>
      <c r="I369" s="154">
        <v>2.4E-2</v>
      </c>
      <c r="J369" s="154">
        <v>1016.09</v>
      </c>
      <c r="K369" s="154">
        <v>267.98899999999998</v>
      </c>
      <c r="L369" s="154">
        <v>357.91199999999998</v>
      </c>
      <c r="M369" s="166">
        <v>65</v>
      </c>
      <c r="N369" s="167">
        <f t="shared" si="41"/>
        <v>956.09</v>
      </c>
      <c r="O369" s="167">
        <f t="shared" si="41"/>
        <v>207.98899999999998</v>
      </c>
      <c r="P369" s="167">
        <f t="shared" si="41"/>
        <v>297.91199999999998</v>
      </c>
      <c r="Q369" t="str">
        <f t="shared" si="37"/>
        <v>NA</v>
      </c>
      <c r="R369" t="str">
        <f t="shared" si="38"/>
        <v>NA</v>
      </c>
      <c r="S369" s="168" t="str">
        <f t="shared" si="39"/>
        <v>NA</v>
      </c>
      <c r="T369" t="str">
        <f t="shared" si="40"/>
        <v>NA</v>
      </c>
    </row>
    <row r="370" spans="1:20" outlineLevel="1" x14ac:dyDescent="0.25">
      <c r="A370" s="149">
        <v>35</v>
      </c>
      <c r="B370" s="164" t="str">
        <f t="shared" si="35"/>
        <v>FA</v>
      </c>
      <c r="C370" s="164" t="str">
        <f t="shared" si="36"/>
        <v>FA</v>
      </c>
      <c r="D370" s="135">
        <v>9.0500000000000007</v>
      </c>
      <c r="E370" s="165">
        <v>0.4</v>
      </c>
      <c r="F370" s="135">
        <v>24</v>
      </c>
      <c r="G370" s="135">
        <v>125</v>
      </c>
      <c r="H370" s="154">
        <v>4.8138500000000004</v>
      </c>
      <c r="I370" s="154">
        <v>2.4E-2</v>
      </c>
      <c r="J370" s="154">
        <v>681.53599999999994</v>
      </c>
      <c r="K370" s="154">
        <v>214.535</v>
      </c>
      <c r="L370" s="154">
        <v>270.75599999999997</v>
      </c>
      <c r="M370" s="166">
        <v>65</v>
      </c>
      <c r="N370" s="167">
        <f t="shared" si="41"/>
        <v>621.53599999999994</v>
      </c>
      <c r="O370" s="167">
        <f t="shared" si="41"/>
        <v>154.535</v>
      </c>
      <c r="P370" s="167">
        <f t="shared" si="41"/>
        <v>210.75599999999997</v>
      </c>
      <c r="Q370" t="str">
        <f t="shared" si="37"/>
        <v>NA</v>
      </c>
      <c r="R370" t="str">
        <f t="shared" si="38"/>
        <v>NA</v>
      </c>
      <c r="S370" s="168" t="str">
        <f t="shared" si="39"/>
        <v>NA</v>
      </c>
      <c r="T370" t="str">
        <f t="shared" si="40"/>
        <v>NA</v>
      </c>
    </row>
    <row r="371" spans="1:20" outlineLevel="1" x14ac:dyDescent="0.25">
      <c r="A371" s="149">
        <v>50</v>
      </c>
      <c r="B371" s="164" t="str">
        <f t="shared" si="35"/>
        <v>FA</v>
      </c>
      <c r="C371" s="164" t="str">
        <f t="shared" si="36"/>
        <v>FA</v>
      </c>
      <c r="D371" s="135">
        <v>12.86</v>
      </c>
      <c r="E371" s="165">
        <v>0.4</v>
      </c>
      <c r="F371" s="135">
        <v>24</v>
      </c>
      <c r="G371" s="135">
        <v>125</v>
      </c>
      <c r="H371" s="154">
        <v>8.6215399999999995</v>
      </c>
      <c r="I371" s="154">
        <v>2.4E-2</v>
      </c>
      <c r="J371" s="154">
        <v>531.83600000000001</v>
      </c>
      <c r="K371" s="154">
        <v>191.20400000000001</v>
      </c>
      <c r="L371" s="154">
        <v>233.19399999999999</v>
      </c>
      <c r="M371" s="166">
        <v>65</v>
      </c>
      <c r="N371" s="167">
        <f t="shared" si="41"/>
        <v>471.83600000000001</v>
      </c>
      <c r="O371" s="167">
        <f t="shared" si="41"/>
        <v>131.20400000000001</v>
      </c>
      <c r="P371" s="167">
        <f t="shared" si="41"/>
        <v>173.19399999999999</v>
      </c>
      <c r="Q371" t="str">
        <f t="shared" si="37"/>
        <v>NA</v>
      </c>
      <c r="R371" t="str">
        <f t="shared" si="38"/>
        <v>NA</v>
      </c>
      <c r="S371" s="168" t="str">
        <f t="shared" si="39"/>
        <v>NA</v>
      </c>
      <c r="T371" t="str">
        <f t="shared" si="40"/>
        <v>NA</v>
      </c>
    </row>
    <row r="372" spans="1:20" outlineLevel="1" x14ac:dyDescent="0.25">
      <c r="A372" s="149">
        <v>60</v>
      </c>
      <c r="B372" s="164" t="str">
        <f t="shared" si="35"/>
        <v>FA</v>
      </c>
      <c r="C372" s="164" t="str">
        <f t="shared" si="36"/>
        <v>FA</v>
      </c>
      <c r="D372" s="135">
        <v>15.4</v>
      </c>
      <c r="E372" s="165">
        <v>0.4</v>
      </c>
      <c r="F372" s="135">
        <v>24</v>
      </c>
      <c r="G372" s="135">
        <v>125</v>
      </c>
      <c r="H372" s="154">
        <v>11.16</v>
      </c>
      <c r="I372" s="154">
        <v>2.4E-2</v>
      </c>
      <c r="J372" s="154">
        <v>470.483</v>
      </c>
      <c r="K372" s="154">
        <v>181.35599999999999</v>
      </c>
      <c r="L372" s="154">
        <v>217.53299999999999</v>
      </c>
      <c r="M372" s="166">
        <v>65</v>
      </c>
      <c r="N372" s="167">
        <f t="shared" si="41"/>
        <v>410.483</v>
      </c>
      <c r="O372" s="167">
        <f t="shared" si="41"/>
        <v>121.35599999999999</v>
      </c>
      <c r="P372" s="167">
        <f t="shared" si="41"/>
        <v>157.53299999999999</v>
      </c>
      <c r="Q372" t="str">
        <f t="shared" si="37"/>
        <v>NA</v>
      </c>
      <c r="R372" t="str">
        <f t="shared" si="38"/>
        <v>NA</v>
      </c>
      <c r="S372" s="168" t="str">
        <f t="shared" si="39"/>
        <v>NA</v>
      </c>
      <c r="T372" t="str">
        <f t="shared" si="40"/>
        <v>NA</v>
      </c>
    </row>
    <row r="373" spans="1:20" outlineLevel="1" x14ac:dyDescent="0.25">
      <c r="A373" s="149">
        <v>70</v>
      </c>
      <c r="B373" s="164" t="str">
        <f t="shared" si="35"/>
        <v>FA</v>
      </c>
      <c r="C373" s="164" t="str">
        <f t="shared" si="36"/>
        <v>FA</v>
      </c>
      <c r="D373" s="135">
        <v>17.940000000000001</v>
      </c>
      <c r="E373" s="165">
        <v>0.4</v>
      </c>
      <c r="F373" s="135">
        <v>24</v>
      </c>
      <c r="G373" s="135">
        <v>125</v>
      </c>
      <c r="H373" s="154">
        <v>13.698499999999999</v>
      </c>
      <c r="I373" s="154">
        <v>2.4E-2</v>
      </c>
      <c r="J373" s="154">
        <v>425.45100000000002</v>
      </c>
      <c r="K373" s="154">
        <v>174.202</v>
      </c>
      <c r="L373" s="154">
        <v>205.99700000000001</v>
      </c>
      <c r="M373" s="166">
        <v>65</v>
      </c>
      <c r="N373" s="167">
        <f t="shared" si="41"/>
        <v>365.45100000000002</v>
      </c>
      <c r="O373" s="167">
        <f t="shared" si="41"/>
        <v>114.202</v>
      </c>
      <c r="P373" s="167">
        <f t="shared" si="41"/>
        <v>145.99700000000001</v>
      </c>
      <c r="Q373" t="str">
        <f t="shared" si="37"/>
        <v>NA</v>
      </c>
      <c r="R373" t="str">
        <f t="shared" si="38"/>
        <v>NA</v>
      </c>
      <c r="S373" s="168" t="str">
        <f t="shared" si="39"/>
        <v>NA</v>
      </c>
      <c r="T373" t="str">
        <f t="shared" si="40"/>
        <v>NA</v>
      </c>
    </row>
    <row r="374" spans="1:20" outlineLevel="1" x14ac:dyDescent="0.25">
      <c r="A374" s="149">
        <v>85</v>
      </c>
      <c r="B374" s="164" t="str">
        <f t="shared" si="35"/>
        <v>FA</v>
      </c>
      <c r="C374" s="164" t="str">
        <f t="shared" si="36"/>
        <v>FA</v>
      </c>
      <c r="D374" s="135">
        <v>21.75</v>
      </c>
      <c r="E374" s="165">
        <v>0.4</v>
      </c>
      <c r="F374" s="135">
        <v>24</v>
      </c>
      <c r="G374" s="135">
        <v>125</v>
      </c>
      <c r="H374" s="154">
        <v>17.5062</v>
      </c>
      <c r="I374" s="154">
        <v>2.4E-2</v>
      </c>
      <c r="J374" s="154">
        <v>376.71800000000002</v>
      </c>
      <c r="K374" s="154">
        <v>166.251</v>
      </c>
      <c r="L374" s="154">
        <v>193.114</v>
      </c>
      <c r="M374" s="166">
        <v>65</v>
      </c>
      <c r="N374" s="167">
        <f t="shared" si="41"/>
        <v>316.71800000000002</v>
      </c>
      <c r="O374" s="167">
        <f t="shared" si="41"/>
        <v>106.251</v>
      </c>
      <c r="P374" s="167">
        <f t="shared" si="41"/>
        <v>133.114</v>
      </c>
      <c r="Q374" t="str">
        <f t="shared" si="37"/>
        <v>NA</v>
      </c>
      <c r="R374" t="str">
        <f t="shared" si="38"/>
        <v>NA</v>
      </c>
      <c r="S374" s="168" t="str">
        <f t="shared" si="39"/>
        <v>NA</v>
      </c>
      <c r="T374" t="str">
        <f t="shared" si="40"/>
        <v>NA</v>
      </c>
    </row>
    <row r="375" spans="1:20" outlineLevel="1" x14ac:dyDescent="0.25">
      <c r="A375" s="149">
        <v>100</v>
      </c>
      <c r="B375" s="164" t="str">
        <f t="shared" si="35"/>
        <v>FA</v>
      </c>
      <c r="C375" s="164" t="str">
        <f t="shared" si="36"/>
        <v>FA</v>
      </c>
      <c r="D375" s="135">
        <v>25.55</v>
      </c>
      <c r="E375" s="165">
        <v>0.4</v>
      </c>
      <c r="F375" s="135">
        <v>24</v>
      </c>
      <c r="G375" s="135">
        <v>125</v>
      </c>
      <c r="H375" s="154">
        <v>21.313800000000001</v>
      </c>
      <c r="I375" s="154">
        <v>2.4E-2</v>
      </c>
      <c r="J375" s="154">
        <v>341.64499999999998</v>
      </c>
      <c r="K375" s="154">
        <v>160.87100000000001</v>
      </c>
      <c r="L375" s="154">
        <v>183.72200000000001</v>
      </c>
      <c r="M375" s="166">
        <v>65</v>
      </c>
      <c r="N375" s="167">
        <f t="shared" si="41"/>
        <v>281.64499999999998</v>
      </c>
      <c r="O375" s="167">
        <f t="shared" si="41"/>
        <v>100.87100000000001</v>
      </c>
      <c r="P375" s="167">
        <f t="shared" si="41"/>
        <v>123.72200000000001</v>
      </c>
      <c r="Q375" t="str">
        <f t="shared" si="37"/>
        <v>NA</v>
      </c>
      <c r="R375" t="str">
        <f t="shared" si="38"/>
        <v>NA</v>
      </c>
      <c r="S375" s="168" t="str">
        <f t="shared" si="39"/>
        <v>NA</v>
      </c>
      <c r="T375" t="str">
        <f t="shared" si="40"/>
        <v>NA</v>
      </c>
    </row>
    <row r="376" spans="1:20" outlineLevel="1" x14ac:dyDescent="0.25">
      <c r="A376" s="149">
        <v>125</v>
      </c>
      <c r="B376" s="164" t="str">
        <f t="shared" si="35"/>
        <v>FA</v>
      </c>
      <c r="C376" s="164" t="str">
        <f t="shared" si="36"/>
        <v>FA</v>
      </c>
      <c r="D376" s="135">
        <v>31.9</v>
      </c>
      <c r="E376" s="165">
        <v>0.4</v>
      </c>
      <c r="F376" s="135">
        <v>24</v>
      </c>
      <c r="G376" s="135">
        <v>125</v>
      </c>
      <c r="H376" s="154">
        <v>27.66</v>
      </c>
      <c r="I376" s="154">
        <v>2.4E-2</v>
      </c>
      <c r="J376" s="154">
        <v>301.101</v>
      </c>
      <c r="K376" s="154">
        <v>154.07900000000001</v>
      </c>
      <c r="L376" s="154">
        <v>173.155</v>
      </c>
      <c r="M376" s="166">
        <v>65</v>
      </c>
      <c r="N376" s="167">
        <f t="shared" si="41"/>
        <v>241.101</v>
      </c>
      <c r="O376" s="167">
        <f t="shared" si="41"/>
        <v>94.079000000000008</v>
      </c>
      <c r="P376" s="167">
        <f t="shared" si="41"/>
        <v>113.155</v>
      </c>
      <c r="Q376" t="str">
        <f t="shared" si="37"/>
        <v>NA</v>
      </c>
      <c r="R376" t="str">
        <f t="shared" si="38"/>
        <v>NA</v>
      </c>
      <c r="S376" s="168" t="str">
        <f t="shared" si="39"/>
        <v>NA</v>
      </c>
      <c r="T376" t="str">
        <f t="shared" si="40"/>
        <v>NA</v>
      </c>
    </row>
    <row r="377" spans="1:20" outlineLevel="1" x14ac:dyDescent="0.25">
      <c r="A377" s="149">
        <v>150</v>
      </c>
      <c r="B377" s="164" t="str">
        <f t="shared" si="35"/>
        <v>FA</v>
      </c>
      <c r="C377" s="164" t="str">
        <f t="shared" si="36"/>
        <v>FA</v>
      </c>
      <c r="D377" s="135">
        <v>38.25</v>
      </c>
      <c r="E377" s="165">
        <v>0.4</v>
      </c>
      <c r="F377" s="135">
        <v>24</v>
      </c>
      <c r="G377" s="135">
        <v>125</v>
      </c>
      <c r="H377" s="154">
        <v>34.0062</v>
      </c>
      <c r="I377" s="154">
        <v>2.4E-2</v>
      </c>
      <c r="J377" s="154">
        <v>273.45499999999998</v>
      </c>
      <c r="K377" s="154">
        <v>149.648</v>
      </c>
      <c r="L377" s="154">
        <v>165.762</v>
      </c>
      <c r="M377" s="166">
        <v>65</v>
      </c>
      <c r="N377" s="167">
        <f t="shared" si="41"/>
        <v>213.45499999999998</v>
      </c>
      <c r="O377" s="167">
        <f t="shared" si="41"/>
        <v>89.647999999999996</v>
      </c>
      <c r="P377" s="167">
        <f t="shared" si="41"/>
        <v>105.762</v>
      </c>
      <c r="Q377" t="str">
        <f t="shared" si="37"/>
        <v>NA</v>
      </c>
      <c r="R377" t="str">
        <f t="shared" si="38"/>
        <v>NA</v>
      </c>
      <c r="S377" s="168" t="str">
        <f t="shared" si="39"/>
        <v>NA</v>
      </c>
      <c r="T377">
        <f t="shared" si="40"/>
        <v>89.647999999999996</v>
      </c>
    </row>
    <row r="378" spans="1:20" outlineLevel="1" x14ac:dyDescent="0.25">
      <c r="A378" s="149">
        <v>2</v>
      </c>
      <c r="B378" s="164" t="str">
        <f t="shared" si="35"/>
        <v>FA</v>
      </c>
      <c r="C378" s="164" t="str">
        <f t="shared" si="36"/>
        <v>FA</v>
      </c>
      <c r="D378" s="135">
        <v>0.68</v>
      </c>
      <c r="E378" s="165">
        <v>0.4</v>
      </c>
      <c r="F378" s="135">
        <v>30</v>
      </c>
      <c r="G378" s="135">
        <v>125</v>
      </c>
      <c r="H378" s="154">
        <v>-3.5630800000000002</v>
      </c>
      <c r="I378" s="154">
        <v>0.03</v>
      </c>
      <c r="J378" s="154">
        <v>4424.53</v>
      </c>
      <c r="K378" s="154">
        <v>823.71</v>
      </c>
      <c r="L378" s="154">
        <v>1209.3800000000001</v>
      </c>
      <c r="M378" s="166">
        <v>65</v>
      </c>
      <c r="N378" s="167">
        <f t="shared" si="41"/>
        <v>4364.53</v>
      </c>
      <c r="O378" s="167">
        <f t="shared" si="41"/>
        <v>763.71</v>
      </c>
      <c r="P378" s="167">
        <f t="shared" si="41"/>
        <v>1149.3800000000001</v>
      </c>
      <c r="Q378" t="str">
        <f t="shared" si="37"/>
        <v>NA</v>
      </c>
      <c r="R378" t="str">
        <f t="shared" si="38"/>
        <v>NA</v>
      </c>
      <c r="S378" s="168" t="str">
        <f t="shared" si="39"/>
        <v>NA</v>
      </c>
      <c r="T378" t="str">
        <f t="shared" si="40"/>
        <v>NA</v>
      </c>
    </row>
    <row r="379" spans="1:20" outlineLevel="1" x14ac:dyDescent="0.25">
      <c r="A379" s="149">
        <v>3.5</v>
      </c>
      <c r="B379" s="164" t="str">
        <f t="shared" si="35"/>
        <v>FA</v>
      </c>
      <c r="C379" s="164" t="str">
        <f t="shared" si="36"/>
        <v>FA</v>
      </c>
      <c r="D379" s="135">
        <v>1.06</v>
      </c>
      <c r="E379" s="165">
        <v>0.4</v>
      </c>
      <c r="F379" s="135">
        <v>30</v>
      </c>
      <c r="G379" s="135">
        <v>125</v>
      </c>
      <c r="H379" s="154">
        <v>-3.1823100000000002</v>
      </c>
      <c r="I379" s="154">
        <v>0.03</v>
      </c>
      <c r="J379" s="154">
        <v>3540.31</v>
      </c>
      <c r="K379" s="154">
        <v>678.029</v>
      </c>
      <c r="L379" s="154">
        <v>1004.28</v>
      </c>
      <c r="M379" s="166">
        <v>65</v>
      </c>
      <c r="N379" s="167">
        <f t="shared" si="41"/>
        <v>3480.31</v>
      </c>
      <c r="O379" s="167">
        <f t="shared" si="41"/>
        <v>618.029</v>
      </c>
      <c r="P379" s="167">
        <f t="shared" si="41"/>
        <v>944.28</v>
      </c>
      <c r="Q379" t="str">
        <f t="shared" si="37"/>
        <v>NA</v>
      </c>
      <c r="R379" t="str">
        <f t="shared" si="38"/>
        <v>NA</v>
      </c>
      <c r="S379" s="168" t="str">
        <f t="shared" si="39"/>
        <v>NA</v>
      </c>
      <c r="T379" t="str">
        <f t="shared" si="40"/>
        <v>NA</v>
      </c>
    </row>
    <row r="380" spans="1:20" outlineLevel="1" x14ac:dyDescent="0.25">
      <c r="A380" s="149">
        <v>5</v>
      </c>
      <c r="B380" s="164" t="str">
        <f t="shared" si="35"/>
        <v>FA</v>
      </c>
      <c r="C380" s="164" t="str">
        <f t="shared" si="36"/>
        <v>FA</v>
      </c>
      <c r="D380" s="135">
        <v>1.44</v>
      </c>
      <c r="E380" s="165">
        <v>0.4</v>
      </c>
      <c r="F380" s="135">
        <v>30</v>
      </c>
      <c r="G380" s="135">
        <v>125</v>
      </c>
      <c r="H380" s="154">
        <v>-2.8015400000000001</v>
      </c>
      <c r="I380" s="154">
        <v>0.03</v>
      </c>
      <c r="J380" s="154">
        <v>2978.56</v>
      </c>
      <c r="K380" s="154">
        <v>583.67700000000002</v>
      </c>
      <c r="L380" s="154">
        <v>861.11</v>
      </c>
      <c r="M380" s="166">
        <v>65</v>
      </c>
      <c r="N380" s="167">
        <f t="shared" si="41"/>
        <v>2918.56</v>
      </c>
      <c r="O380" s="167">
        <f t="shared" si="41"/>
        <v>523.67700000000002</v>
      </c>
      <c r="P380" s="167">
        <f t="shared" si="41"/>
        <v>801.11</v>
      </c>
      <c r="Q380" t="str">
        <f t="shared" si="37"/>
        <v>NA</v>
      </c>
      <c r="R380" t="str">
        <f t="shared" si="38"/>
        <v>NA</v>
      </c>
      <c r="S380" s="168" t="str">
        <f t="shared" si="39"/>
        <v>NA</v>
      </c>
      <c r="T380" t="str">
        <f t="shared" si="40"/>
        <v>NA</v>
      </c>
    </row>
    <row r="381" spans="1:20" outlineLevel="1" x14ac:dyDescent="0.25">
      <c r="A381" s="149">
        <v>7.5</v>
      </c>
      <c r="B381" s="164" t="str">
        <f t="shared" si="35"/>
        <v>FA</v>
      </c>
      <c r="C381" s="164" t="str">
        <f t="shared" si="36"/>
        <v>FA</v>
      </c>
      <c r="D381" s="135">
        <v>2.0699999999999998</v>
      </c>
      <c r="E381" s="165">
        <v>0.4</v>
      </c>
      <c r="F381" s="135">
        <v>30</v>
      </c>
      <c r="G381" s="135">
        <v>125</v>
      </c>
      <c r="H381" s="154">
        <v>-2.1669200000000002</v>
      </c>
      <c r="I381" s="154">
        <v>0.03</v>
      </c>
      <c r="J381" s="154">
        <v>2352.5500000000002</v>
      </c>
      <c r="K381" s="154">
        <v>486.363</v>
      </c>
      <c r="L381" s="154">
        <v>704.36599999999999</v>
      </c>
      <c r="M381" s="166">
        <v>65</v>
      </c>
      <c r="N381" s="167">
        <f t="shared" si="41"/>
        <v>2292.5500000000002</v>
      </c>
      <c r="O381" s="167">
        <f t="shared" si="41"/>
        <v>426.363</v>
      </c>
      <c r="P381" s="167">
        <f t="shared" si="41"/>
        <v>644.36599999999999</v>
      </c>
      <c r="Q381" t="str">
        <f t="shared" si="37"/>
        <v>NA</v>
      </c>
      <c r="R381" t="str">
        <f t="shared" si="38"/>
        <v>NA</v>
      </c>
      <c r="S381" s="168" t="str">
        <f t="shared" si="39"/>
        <v>NA</v>
      </c>
      <c r="T381" t="str">
        <f t="shared" si="40"/>
        <v>NA</v>
      </c>
    </row>
    <row r="382" spans="1:20" outlineLevel="1" x14ac:dyDescent="0.25">
      <c r="A382" s="149">
        <v>10</v>
      </c>
      <c r="B382" s="164" t="str">
        <f t="shared" si="35"/>
        <v>FA</v>
      </c>
      <c r="C382" s="164" t="str">
        <f t="shared" si="36"/>
        <v>FA</v>
      </c>
      <c r="D382" s="135">
        <v>2.71</v>
      </c>
      <c r="E382" s="165">
        <v>0.4</v>
      </c>
      <c r="F382" s="135">
        <v>30</v>
      </c>
      <c r="G382" s="135">
        <v>125</v>
      </c>
      <c r="H382" s="154">
        <v>-1.5323099999999998</v>
      </c>
      <c r="I382" s="154">
        <v>0.03</v>
      </c>
      <c r="J382" s="154">
        <v>1963.17</v>
      </c>
      <c r="K382" s="154">
        <v>419.55200000000002</v>
      </c>
      <c r="L382" s="154">
        <v>598.12099999999998</v>
      </c>
      <c r="M382" s="166">
        <v>65</v>
      </c>
      <c r="N382" s="167">
        <f t="shared" si="41"/>
        <v>1903.17</v>
      </c>
      <c r="O382" s="167">
        <f t="shared" si="41"/>
        <v>359.55200000000002</v>
      </c>
      <c r="P382" s="167">
        <f t="shared" si="41"/>
        <v>538.12099999999998</v>
      </c>
      <c r="Q382" t="str">
        <f t="shared" si="37"/>
        <v>NA</v>
      </c>
      <c r="R382" t="str">
        <f t="shared" si="38"/>
        <v>NA</v>
      </c>
      <c r="S382" s="168" t="str">
        <f t="shared" si="39"/>
        <v>NA</v>
      </c>
      <c r="T382" t="str">
        <f t="shared" si="40"/>
        <v>NA</v>
      </c>
    </row>
    <row r="383" spans="1:20" outlineLevel="1" x14ac:dyDescent="0.25">
      <c r="A383" s="149">
        <v>15</v>
      </c>
      <c r="B383" s="164" t="str">
        <f t="shared" si="35"/>
        <v>FA</v>
      </c>
      <c r="C383" s="164" t="str">
        <f t="shared" si="36"/>
        <v>FA</v>
      </c>
      <c r="D383" s="135">
        <v>3.98</v>
      </c>
      <c r="E383" s="165">
        <v>0.4</v>
      </c>
      <c r="F383" s="135">
        <v>30</v>
      </c>
      <c r="G383" s="135">
        <v>125</v>
      </c>
      <c r="H383" s="154">
        <v>-0.26307700000000001</v>
      </c>
      <c r="I383" s="154">
        <v>0.03</v>
      </c>
      <c r="J383" s="154">
        <v>1485.23</v>
      </c>
      <c r="K383" s="154">
        <v>341.47500000000002</v>
      </c>
      <c r="L383" s="154">
        <v>475.73599999999999</v>
      </c>
      <c r="M383" s="166">
        <v>65</v>
      </c>
      <c r="N383" s="167">
        <f t="shared" si="41"/>
        <v>1425.23</v>
      </c>
      <c r="O383" s="167">
        <f t="shared" si="41"/>
        <v>281.47500000000002</v>
      </c>
      <c r="P383" s="167">
        <f t="shared" si="41"/>
        <v>415.73599999999999</v>
      </c>
      <c r="Q383" t="str">
        <f t="shared" si="37"/>
        <v>NA</v>
      </c>
      <c r="R383" t="str">
        <f t="shared" si="38"/>
        <v>NA</v>
      </c>
      <c r="S383" s="168" t="str">
        <f t="shared" si="39"/>
        <v>NA</v>
      </c>
      <c r="T383" t="str">
        <f t="shared" si="40"/>
        <v>NA</v>
      </c>
    </row>
    <row r="384" spans="1:20" outlineLevel="1" x14ac:dyDescent="0.25">
      <c r="A384" s="149">
        <v>20</v>
      </c>
      <c r="B384" s="164" t="str">
        <f t="shared" si="35"/>
        <v>FA</v>
      </c>
      <c r="C384" s="164" t="str">
        <f t="shared" si="36"/>
        <v>FA</v>
      </c>
      <c r="D384" s="135">
        <v>5.25</v>
      </c>
      <c r="E384" s="165">
        <v>0.4</v>
      </c>
      <c r="F384" s="135">
        <v>30</v>
      </c>
      <c r="G384" s="135">
        <v>125</v>
      </c>
      <c r="H384" s="154">
        <v>1.0061500000000001</v>
      </c>
      <c r="I384" s="154">
        <v>0.03</v>
      </c>
      <c r="J384" s="154">
        <v>1209.77</v>
      </c>
      <c r="K384" s="154">
        <v>299.44499999999999</v>
      </c>
      <c r="L384" s="154">
        <v>407.14</v>
      </c>
      <c r="M384" s="166">
        <v>65</v>
      </c>
      <c r="N384" s="167">
        <f t="shared" si="41"/>
        <v>1149.77</v>
      </c>
      <c r="O384" s="167">
        <f t="shared" si="41"/>
        <v>239.44499999999999</v>
      </c>
      <c r="P384" s="167">
        <f t="shared" si="41"/>
        <v>347.14</v>
      </c>
      <c r="Q384" t="str">
        <f t="shared" si="37"/>
        <v>NA</v>
      </c>
      <c r="R384" t="str">
        <f t="shared" si="38"/>
        <v>NA</v>
      </c>
      <c r="S384" s="168" t="str">
        <f t="shared" si="39"/>
        <v>NA</v>
      </c>
      <c r="T384" t="str">
        <f t="shared" si="40"/>
        <v>NA</v>
      </c>
    </row>
    <row r="385" spans="1:20" outlineLevel="1" x14ac:dyDescent="0.25">
      <c r="A385" s="149">
        <v>35</v>
      </c>
      <c r="B385" s="164" t="str">
        <f t="shared" si="35"/>
        <v>FA</v>
      </c>
      <c r="C385" s="164" t="str">
        <f t="shared" si="36"/>
        <v>FA</v>
      </c>
      <c r="D385" s="135">
        <v>9.0500000000000007</v>
      </c>
      <c r="E385" s="165">
        <v>0.4</v>
      </c>
      <c r="F385" s="135">
        <v>30</v>
      </c>
      <c r="G385" s="135">
        <v>125</v>
      </c>
      <c r="H385" s="154">
        <v>4.8138500000000004</v>
      </c>
      <c r="I385" s="154">
        <v>0.03</v>
      </c>
      <c r="J385" s="154">
        <v>805.57</v>
      </c>
      <c r="K385" s="154">
        <v>234.83199999999999</v>
      </c>
      <c r="L385" s="154">
        <v>302.80399999999997</v>
      </c>
      <c r="M385" s="166">
        <v>65</v>
      </c>
      <c r="N385" s="167">
        <f t="shared" si="41"/>
        <v>745.57</v>
      </c>
      <c r="O385" s="167">
        <f t="shared" si="41"/>
        <v>174.83199999999999</v>
      </c>
      <c r="P385" s="167">
        <f t="shared" si="41"/>
        <v>242.80399999999997</v>
      </c>
      <c r="Q385" t="str">
        <f t="shared" si="37"/>
        <v>NA</v>
      </c>
      <c r="R385" t="str">
        <f t="shared" si="38"/>
        <v>NA</v>
      </c>
      <c r="S385" s="168" t="str">
        <f t="shared" si="39"/>
        <v>NA</v>
      </c>
      <c r="T385" t="str">
        <f t="shared" si="40"/>
        <v>NA</v>
      </c>
    </row>
    <row r="386" spans="1:20" outlineLevel="1" x14ac:dyDescent="0.25">
      <c r="A386" s="149">
        <v>50</v>
      </c>
      <c r="B386" s="164" t="str">
        <f t="shared" si="35"/>
        <v>FA</v>
      </c>
      <c r="C386" s="164" t="str">
        <f t="shared" si="36"/>
        <v>FA</v>
      </c>
      <c r="D386" s="135">
        <v>12.86</v>
      </c>
      <c r="E386" s="165">
        <v>0.4</v>
      </c>
      <c r="F386" s="135">
        <v>30</v>
      </c>
      <c r="G386" s="135">
        <v>125</v>
      </c>
      <c r="H386" s="154">
        <v>8.6215399999999995</v>
      </c>
      <c r="I386" s="154">
        <v>0.03</v>
      </c>
      <c r="J386" s="154">
        <v>624.10199999999998</v>
      </c>
      <c r="K386" s="154">
        <v>206.482</v>
      </c>
      <c r="L386" s="154">
        <v>257.55399999999997</v>
      </c>
      <c r="M386" s="166">
        <v>65</v>
      </c>
      <c r="N386" s="167">
        <f t="shared" si="41"/>
        <v>564.10199999999998</v>
      </c>
      <c r="O386" s="167">
        <f t="shared" si="41"/>
        <v>146.482</v>
      </c>
      <c r="P386" s="167">
        <f t="shared" si="41"/>
        <v>197.55399999999997</v>
      </c>
      <c r="Q386" t="str">
        <f t="shared" si="37"/>
        <v>NA</v>
      </c>
      <c r="R386" t="str">
        <f t="shared" si="38"/>
        <v>NA</v>
      </c>
      <c r="S386" s="168" t="str">
        <f t="shared" si="39"/>
        <v>NA</v>
      </c>
      <c r="T386" t="str">
        <f t="shared" si="40"/>
        <v>NA</v>
      </c>
    </row>
    <row r="387" spans="1:20" outlineLevel="1" x14ac:dyDescent="0.25">
      <c r="A387" s="149">
        <v>60</v>
      </c>
      <c r="B387" s="164" t="str">
        <f t="shared" si="35"/>
        <v>FA</v>
      </c>
      <c r="C387" s="164" t="str">
        <f t="shared" si="36"/>
        <v>FA</v>
      </c>
      <c r="D387" s="135">
        <v>15.4</v>
      </c>
      <c r="E387" s="165">
        <v>0.4</v>
      </c>
      <c r="F387" s="135">
        <v>30</v>
      </c>
      <c r="G387" s="135">
        <v>125</v>
      </c>
      <c r="H387" s="154">
        <v>11.16</v>
      </c>
      <c r="I387" s="154">
        <v>0.03</v>
      </c>
      <c r="J387" s="154">
        <v>549.43100000000004</v>
      </c>
      <c r="K387" s="154">
        <v>194.47399999999999</v>
      </c>
      <c r="L387" s="154">
        <v>238.57300000000001</v>
      </c>
      <c r="M387" s="166">
        <v>65</v>
      </c>
      <c r="N387" s="167">
        <f t="shared" si="41"/>
        <v>489.43100000000004</v>
      </c>
      <c r="O387" s="167">
        <f t="shared" si="41"/>
        <v>134.47399999999999</v>
      </c>
      <c r="P387" s="167">
        <f t="shared" si="41"/>
        <v>178.57300000000001</v>
      </c>
      <c r="Q387" t="str">
        <f t="shared" si="37"/>
        <v>NA</v>
      </c>
      <c r="R387" t="str">
        <f t="shared" si="38"/>
        <v>NA</v>
      </c>
      <c r="S387" s="168" t="str">
        <f t="shared" si="39"/>
        <v>NA</v>
      </c>
      <c r="T387" t="str">
        <f t="shared" si="40"/>
        <v>NA</v>
      </c>
    </row>
    <row r="388" spans="1:20" outlineLevel="1" x14ac:dyDescent="0.25">
      <c r="A388" s="149">
        <v>70</v>
      </c>
      <c r="B388" s="164" t="str">
        <f t="shared" si="35"/>
        <v>FA</v>
      </c>
      <c r="C388" s="164" t="str">
        <f t="shared" si="36"/>
        <v>FA</v>
      </c>
      <c r="D388" s="135">
        <v>17.940000000000001</v>
      </c>
      <c r="E388" s="165">
        <v>0.4</v>
      </c>
      <c r="F388" s="135">
        <v>30</v>
      </c>
      <c r="G388" s="135">
        <v>125</v>
      </c>
      <c r="H388" s="154">
        <v>13.698499999999999</v>
      </c>
      <c r="I388" s="154">
        <v>0.03</v>
      </c>
      <c r="J388" s="154">
        <v>494.637</v>
      </c>
      <c r="K388" s="154">
        <v>185.74</v>
      </c>
      <c r="L388" s="154">
        <v>224.578</v>
      </c>
      <c r="M388" s="166">
        <v>65</v>
      </c>
      <c r="N388" s="167">
        <f t="shared" si="41"/>
        <v>434.637</v>
      </c>
      <c r="O388" s="167">
        <f t="shared" si="41"/>
        <v>125.74000000000001</v>
      </c>
      <c r="P388" s="167">
        <f t="shared" si="41"/>
        <v>164.578</v>
      </c>
      <c r="Q388" t="str">
        <f t="shared" si="37"/>
        <v>NA</v>
      </c>
      <c r="R388" t="str">
        <f t="shared" si="38"/>
        <v>NA</v>
      </c>
      <c r="S388" s="168" t="str">
        <f t="shared" si="39"/>
        <v>NA</v>
      </c>
      <c r="T388" t="str">
        <f t="shared" si="40"/>
        <v>NA</v>
      </c>
    </row>
    <row r="389" spans="1:20" outlineLevel="1" x14ac:dyDescent="0.25">
      <c r="A389" s="149">
        <v>85</v>
      </c>
      <c r="B389" s="164" t="str">
        <f t="shared" si="35"/>
        <v>FA</v>
      </c>
      <c r="C389" s="164" t="str">
        <f t="shared" si="36"/>
        <v>FA</v>
      </c>
      <c r="D389" s="135">
        <v>21.75</v>
      </c>
      <c r="E389" s="165">
        <v>0.4</v>
      </c>
      <c r="F389" s="135">
        <v>30</v>
      </c>
      <c r="G389" s="135">
        <v>125</v>
      </c>
      <c r="H389" s="154">
        <v>17.5062</v>
      </c>
      <c r="I389" s="154">
        <v>0.03</v>
      </c>
      <c r="J389" s="154">
        <v>435.28</v>
      </c>
      <c r="K389" s="154">
        <v>176.006</v>
      </c>
      <c r="L389" s="154">
        <v>208.922</v>
      </c>
      <c r="M389" s="166">
        <v>65</v>
      </c>
      <c r="N389" s="167">
        <f t="shared" si="41"/>
        <v>375.28</v>
      </c>
      <c r="O389" s="167">
        <f t="shared" si="41"/>
        <v>116.006</v>
      </c>
      <c r="P389" s="167">
        <f t="shared" si="41"/>
        <v>148.922</v>
      </c>
      <c r="Q389" t="str">
        <f t="shared" si="37"/>
        <v>NA</v>
      </c>
      <c r="R389" t="str">
        <f t="shared" si="38"/>
        <v>NA</v>
      </c>
      <c r="S389" s="168" t="str">
        <f t="shared" si="39"/>
        <v>NA</v>
      </c>
      <c r="T389" t="str">
        <f t="shared" si="40"/>
        <v>NA</v>
      </c>
    </row>
    <row r="390" spans="1:20" outlineLevel="1" x14ac:dyDescent="0.25">
      <c r="A390" s="149">
        <v>100</v>
      </c>
      <c r="B390" s="164" t="str">
        <f t="shared" si="35"/>
        <v>FA</v>
      </c>
      <c r="C390" s="164" t="str">
        <f t="shared" si="36"/>
        <v>FA</v>
      </c>
      <c r="D390" s="135">
        <v>25.55</v>
      </c>
      <c r="E390" s="165">
        <v>0.4</v>
      </c>
      <c r="F390" s="135">
        <v>30</v>
      </c>
      <c r="G390" s="135">
        <v>125</v>
      </c>
      <c r="H390" s="154">
        <v>21.313800000000001</v>
      </c>
      <c r="I390" s="154">
        <v>0.03</v>
      </c>
      <c r="J390" s="154">
        <v>392.40199999999999</v>
      </c>
      <c r="K390" s="154">
        <v>169.40600000000001</v>
      </c>
      <c r="L390" s="154">
        <v>197.47300000000001</v>
      </c>
      <c r="M390" s="166">
        <v>65</v>
      </c>
      <c r="N390" s="167">
        <f t="shared" si="41"/>
        <v>332.40199999999999</v>
      </c>
      <c r="O390" s="167">
        <f t="shared" si="41"/>
        <v>109.40600000000001</v>
      </c>
      <c r="P390" s="167">
        <f t="shared" si="41"/>
        <v>137.47300000000001</v>
      </c>
      <c r="Q390" t="str">
        <f t="shared" si="37"/>
        <v>NA</v>
      </c>
      <c r="R390" t="str">
        <f t="shared" si="38"/>
        <v>NA</v>
      </c>
      <c r="S390" s="168" t="str">
        <f t="shared" si="39"/>
        <v>NA</v>
      </c>
      <c r="T390" t="str">
        <f t="shared" si="40"/>
        <v>NA</v>
      </c>
    </row>
    <row r="391" spans="1:20" outlineLevel="1" x14ac:dyDescent="0.25">
      <c r="A391" s="149">
        <v>125</v>
      </c>
      <c r="B391" s="164" t="str">
        <f t="shared" si="35"/>
        <v>FA</v>
      </c>
      <c r="C391" s="164" t="str">
        <f t="shared" si="36"/>
        <v>FA</v>
      </c>
      <c r="D391" s="135">
        <v>31.9</v>
      </c>
      <c r="E391" s="165">
        <v>0.4</v>
      </c>
      <c r="F391" s="135">
        <v>30</v>
      </c>
      <c r="G391" s="135">
        <v>125</v>
      </c>
      <c r="H391" s="154">
        <v>27.66</v>
      </c>
      <c r="I391" s="154">
        <v>0.03</v>
      </c>
      <c r="J391" s="154">
        <v>342.73200000000003</v>
      </c>
      <c r="K391" s="154">
        <v>161.054</v>
      </c>
      <c r="L391" s="154">
        <v>184.53899999999999</v>
      </c>
      <c r="M391" s="166">
        <v>65</v>
      </c>
      <c r="N391" s="167">
        <f t="shared" si="41"/>
        <v>282.73200000000003</v>
      </c>
      <c r="O391" s="167">
        <f t="shared" si="41"/>
        <v>101.054</v>
      </c>
      <c r="P391" s="167">
        <f t="shared" si="41"/>
        <v>124.53899999999999</v>
      </c>
      <c r="Q391" t="str">
        <f t="shared" si="37"/>
        <v>NA</v>
      </c>
      <c r="R391" t="str">
        <f t="shared" si="38"/>
        <v>NA</v>
      </c>
      <c r="S391" s="168" t="str">
        <f t="shared" si="39"/>
        <v>NA</v>
      </c>
      <c r="T391" t="str">
        <f t="shared" si="40"/>
        <v>NA</v>
      </c>
    </row>
    <row r="392" spans="1:20" outlineLevel="1" x14ac:dyDescent="0.25">
      <c r="A392" s="149">
        <v>150</v>
      </c>
      <c r="B392" s="164" t="str">
        <f t="shared" si="35"/>
        <v>FA</v>
      </c>
      <c r="C392" s="164" t="str">
        <f t="shared" si="36"/>
        <v>FA</v>
      </c>
      <c r="D392" s="135">
        <v>38.25</v>
      </c>
      <c r="E392" s="165">
        <v>0.4</v>
      </c>
      <c r="F392" s="135">
        <v>30</v>
      </c>
      <c r="G392" s="135">
        <v>125</v>
      </c>
      <c r="H392" s="154">
        <v>34.0062</v>
      </c>
      <c r="I392" s="154">
        <v>0.03</v>
      </c>
      <c r="J392" s="154">
        <v>308.791</v>
      </c>
      <c r="K392" s="154">
        <v>155.59299999999999</v>
      </c>
      <c r="L392" s="154">
        <v>175.459</v>
      </c>
      <c r="M392" s="166">
        <v>65</v>
      </c>
      <c r="N392" s="167">
        <f t="shared" si="41"/>
        <v>248.791</v>
      </c>
      <c r="O392" s="167">
        <f t="shared" si="41"/>
        <v>95.592999999999989</v>
      </c>
      <c r="P392" s="167">
        <f t="shared" si="41"/>
        <v>115.459</v>
      </c>
      <c r="Q392" t="str">
        <f t="shared" si="37"/>
        <v>NA</v>
      </c>
      <c r="R392" t="str">
        <f t="shared" si="38"/>
        <v>NA</v>
      </c>
      <c r="S392" s="168" t="str">
        <f t="shared" si="39"/>
        <v>NA</v>
      </c>
      <c r="T392" t="str">
        <f t="shared" si="40"/>
        <v>NA</v>
      </c>
    </row>
    <row r="393" spans="1:20" outlineLevel="1" x14ac:dyDescent="0.25">
      <c r="A393" s="168"/>
      <c r="B393" s="164"/>
      <c r="C393" s="164"/>
      <c r="E393" s="169"/>
      <c r="N393" s="168"/>
      <c r="O393" s="168"/>
      <c r="P393" s="168"/>
      <c r="S393" s="168"/>
    </row>
    <row r="394" spans="1:20" outlineLevel="1" x14ac:dyDescent="0.25">
      <c r="A394" s="149">
        <v>2</v>
      </c>
      <c r="B394" s="164" t="str">
        <f t="shared" ref="B394:B457" si="42">IF(AND($A394&lt;=$C$24,Q394&lt;&gt;"NA",R394&lt;&gt;"NA",F394&gt;=$Q$26),"TR","FA")</f>
        <v>FA</v>
      </c>
      <c r="C394" s="164" t="str">
        <f t="shared" ref="C394:C457" si="43">IF(AND($A394&lt;=$C$24,$S394&lt;&gt;"NA",$T394&lt;&gt;"NA",$F394&gt;=$S$26),"TR","FA")</f>
        <v>FA</v>
      </c>
      <c r="D394" s="135">
        <v>1.6</v>
      </c>
      <c r="E394" s="165">
        <v>1</v>
      </c>
      <c r="F394" s="135">
        <v>0.5</v>
      </c>
      <c r="G394" s="135">
        <v>125</v>
      </c>
      <c r="H394" s="154">
        <v>-2.64</v>
      </c>
      <c r="I394" s="154">
        <v>5.0000000000000001E-4</v>
      </c>
      <c r="J394" s="154">
        <v>161.94499999999999</v>
      </c>
      <c r="K394" s="154">
        <v>133.55799999999999</v>
      </c>
      <c r="L394" s="154">
        <v>138.83199999999999</v>
      </c>
      <c r="M394" s="166">
        <v>65</v>
      </c>
      <c r="N394" s="167">
        <f>J394-$J$30+$N$30</f>
        <v>101.94499999999999</v>
      </c>
      <c r="O394" s="167">
        <f>K394-$J$30+$N$30</f>
        <v>73.557999999999993</v>
      </c>
      <c r="P394" s="167">
        <f>L394-$J$30+$N$30</f>
        <v>78.831999999999994</v>
      </c>
      <c r="Q394">
        <f t="shared" ref="Q394:Q457" si="44">IF(J394&lt;$Q$30,J394,"NA")</f>
        <v>161.94499999999999</v>
      </c>
      <c r="R394">
        <f t="shared" ref="R394:R457" si="45">IF(J394&lt;$Q$30,K394,"NA")</f>
        <v>133.55799999999999</v>
      </c>
      <c r="S394" s="168">
        <f t="shared" ref="S394:S457" si="46">IF(N394&lt;$S$30,N394,"NA")</f>
        <v>101.94499999999999</v>
      </c>
      <c r="T394">
        <f t="shared" ref="T394:T457" si="47">IF(O394&lt;$T$30,O394,"NA")</f>
        <v>73.557999999999993</v>
      </c>
    </row>
    <row r="395" spans="1:20" outlineLevel="1" x14ac:dyDescent="0.25">
      <c r="A395" s="149">
        <v>3.5</v>
      </c>
      <c r="B395" s="164" t="str">
        <f t="shared" si="42"/>
        <v>FA</v>
      </c>
      <c r="C395" s="164" t="str">
        <f t="shared" si="43"/>
        <v>FA</v>
      </c>
      <c r="D395" s="135">
        <v>2.67</v>
      </c>
      <c r="E395" s="165">
        <v>1</v>
      </c>
      <c r="F395" s="135">
        <v>0.5</v>
      </c>
      <c r="G395" s="135">
        <v>125</v>
      </c>
      <c r="H395" s="154">
        <v>-1.5669200000000001</v>
      </c>
      <c r="I395" s="154">
        <v>5.0000000000000001E-4</v>
      </c>
      <c r="J395" s="154">
        <v>151.56800000000001</v>
      </c>
      <c r="K395" s="154">
        <v>130.63399999999999</v>
      </c>
      <c r="L395" s="154">
        <v>134.14400000000001</v>
      </c>
      <c r="M395" s="166">
        <v>65</v>
      </c>
      <c r="N395" s="167">
        <f t="shared" ref="N395:P458" si="48">J395-$J$30+$N$30</f>
        <v>91.568000000000012</v>
      </c>
      <c r="O395" s="167">
        <f t="shared" si="48"/>
        <v>70.633999999999986</v>
      </c>
      <c r="P395" s="167">
        <f t="shared" si="48"/>
        <v>74.144000000000005</v>
      </c>
      <c r="Q395">
        <f t="shared" si="44"/>
        <v>151.56800000000001</v>
      </c>
      <c r="R395">
        <f t="shared" si="45"/>
        <v>130.63399999999999</v>
      </c>
      <c r="S395" s="168">
        <f t="shared" si="46"/>
        <v>91.568000000000012</v>
      </c>
      <c r="T395">
        <f t="shared" si="47"/>
        <v>70.633999999999986</v>
      </c>
    </row>
    <row r="396" spans="1:20" outlineLevel="1" x14ac:dyDescent="0.25">
      <c r="A396" s="149">
        <v>5</v>
      </c>
      <c r="B396" s="164" t="str">
        <f t="shared" si="42"/>
        <v>FA</v>
      </c>
      <c r="C396" s="164" t="str">
        <f t="shared" si="43"/>
        <v>FA</v>
      </c>
      <c r="D396" s="135">
        <v>3.75</v>
      </c>
      <c r="E396" s="165">
        <v>1</v>
      </c>
      <c r="F396" s="135">
        <v>0.5</v>
      </c>
      <c r="G396" s="135">
        <v>125</v>
      </c>
      <c r="H396" s="154">
        <v>-0.49384600000000001</v>
      </c>
      <c r="I396" s="154">
        <v>5.0000000000000001E-4</v>
      </c>
      <c r="J396" s="154">
        <v>145.386</v>
      </c>
      <c r="K396" s="154">
        <v>129.208</v>
      </c>
      <c r="L396" s="154">
        <v>131.73699999999999</v>
      </c>
      <c r="M396" s="166">
        <v>65</v>
      </c>
      <c r="N396" s="167">
        <f t="shared" si="48"/>
        <v>85.385999999999996</v>
      </c>
      <c r="O396" s="167">
        <f t="shared" si="48"/>
        <v>69.207999999999998</v>
      </c>
      <c r="P396" s="167">
        <f t="shared" si="48"/>
        <v>71.736999999999995</v>
      </c>
      <c r="Q396">
        <f t="shared" si="44"/>
        <v>145.386</v>
      </c>
      <c r="R396">
        <f t="shared" si="45"/>
        <v>129.208</v>
      </c>
      <c r="S396" s="168">
        <f t="shared" si="46"/>
        <v>85.385999999999996</v>
      </c>
      <c r="T396">
        <f t="shared" si="47"/>
        <v>69.207999999999998</v>
      </c>
    </row>
    <row r="397" spans="1:20" outlineLevel="1" x14ac:dyDescent="0.25">
      <c r="A397" s="149">
        <v>7.5</v>
      </c>
      <c r="B397" s="164" t="str">
        <f t="shared" si="42"/>
        <v>FA</v>
      </c>
      <c r="C397" s="164" t="str">
        <f t="shared" si="43"/>
        <v>FA</v>
      </c>
      <c r="D397" s="135">
        <v>5.53</v>
      </c>
      <c r="E397" s="165">
        <v>1</v>
      </c>
      <c r="F397" s="135">
        <v>0.5</v>
      </c>
      <c r="G397" s="135">
        <v>125</v>
      </c>
      <c r="H397" s="154">
        <v>1.2946200000000001</v>
      </c>
      <c r="I397" s="154">
        <v>5.0000000000000001E-4</v>
      </c>
      <c r="J397" s="154">
        <v>139.48699999999999</v>
      </c>
      <c r="K397" s="154">
        <v>127.92400000000001</v>
      </c>
      <c r="L397" s="154">
        <v>129.68799999999999</v>
      </c>
      <c r="M397" s="166">
        <v>65</v>
      </c>
      <c r="N397" s="167">
        <f t="shared" si="48"/>
        <v>79.486999999999995</v>
      </c>
      <c r="O397" s="167">
        <f t="shared" si="48"/>
        <v>67.924000000000007</v>
      </c>
      <c r="P397" s="167">
        <f t="shared" si="48"/>
        <v>69.687999999999988</v>
      </c>
      <c r="Q397">
        <f t="shared" si="44"/>
        <v>139.48699999999999</v>
      </c>
      <c r="R397">
        <f t="shared" si="45"/>
        <v>127.92400000000001</v>
      </c>
      <c r="S397" s="168">
        <f t="shared" si="46"/>
        <v>79.486999999999995</v>
      </c>
      <c r="T397">
        <f t="shared" si="47"/>
        <v>67.924000000000007</v>
      </c>
    </row>
    <row r="398" spans="1:20" outlineLevel="1" x14ac:dyDescent="0.25">
      <c r="A398" s="149">
        <v>10</v>
      </c>
      <c r="B398" s="164" t="str">
        <f t="shared" si="42"/>
        <v>FA</v>
      </c>
      <c r="C398" s="164" t="str">
        <f t="shared" si="43"/>
        <v>FA</v>
      </c>
      <c r="D398" s="135">
        <v>7.32</v>
      </c>
      <c r="E398" s="165">
        <v>1</v>
      </c>
      <c r="F398" s="135">
        <v>0.5</v>
      </c>
      <c r="G398" s="135">
        <v>125</v>
      </c>
      <c r="H398" s="154">
        <v>3.0830799999999998</v>
      </c>
      <c r="I398" s="154">
        <v>5.0000000000000001E-4</v>
      </c>
      <c r="J398" s="154">
        <v>136.16</v>
      </c>
      <c r="K398" s="154">
        <v>127.261</v>
      </c>
      <c r="L398" s="154">
        <v>128.57400000000001</v>
      </c>
      <c r="M398" s="166">
        <v>65</v>
      </c>
      <c r="N398" s="167">
        <f t="shared" si="48"/>
        <v>76.16</v>
      </c>
      <c r="O398" s="167">
        <f t="shared" si="48"/>
        <v>67.260999999999996</v>
      </c>
      <c r="P398" s="167">
        <f t="shared" si="48"/>
        <v>68.574000000000012</v>
      </c>
      <c r="Q398">
        <f t="shared" si="44"/>
        <v>136.16</v>
      </c>
      <c r="R398">
        <f t="shared" si="45"/>
        <v>127.261</v>
      </c>
      <c r="S398" s="168">
        <f t="shared" si="46"/>
        <v>76.16</v>
      </c>
      <c r="T398">
        <f t="shared" si="47"/>
        <v>67.260999999999996</v>
      </c>
    </row>
    <row r="399" spans="1:20" outlineLevel="1" x14ac:dyDescent="0.25">
      <c r="A399" s="149">
        <v>15</v>
      </c>
      <c r="B399" s="164" t="str">
        <f t="shared" si="42"/>
        <v>FA</v>
      </c>
      <c r="C399" s="164" t="str">
        <f t="shared" si="43"/>
        <v>FA</v>
      </c>
      <c r="D399" s="135">
        <v>10.9</v>
      </c>
      <c r="E399" s="165">
        <v>1</v>
      </c>
      <c r="F399" s="135">
        <v>0.5</v>
      </c>
      <c r="G399" s="135">
        <v>125</v>
      </c>
      <c r="H399" s="154">
        <v>6.66</v>
      </c>
      <c r="I399" s="154">
        <v>5.0000000000000001E-4</v>
      </c>
      <c r="J399" s="154">
        <v>132.62799999999999</v>
      </c>
      <c r="K399" s="154">
        <v>126.56</v>
      </c>
      <c r="L399" s="154">
        <v>127.46299999999999</v>
      </c>
      <c r="M399" s="166">
        <v>65</v>
      </c>
      <c r="N399" s="167">
        <f t="shared" si="48"/>
        <v>72.627999999999986</v>
      </c>
      <c r="O399" s="167">
        <f t="shared" si="48"/>
        <v>66.56</v>
      </c>
      <c r="P399" s="167">
        <f t="shared" si="48"/>
        <v>67.462999999999994</v>
      </c>
      <c r="Q399">
        <f t="shared" si="44"/>
        <v>132.62799999999999</v>
      </c>
      <c r="R399">
        <f t="shared" si="45"/>
        <v>126.56</v>
      </c>
      <c r="S399" s="168">
        <f t="shared" si="46"/>
        <v>72.627999999999986</v>
      </c>
      <c r="T399">
        <f t="shared" si="47"/>
        <v>66.56</v>
      </c>
    </row>
    <row r="400" spans="1:20" outlineLevel="1" x14ac:dyDescent="0.25">
      <c r="A400" s="149">
        <v>20</v>
      </c>
      <c r="B400" s="164" t="str">
        <f t="shared" si="42"/>
        <v>FA</v>
      </c>
      <c r="C400" s="164" t="str">
        <f t="shared" si="43"/>
        <v>FA</v>
      </c>
      <c r="D400" s="135">
        <v>14.48</v>
      </c>
      <c r="E400" s="165">
        <v>1</v>
      </c>
      <c r="F400" s="135">
        <v>0.5</v>
      </c>
      <c r="G400" s="135">
        <v>125</v>
      </c>
      <c r="H400" s="154">
        <v>10.2369</v>
      </c>
      <c r="I400" s="154">
        <v>5.0000000000000001E-4</v>
      </c>
      <c r="J400" s="154">
        <v>130.78299999999999</v>
      </c>
      <c r="K400" s="154">
        <v>126.188</v>
      </c>
      <c r="L400" s="154">
        <v>126.845</v>
      </c>
      <c r="M400" s="166">
        <v>65</v>
      </c>
      <c r="N400" s="167">
        <f t="shared" si="48"/>
        <v>70.782999999999987</v>
      </c>
      <c r="O400" s="167">
        <f t="shared" si="48"/>
        <v>66.188000000000002</v>
      </c>
      <c r="P400" s="167">
        <f t="shared" si="48"/>
        <v>66.844999999999999</v>
      </c>
      <c r="Q400">
        <f t="shared" si="44"/>
        <v>130.78299999999999</v>
      </c>
      <c r="R400">
        <f t="shared" si="45"/>
        <v>126.188</v>
      </c>
      <c r="S400" s="168">
        <f t="shared" si="46"/>
        <v>70.782999999999987</v>
      </c>
      <c r="T400">
        <f t="shared" si="47"/>
        <v>66.188000000000002</v>
      </c>
    </row>
    <row r="401" spans="1:20" outlineLevel="1" x14ac:dyDescent="0.25">
      <c r="A401" s="149">
        <v>35</v>
      </c>
      <c r="B401" s="164" t="str">
        <f t="shared" si="42"/>
        <v>FA</v>
      </c>
      <c r="C401" s="164" t="str">
        <f t="shared" si="43"/>
        <v>FA</v>
      </c>
      <c r="D401" s="135">
        <v>25.21</v>
      </c>
      <c r="E401" s="165">
        <v>1</v>
      </c>
      <c r="F401" s="135">
        <v>0.5</v>
      </c>
      <c r="G401" s="135">
        <v>125</v>
      </c>
      <c r="H401" s="154">
        <v>20.967700000000001</v>
      </c>
      <c r="I401" s="154">
        <v>5.0000000000000001E-4</v>
      </c>
      <c r="J401" s="154">
        <v>128.37200000000001</v>
      </c>
      <c r="K401" s="154">
        <v>125.699</v>
      </c>
      <c r="L401" s="154">
        <v>126.08799999999999</v>
      </c>
      <c r="M401" s="166">
        <v>65</v>
      </c>
      <c r="N401" s="167">
        <f t="shared" si="48"/>
        <v>68.372000000000014</v>
      </c>
      <c r="O401" s="167">
        <f t="shared" si="48"/>
        <v>65.698999999999998</v>
      </c>
      <c r="P401" s="167">
        <f t="shared" si="48"/>
        <v>66.087999999999994</v>
      </c>
      <c r="Q401">
        <f t="shared" si="44"/>
        <v>128.37200000000001</v>
      </c>
      <c r="R401">
        <f t="shared" si="45"/>
        <v>125.699</v>
      </c>
      <c r="S401" s="168">
        <f t="shared" si="46"/>
        <v>68.372000000000014</v>
      </c>
      <c r="T401">
        <f t="shared" si="47"/>
        <v>65.698999999999998</v>
      </c>
    </row>
    <row r="402" spans="1:20" outlineLevel="1" x14ac:dyDescent="0.25">
      <c r="A402" s="149">
        <v>50</v>
      </c>
      <c r="B402" s="164" t="str">
        <f t="shared" si="42"/>
        <v>FA</v>
      </c>
      <c r="C402" s="164" t="str">
        <f t="shared" si="43"/>
        <v>FA</v>
      </c>
      <c r="D402" s="135">
        <v>35.94</v>
      </c>
      <c r="E402" s="165">
        <v>1</v>
      </c>
      <c r="F402" s="135">
        <v>0.5</v>
      </c>
      <c r="G402" s="135">
        <v>125</v>
      </c>
      <c r="H402" s="154">
        <v>31.698499999999999</v>
      </c>
      <c r="I402" s="154">
        <v>5.0000000000000001E-4</v>
      </c>
      <c r="J402" s="154">
        <v>127.381</v>
      </c>
      <c r="K402" s="154">
        <v>125.498</v>
      </c>
      <c r="L402" s="154">
        <v>125.771</v>
      </c>
      <c r="M402" s="166">
        <v>65</v>
      </c>
      <c r="N402" s="167">
        <f t="shared" si="48"/>
        <v>67.381</v>
      </c>
      <c r="O402" s="167">
        <f t="shared" si="48"/>
        <v>65.498000000000005</v>
      </c>
      <c r="P402" s="167">
        <f t="shared" si="48"/>
        <v>65.771000000000001</v>
      </c>
      <c r="Q402">
        <f t="shared" si="44"/>
        <v>127.381</v>
      </c>
      <c r="R402">
        <f t="shared" si="45"/>
        <v>125.498</v>
      </c>
      <c r="S402" s="168">
        <f t="shared" si="46"/>
        <v>67.381</v>
      </c>
      <c r="T402">
        <f t="shared" si="47"/>
        <v>65.498000000000005</v>
      </c>
    </row>
    <row r="403" spans="1:20" outlineLevel="1" x14ac:dyDescent="0.25">
      <c r="A403" s="149">
        <v>60</v>
      </c>
      <c r="B403" s="164" t="str">
        <f t="shared" si="42"/>
        <v>FA</v>
      </c>
      <c r="C403" s="164" t="str">
        <f t="shared" si="43"/>
        <v>FA</v>
      </c>
      <c r="D403" s="135">
        <v>43.09</v>
      </c>
      <c r="E403" s="165">
        <v>1</v>
      </c>
      <c r="F403" s="135">
        <v>0.5</v>
      </c>
      <c r="G403" s="135">
        <v>125</v>
      </c>
      <c r="H403" s="154">
        <v>38.8523</v>
      </c>
      <c r="I403" s="154">
        <v>5.0000000000000001E-4</v>
      </c>
      <c r="J403" s="154">
        <v>126.997</v>
      </c>
      <c r="K403" s="154">
        <v>125.42100000000001</v>
      </c>
      <c r="L403" s="154">
        <v>125.64100000000001</v>
      </c>
      <c r="M403" s="166">
        <v>65</v>
      </c>
      <c r="N403" s="167">
        <f t="shared" si="48"/>
        <v>66.997</v>
      </c>
      <c r="O403" s="167">
        <f t="shared" si="48"/>
        <v>65.421000000000006</v>
      </c>
      <c r="P403" s="167">
        <f t="shared" si="48"/>
        <v>65.641000000000005</v>
      </c>
      <c r="Q403">
        <f t="shared" si="44"/>
        <v>126.997</v>
      </c>
      <c r="R403">
        <f t="shared" si="45"/>
        <v>125.42100000000001</v>
      </c>
      <c r="S403" s="168">
        <f t="shared" si="46"/>
        <v>66.997</v>
      </c>
      <c r="T403">
        <f t="shared" si="47"/>
        <v>65.421000000000006</v>
      </c>
    </row>
    <row r="404" spans="1:20" outlineLevel="1" x14ac:dyDescent="0.25">
      <c r="A404" s="149">
        <v>70</v>
      </c>
      <c r="B404" s="164" t="str">
        <f t="shared" si="42"/>
        <v>FA</v>
      </c>
      <c r="C404" s="164" t="str">
        <f t="shared" si="43"/>
        <v>FA</v>
      </c>
      <c r="D404" s="135">
        <v>50.25</v>
      </c>
      <c r="E404" s="165">
        <v>1</v>
      </c>
      <c r="F404" s="135">
        <v>0.5</v>
      </c>
      <c r="G404" s="135">
        <v>125</v>
      </c>
      <c r="H404" s="154">
        <v>46.0062</v>
      </c>
      <c r="I404" s="154">
        <v>5.0000000000000001E-4</v>
      </c>
      <c r="J404" s="154">
        <v>126.718</v>
      </c>
      <c r="K404" s="154">
        <v>125.364</v>
      </c>
      <c r="L404" s="154">
        <v>125.551</v>
      </c>
      <c r="M404" s="166">
        <v>65</v>
      </c>
      <c r="N404" s="167">
        <f t="shared" si="48"/>
        <v>66.718000000000004</v>
      </c>
      <c r="O404" s="167">
        <f t="shared" si="48"/>
        <v>65.364000000000004</v>
      </c>
      <c r="P404" s="167">
        <f t="shared" si="48"/>
        <v>65.551000000000002</v>
      </c>
      <c r="Q404">
        <f t="shared" si="44"/>
        <v>126.718</v>
      </c>
      <c r="R404">
        <f t="shared" si="45"/>
        <v>125.364</v>
      </c>
      <c r="S404" s="168">
        <f t="shared" si="46"/>
        <v>66.718000000000004</v>
      </c>
      <c r="T404">
        <f t="shared" si="47"/>
        <v>65.364000000000004</v>
      </c>
    </row>
    <row r="405" spans="1:20" outlineLevel="1" x14ac:dyDescent="0.25">
      <c r="A405" s="149">
        <v>85</v>
      </c>
      <c r="B405" s="164" t="str">
        <f t="shared" si="42"/>
        <v>FA</v>
      </c>
      <c r="C405" s="164" t="str">
        <f t="shared" si="43"/>
        <v>FA</v>
      </c>
      <c r="D405" s="135">
        <v>60.98</v>
      </c>
      <c r="E405" s="165">
        <v>1</v>
      </c>
      <c r="F405" s="135">
        <v>0.5</v>
      </c>
      <c r="G405" s="135">
        <v>125</v>
      </c>
      <c r="H405" s="154">
        <v>56.736899999999999</v>
      </c>
      <c r="I405" s="154">
        <v>5.0000000000000001E-4</v>
      </c>
      <c r="J405" s="154">
        <v>126.42400000000001</v>
      </c>
      <c r="K405" s="154">
        <v>125.30500000000001</v>
      </c>
      <c r="L405" s="154">
        <v>125.45699999999999</v>
      </c>
      <c r="M405" s="166">
        <v>65</v>
      </c>
      <c r="N405" s="167">
        <f t="shared" si="48"/>
        <v>66.424000000000007</v>
      </c>
      <c r="O405" s="167">
        <f t="shared" si="48"/>
        <v>65.305000000000007</v>
      </c>
      <c r="P405" s="167">
        <f t="shared" si="48"/>
        <v>65.456999999999994</v>
      </c>
      <c r="Q405">
        <f t="shared" si="44"/>
        <v>126.42400000000001</v>
      </c>
      <c r="R405">
        <f t="shared" si="45"/>
        <v>125.30500000000001</v>
      </c>
      <c r="S405" s="168">
        <f t="shared" si="46"/>
        <v>66.424000000000007</v>
      </c>
      <c r="T405">
        <f t="shared" si="47"/>
        <v>65.305000000000007</v>
      </c>
    </row>
    <row r="406" spans="1:20" outlineLevel="1" x14ac:dyDescent="0.25">
      <c r="A406" s="149">
        <v>100</v>
      </c>
      <c r="B406" s="164" t="str">
        <f t="shared" si="42"/>
        <v>FA</v>
      </c>
      <c r="C406" s="164" t="str">
        <f t="shared" si="43"/>
        <v>FA</v>
      </c>
      <c r="D406" s="135">
        <v>71.709999999999994</v>
      </c>
      <c r="E406" s="165">
        <v>1</v>
      </c>
      <c r="F406" s="135">
        <v>0.5</v>
      </c>
      <c r="G406" s="135">
        <v>125</v>
      </c>
      <c r="H406" s="154">
        <v>67.467699999999994</v>
      </c>
      <c r="I406" s="154">
        <v>5.0000000000000001E-4</v>
      </c>
      <c r="J406" s="154">
        <v>126.211</v>
      </c>
      <c r="K406" s="154">
        <v>125.259</v>
      </c>
      <c r="L406" s="154">
        <v>125.401</v>
      </c>
      <c r="M406" s="166">
        <v>65</v>
      </c>
      <c r="N406" s="167">
        <f t="shared" si="48"/>
        <v>66.210999999999999</v>
      </c>
      <c r="O406" s="167">
        <f t="shared" si="48"/>
        <v>65.259</v>
      </c>
      <c r="P406" s="167">
        <f t="shared" si="48"/>
        <v>65.400999999999996</v>
      </c>
      <c r="Q406">
        <f t="shared" si="44"/>
        <v>126.211</v>
      </c>
      <c r="R406">
        <f t="shared" si="45"/>
        <v>125.259</v>
      </c>
      <c r="S406" s="168">
        <f t="shared" si="46"/>
        <v>66.210999999999999</v>
      </c>
      <c r="T406">
        <f t="shared" si="47"/>
        <v>65.259</v>
      </c>
    </row>
    <row r="407" spans="1:20" outlineLevel="1" x14ac:dyDescent="0.25">
      <c r="A407" s="149">
        <v>125</v>
      </c>
      <c r="B407" s="164" t="str">
        <f t="shared" si="42"/>
        <v>FA</v>
      </c>
      <c r="C407" s="164" t="str">
        <f t="shared" si="43"/>
        <v>FA</v>
      </c>
      <c r="D407" s="135">
        <v>89.59</v>
      </c>
      <c r="E407" s="165">
        <v>1</v>
      </c>
      <c r="F407" s="135">
        <v>0.5</v>
      </c>
      <c r="G407" s="135">
        <v>125</v>
      </c>
      <c r="H407" s="154">
        <v>85.3523</v>
      </c>
      <c r="I407" s="154">
        <v>5.0000000000000001E-4</v>
      </c>
      <c r="J407" s="154">
        <v>125.97499999999999</v>
      </c>
      <c r="K407" s="154">
        <v>125.21</v>
      </c>
      <c r="L407" s="154">
        <v>125.32599999999999</v>
      </c>
      <c r="M407" s="166">
        <v>65</v>
      </c>
      <c r="N407" s="167">
        <f t="shared" si="48"/>
        <v>65.974999999999994</v>
      </c>
      <c r="O407" s="167">
        <f t="shared" si="48"/>
        <v>65.209999999999994</v>
      </c>
      <c r="P407" s="167">
        <f t="shared" si="48"/>
        <v>65.325999999999993</v>
      </c>
      <c r="Q407">
        <f t="shared" si="44"/>
        <v>125.97499999999999</v>
      </c>
      <c r="R407">
        <f t="shared" si="45"/>
        <v>125.21</v>
      </c>
      <c r="S407" s="168">
        <f t="shared" si="46"/>
        <v>65.974999999999994</v>
      </c>
      <c r="T407">
        <f t="shared" si="47"/>
        <v>65.209999999999994</v>
      </c>
    </row>
    <row r="408" spans="1:20" outlineLevel="1" x14ac:dyDescent="0.25">
      <c r="A408" s="149">
        <v>150</v>
      </c>
      <c r="B408" s="164" t="str">
        <f t="shared" si="42"/>
        <v>FA</v>
      </c>
      <c r="C408" s="164" t="str">
        <f t="shared" si="43"/>
        <v>FA</v>
      </c>
      <c r="D408" s="135">
        <v>107.48</v>
      </c>
      <c r="E408" s="165">
        <v>1</v>
      </c>
      <c r="F408" s="135">
        <v>0.5</v>
      </c>
      <c r="G408" s="135">
        <v>125</v>
      </c>
      <c r="H408" s="154">
        <v>103.23699999999999</v>
      </c>
      <c r="I408" s="154">
        <v>5.0000000000000001E-4</v>
      </c>
      <c r="J408" s="154">
        <v>125.816</v>
      </c>
      <c r="K408" s="154">
        <v>125.17700000000001</v>
      </c>
      <c r="L408" s="154">
        <v>125.271</v>
      </c>
      <c r="M408" s="166">
        <v>65</v>
      </c>
      <c r="N408" s="167">
        <f t="shared" si="48"/>
        <v>65.816000000000003</v>
      </c>
      <c r="O408" s="167">
        <f t="shared" si="48"/>
        <v>65.177000000000007</v>
      </c>
      <c r="P408" s="167">
        <f t="shared" si="48"/>
        <v>65.271000000000001</v>
      </c>
      <c r="Q408">
        <f t="shared" si="44"/>
        <v>125.816</v>
      </c>
      <c r="R408">
        <f t="shared" si="45"/>
        <v>125.17700000000001</v>
      </c>
      <c r="S408" s="168">
        <f t="shared" si="46"/>
        <v>65.816000000000003</v>
      </c>
      <c r="T408">
        <f t="shared" si="47"/>
        <v>65.177000000000007</v>
      </c>
    </row>
    <row r="409" spans="1:20" outlineLevel="1" x14ac:dyDescent="0.25">
      <c r="A409" s="149">
        <v>2</v>
      </c>
      <c r="B409" s="164" t="str">
        <f t="shared" si="42"/>
        <v>FA</v>
      </c>
      <c r="C409" s="164" t="str">
        <f t="shared" si="43"/>
        <v>FA</v>
      </c>
      <c r="D409" s="135">
        <v>1.6</v>
      </c>
      <c r="E409" s="165">
        <v>1</v>
      </c>
      <c r="F409" s="135">
        <v>1</v>
      </c>
      <c r="G409" s="135">
        <v>125</v>
      </c>
      <c r="H409" s="154">
        <v>-2.64</v>
      </c>
      <c r="I409" s="154">
        <v>1E-3</v>
      </c>
      <c r="J409" s="154">
        <v>198.45099999999999</v>
      </c>
      <c r="K409" s="154">
        <v>141.93899999999999</v>
      </c>
      <c r="L409" s="154">
        <v>152.316</v>
      </c>
      <c r="M409" s="166">
        <v>65</v>
      </c>
      <c r="N409" s="167">
        <f t="shared" si="48"/>
        <v>138.45099999999999</v>
      </c>
      <c r="O409" s="167">
        <f t="shared" si="48"/>
        <v>81.938999999999993</v>
      </c>
      <c r="P409" s="167">
        <f t="shared" si="48"/>
        <v>92.316000000000003</v>
      </c>
      <c r="Q409">
        <f t="shared" si="44"/>
        <v>198.45099999999999</v>
      </c>
      <c r="R409">
        <f t="shared" si="45"/>
        <v>141.93899999999999</v>
      </c>
      <c r="S409" s="168">
        <f t="shared" si="46"/>
        <v>138.45099999999999</v>
      </c>
      <c r="T409">
        <f t="shared" si="47"/>
        <v>81.938999999999993</v>
      </c>
    </row>
    <row r="410" spans="1:20" outlineLevel="1" x14ac:dyDescent="0.25">
      <c r="A410" s="149">
        <v>3.5</v>
      </c>
      <c r="B410" s="164" t="str">
        <f t="shared" si="42"/>
        <v>FA</v>
      </c>
      <c r="C410" s="164" t="str">
        <f t="shared" si="43"/>
        <v>FA</v>
      </c>
      <c r="D410" s="135">
        <v>2.67</v>
      </c>
      <c r="E410" s="165">
        <v>1</v>
      </c>
      <c r="F410" s="135">
        <v>1</v>
      </c>
      <c r="G410" s="135">
        <v>125</v>
      </c>
      <c r="H410" s="154">
        <v>-1.5669200000000001</v>
      </c>
      <c r="I410" s="154">
        <v>1E-3</v>
      </c>
      <c r="J410" s="154">
        <v>177.82</v>
      </c>
      <c r="K410" s="154">
        <v>136.18600000000001</v>
      </c>
      <c r="L410" s="154">
        <v>143.11799999999999</v>
      </c>
      <c r="M410" s="166">
        <v>65</v>
      </c>
      <c r="N410" s="167">
        <f t="shared" si="48"/>
        <v>117.82</v>
      </c>
      <c r="O410" s="167">
        <f t="shared" si="48"/>
        <v>76.186000000000007</v>
      </c>
      <c r="P410" s="167">
        <f t="shared" si="48"/>
        <v>83.117999999999995</v>
      </c>
      <c r="Q410">
        <f t="shared" si="44"/>
        <v>177.82</v>
      </c>
      <c r="R410">
        <f t="shared" si="45"/>
        <v>136.18600000000001</v>
      </c>
      <c r="S410" s="168">
        <f t="shared" si="46"/>
        <v>117.82</v>
      </c>
      <c r="T410">
        <f t="shared" si="47"/>
        <v>76.186000000000007</v>
      </c>
    </row>
    <row r="411" spans="1:20" outlineLevel="1" x14ac:dyDescent="0.25">
      <c r="A411" s="149">
        <v>5</v>
      </c>
      <c r="B411" s="164" t="str">
        <f t="shared" si="42"/>
        <v>FA</v>
      </c>
      <c r="C411" s="164" t="str">
        <f t="shared" si="43"/>
        <v>FA</v>
      </c>
      <c r="D411" s="135">
        <v>3.75</v>
      </c>
      <c r="E411" s="165">
        <v>1</v>
      </c>
      <c r="F411" s="135">
        <v>1</v>
      </c>
      <c r="G411" s="135">
        <v>125</v>
      </c>
      <c r="H411" s="154">
        <v>-0.49384600000000001</v>
      </c>
      <c r="I411" s="154">
        <v>1E-3</v>
      </c>
      <c r="J411" s="154">
        <v>165.55500000000001</v>
      </c>
      <c r="K411" s="154">
        <v>133.36799999999999</v>
      </c>
      <c r="L411" s="154">
        <v>138.38200000000001</v>
      </c>
      <c r="M411" s="166">
        <v>65</v>
      </c>
      <c r="N411" s="167">
        <f t="shared" si="48"/>
        <v>105.55500000000001</v>
      </c>
      <c r="O411" s="167">
        <f t="shared" si="48"/>
        <v>73.367999999999995</v>
      </c>
      <c r="P411" s="167">
        <f t="shared" si="48"/>
        <v>78.382000000000005</v>
      </c>
      <c r="Q411">
        <f t="shared" si="44"/>
        <v>165.55500000000001</v>
      </c>
      <c r="R411">
        <f t="shared" si="45"/>
        <v>133.36799999999999</v>
      </c>
      <c r="S411" s="168">
        <f t="shared" si="46"/>
        <v>105.55500000000001</v>
      </c>
      <c r="T411">
        <f t="shared" si="47"/>
        <v>73.367999999999995</v>
      </c>
    </row>
    <row r="412" spans="1:20" outlineLevel="1" x14ac:dyDescent="0.25">
      <c r="A412" s="149">
        <v>7.5</v>
      </c>
      <c r="B412" s="164" t="str">
        <f t="shared" si="42"/>
        <v>FA</v>
      </c>
      <c r="C412" s="164" t="str">
        <f t="shared" si="43"/>
        <v>FA</v>
      </c>
      <c r="D412" s="135">
        <v>5.53</v>
      </c>
      <c r="E412" s="165">
        <v>1</v>
      </c>
      <c r="F412" s="135">
        <v>1</v>
      </c>
      <c r="G412" s="135">
        <v>125</v>
      </c>
      <c r="H412" s="154">
        <v>1.2946200000000001</v>
      </c>
      <c r="I412" s="154">
        <v>1E-3</v>
      </c>
      <c r="J412" s="154">
        <v>153.852</v>
      </c>
      <c r="K412" s="154">
        <v>130.82499999999999</v>
      </c>
      <c r="L412" s="154">
        <v>134.33099999999999</v>
      </c>
      <c r="M412" s="166">
        <v>65</v>
      </c>
      <c r="N412" s="167">
        <f t="shared" si="48"/>
        <v>93.852000000000004</v>
      </c>
      <c r="O412" s="167">
        <f t="shared" si="48"/>
        <v>70.824999999999989</v>
      </c>
      <c r="P412" s="167">
        <f t="shared" si="48"/>
        <v>74.330999999999989</v>
      </c>
      <c r="Q412">
        <f t="shared" si="44"/>
        <v>153.852</v>
      </c>
      <c r="R412">
        <f t="shared" si="45"/>
        <v>130.82499999999999</v>
      </c>
      <c r="S412" s="168">
        <f t="shared" si="46"/>
        <v>93.852000000000004</v>
      </c>
      <c r="T412">
        <f t="shared" si="47"/>
        <v>70.824999999999989</v>
      </c>
    </row>
    <row r="413" spans="1:20" outlineLevel="1" x14ac:dyDescent="0.25">
      <c r="A413" s="149">
        <v>10</v>
      </c>
      <c r="B413" s="164" t="str">
        <f t="shared" si="42"/>
        <v>FA</v>
      </c>
      <c r="C413" s="164" t="str">
        <f t="shared" si="43"/>
        <v>FA</v>
      </c>
      <c r="D413" s="135">
        <v>7.32</v>
      </c>
      <c r="E413" s="165">
        <v>1</v>
      </c>
      <c r="F413" s="135">
        <v>1</v>
      </c>
      <c r="G413" s="135">
        <v>125</v>
      </c>
      <c r="H413" s="154">
        <v>3.0830799999999998</v>
      </c>
      <c r="I413" s="154">
        <v>1E-3</v>
      </c>
      <c r="J413" s="154">
        <v>147.24600000000001</v>
      </c>
      <c r="K413" s="154">
        <v>129.50700000000001</v>
      </c>
      <c r="L413" s="154">
        <v>132.12200000000001</v>
      </c>
      <c r="M413" s="166">
        <v>65</v>
      </c>
      <c r="N413" s="167">
        <f t="shared" si="48"/>
        <v>87.246000000000009</v>
      </c>
      <c r="O413" s="167">
        <f t="shared" si="48"/>
        <v>69.507000000000005</v>
      </c>
      <c r="P413" s="167">
        <f t="shared" si="48"/>
        <v>72.122000000000014</v>
      </c>
      <c r="Q413">
        <f t="shared" si="44"/>
        <v>147.24600000000001</v>
      </c>
      <c r="R413">
        <f t="shared" si="45"/>
        <v>129.50700000000001</v>
      </c>
      <c r="S413" s="168">
        <f t="shared" si="46"/>
        <v>87.246000000000009</v>
      </c>
      <c r="T413">
        <f t="shared" si="47"/>
        <v>69.507000000000005</v>
      </c>
    </row>
    <row r="414" spans="1:20" outlineLevel="1" x14ac:dyDescent="0.25">
      <c r="A414" s="149">
        <v>15</v>
      </c>
      <c r="B414" s="164" t="str">
        <f t="shared" si="42"/>
        <v>FA</v>
      </c>
      <c r="C414" s="164" t="str">
        <f t="shared" si="43"/>
        <v>FA</v>
      </c>
      <c r="D414" s="135">
        <v>10.9</v>
      </c>
      <c r="E414" s="165">
        <v>1</v>
      </c>
      <c r="F414" s="135">
        <v>1</v>
      </c>
      <c r="G414" s="135">
        <v>125</v>
      </c>
      <c r="H414" s="154">
        <v>6.66</v>
      </c>
      <c r="I414" s="154">
        <v>1E-3</v>
      </c>
      <c r="J414" s="154">
        <v>140.22200000000001</v>
      </c>
      <c r="K414" s="154">
        <v>128.114</v>
      </c>
      <c r="L414" s="154">
        <v>129.91200000000001</v>
      </c>
      <c r="M414" s="166">
        <v>65</v>
      </c>
      <c r="N414" s="167">
        <f t="shared" si="48"/>
        <v>80.222000000000008</v>
      </c>
      <c r="O414" s="167">
        <f t="shared" si="48"/>
        <v>68.114000000000004</v>
      </c>
      <c r="P414" s="167">
        <f t="shared" si="48"/>
        <v>69.912000000000006</v>
      </c>
      <c r="Q414">
        <f t="shared" si="44"/>
        <v>140.22200000000001</v>
      </c>
      <c r="R414">
        <f t="shared" si="45"/>
        <v>128.114</v>
      </c>
      <c r="S414" s="168">
        <f t="shared" si="46"/>
        <v>80.222000000000008</v>
      </c>
      <c r="T414">
        <f t="shared" si="47"/>
        <v>68.114000000000004</v>
      </c>
    </row>
    <row r="415" spans="1:20" outlineLevel="1" x14ac:dyDescent="0.25">
      <c r="A415" s="149">
        <v>20</v>
      </c>
      <c r="B415" s="164" t="str">
        <f t="shared" si="42"/>
        <v>FA</v>
      </c>
      <c r="C415" s="164" t="str">
        <f t="shared" si="43"/>
        <v>FA</v>
      </c>
      <c r="D415" s="135">
        <v>14.48</v>
      </c>
      <c r="E415" s="165">
        <v>1</v>
      </c>
      <c r="F415" s="135">
        <v>1</v>
      </c>
      <c r="G415" s="135">
        <v>125</v>
      </c>
      <c r="H415" s="154">
        <v>10.2369</v>
      </c>
      <c r="I415" s="154">
        <v>1E-3</v>
      </c>
      <c r="J415" s="154">
        <v>136.54499999999999</v>
      </c>
      <c r="K415" s="154">
        <v>127.373</v>
      </c>
      <c r="L415" s="154">
        <v>128.68299999999999</v>
      </c>
      <c r="M415" s="166">
        <v>65</v>
      </c>
      <c r="N415" s="167">
        <f t="shared" si="48"/>
        <v>76.544999999999987</v>
      </c>
      <c r="O415" s="167">
        <f t="shared" si="48"/>
        <v>67.373000000000005</v>
      </c>
      <c r="P415" s="167">
        <f t="shared" si="48"/>
        <v>68.682999999999993</v>
      </c>
      <c r="Q415">
        <f t="shared" si="44"/>
        <v>136.54499999999999</v>
      </c>
      <c r="R415">
        <f t="shared" si="45"/>
        <v>127.373</v>
      </c>
      <c r="S415" s="168">
        <f t="shared" si="46"/>
        <v>76.544999999999987</v>
      </c>
      <c r="T415">
        <f t="shared" si="47"/>
        <v>67.373000000000005</v>
      </c>
    </row>
    <row r="416" spans="1:20" outlineLevel="1" x14ac:dyDescent="0.25">
      <c r="A416" s="149">
        <v>35</v>
      </c>
      <c r="B416" s="164" t="str">
        <f t="shared" si="42"/>
        <v>FA</v>
      </c>
      <c r="C416" s="164" t="str">
        <f t="shared" si="43"/>
        <v>FA</v>
      </c>
      <c r="D416" s="135">
        <v>25.21</v>
      </c>
      <c r="E416" s="165">
        <v>1</v>
      </c>
      <c r="F416" s="135">
        <v>1</v>
      </c>
      <c r="G416" s="135">
        <v>125</v>
      </c>
      <c r="H416" s="154">
        <v>20.967700000000001</v>
      </c>
      <c r="I416" s="154">
        <v>1E-3</v>
      </c>
      <c r="J416" s="154">
        <v>131.738</v>
      </c>
      <c r="K416" s="154">
        <v>126.396</v>
      </c>
      <c r="L416" s="154">
        <v>127.172</v>
      </c>
      <c r="M416" s="166">
        <v>65</v>
      </c>
      <c r="N416" s="167">
        <f t="shared" si="48"/>
        <v>71.738</v>
      </c>
      <c r="O416" s="167">
        <f t="shared" si="48"/>
        <v>66.396000000000001</v>
      </c>
      <c r="P416" s="167">
        <f t="shared" si="48"/>
        <v>67.171999999999997</v>
      </c>
      <c r="Q416">
        <f t="shared" si="44"/>
        <v>131.738</v>
      </c>
      <c r="R416">
        <f t="shared" si="45"/>
        <v>126.396</v>
      </c>
      <c r="S416" s="168">
        <f t="shared" si="46"/>
        <v>71.738</v>
      </c>
      <c r="T416">
        <f t="shared" si="47"/>
        <v>66.396000000000001</v>
      </c>
    </row>
    <row r="417" spans="1:20" outlineLevel="1" x14ac:dyDescent="0.25">
      <c r="A417" s="149">
        <v>50</v>
      </c>
      <c r="B417" s="164" t="str">
        <f t="shared" si="42"/>
        <v>FA</v>
      </c>
      <c r="C417" s="164" t="str">
        <f t="shared" si="43"/>
        <v>FA</v>
      </c>
      <c r="D417" s="135">
        <v>35.94</v>
      </c>
      <c r="E417" s="165">
        <v>1</v>
      </c>
      <c r="F417" s="135">
        <v>1</v>
      </c>
      <c r="G417" s="135">
        <v>125</v>
      </c>
      <c r="H417" s="154">
        <v>31.698499999999999</v>
      </c>
      <c r="I417" s="154">
        <v>1E-3</v>
      </c>
      <c r="J417" s="154">
        <v>129.75800000000001</v>
      </c>
      <c r="K417" s="154">
        <v>125.996</v>
      </c>
      <c r="L417" s="154">
        <v>126.54</v>
      </c>
      <c r="M417" s="166">
        <v>65</v>
      </c>
      <c r="N417" s="167">
        <f t="shared" si="48"/>
        <v>69.75800000000001</v>
      </c>
      <c r="O417" s="167">
        <f t="shared" si="48"/>
        <v>65.995999999999995</v>
      </c>
      <c r="P417" s="167">
        <f t="shared" si="48"/>
        <v>66.540000000000006</v>
      </c>
      <c r="Q417">
        <f t="shared" si="44"/>
        <v>129.75800000000001</v>
      </c>
      <c r="R417">
        <f t="shared" si="45"/>
        <v>125.996</v>
      </c>
      <c r="S417" s="168">
        <f t="shared" si="46"/>
        <v>69.75800000000001</v>
      </c>
      <c r="T417">
        <f t="shared" si="47"/>
        <v>65.995999999999995</v>
      </c>
    </row>
    <row r="418" spans="1:20" outlineLevel="1" x14ac:dyDescent="0.25">
      <c r="A418" s="149">
        <v>60</v>
      </c>
      <c r="B418" s="164" t="str">
        <f t="shared" si="42"/>
        <v>FA</v>
      </c>
      <c r="C418" s="164" t="str">
        <f t="shared" si="43"/>
        <v>FA</v>
      </c>
      <c r="D418" s="135">
        <v>43.09</v>
      </c>
      <c r="E418" s="165">
        <v>1</v>
      </c>
      <c r="F418" s="135">
        <v>1</v>
      </c>
      <c r="G418" s="135">
        <v>125</v>
      </c>
      <c r="H418" s="154">
        <v>38.8523</v>
      </c>
      <c r="I418" s="154">
        <v>1E-3</v>
      </c>
      <c r="J418" s="154">
        <v>128.99199999999999</v>
      </c>
      <c r="K418" s="154">
        <v>125.843</v>
      </c>
      <c r="L418" s="154">
        <v>126.28100000000001</v>
      </c>
      <c r="M418" s="166">
        <v>65</v>
      </c>
      <c r="N418" s="167">
        <f t="shared" si="48"/>
        <v>68.99199999999999</v>
      </c>
      <c r="O418" s="167">
        <f t="shared" si="48"/>
        <v>65.843000000000004</v>
      </c>
      <c r="P418" s="167">
        <f t="shared" si="48"/>
        <v>66.281000000000006</v>
      </c>
      <c r="Q418">
        <f t="shared" si="44"/>
        <v>128.99199999999999</v>
      </c>
      <c r="R418">
        <f t="shared" si="45"/>
        <v>125.843</v>
      </c>
      <c r="S418" s="168">
        <f t="shared" si="46"/>
        <v>68.99199999999999</v>
      </c>
      <c r="T418">
        <f t="shared" si="47"/>
        <v>65.843000000000004</v>
      </c>
    </row>
    <row r="419" spans="1:20" outlineLevel="1" x14ac:dyDescent="0.25">
      <c r="A419" s="149">
        <v>70</v>
      </c>
      <c r="B419" s="164" t="str">
        <f t="shared" si="42"/>
        <v>FA</v>
      </c>
      <c r="C419" s="164" t="str">
        <f t="shared" si="43"/>
        <v>FA</v>
      </c>
      <c r="D419" s="135">
        <v>50.25</v>
      </c>
      <c r="E419" s="165">
        <v>1</v>
      </c>
      <c r="F419" s="135">
        <v>1</v>
      </c>
      <c r="G419" s="135">
        <v>125</v>
      </c>
      <c r="H419" s="154">
        <v>46.0062</v>
      </c>
      <c r="I419" s="154">
        <v>1E-3</v>
      </c>
      <c r="J419" s="154">
        <v>128.43299999999999</v>
      </c>
      <c r="K419" s="154">
        <v>125.729</v>
      </c>
      <c r="L419" s="154">
        <v>126.101</v>
      </c>
      <c r="M419" s="166">
        <v>65</v>
      </c>
      <c r="N419" s="167">
        <f t="shared" si="48"/>
        <v>68.432999999999993</v>
      </c>
      <c r="O419" s="167">
        <f t="shared" si="48"/>
        <v>65.728999999999999</v>
      </c>
      <c r="P419" s="167">
        <f t="shared" si="48"/>
        <v>66.100999999999999</v>
      </c>
      <c r="Q419">
        <f t="shared" si="44"/>
        <v>128.43299999999999</v>
      </c>
      <c r="R419">
        <f t="shared" si="45"/>
        <v>125.729</v>
      </c>
      <c r="S419" s="168">
        <f t="shared" si="46"/>
        <v>68.432999999999993</v>
      </c>
      <c r="T419">
        <f t="shared" si="47"/>
        <v>65.728999999999999</v>
      </c>
    </row>
    <row r="420" spans="1:20" outlineLevel="1" x14ac:dyDescent="0.25">
      <c r="A420" s="149">
        <v>85</v>
      </c>
      <c r="B420" s="164" t="str">
        <f t="shared" si="42"/>
        <v>FA</v>
      </c>
      <c r="C420" s="164" t="str">
        <f t="shared" si="43"/>
        <v>FA</v>
      </c>
      <c r="D420" s="135">
        <v>60.98</v>
      </c>
      <c r="E420" s="165">
        <v>1</v>
      </c>
      <c r="F420" s="135">
        <v>1</v>
      </c>
      <c r="G420" s="135">
        <v>125</v>
      </c>
      <c r="H420" s="154">
        <v>56.736899999999999</v>
      </c>
      <c r="I420" s="154">
        <v>1E-3</v>
      </c>
      <c r="J420" s="154">
        <v>127.846</v>
      </c>
      <c r="K420" s="154">
        <v>125.61</v>
      </c>
      <c r="L420" s="154">
        <v>125.913</v>
      </c>
      <c r="M420" s="166">
        <v>65</v>
      </c>
      <c r="N420" s="167">
        <f t="shared" si="48"/>
        <v>67.846000000000004</v>
      </c>
      <c r="O420" s="167">
        <f t="shared" si="48"/>
        <v>65.61</v>
      </c>
      <c r="P420" s="167">
        <f t="shared" si="48"/>
        <v>65.912999999999997</v>
      </c>
      <c r="Q420">
        <f t="shared" si="44"/>
        <v>127.846</v>
      </c>
      <c r="R420">
        <f t="shared" si="45"/>
        <v>125.61</v>
      </c>
      <c r="S420" s="168">
        <f t="shared" si="46"/>
        <v>67.846000000000004</v>
      </c>
      <c r="T420">
        <f t="shared" si="47"/>
        <v>65.61</v>
      </c>
    </row>
    <row r="421" spans="1:20" outlineLevel="1" x14ac:dyDescent="0.25">
      <c r="A421" s="149">
        <v>100</v>
      </c>
      <c r="B421" s="164" t="str">
        <f t="shared" si="42"/>
        <v>FA</v>
      </c>
      <c r="C421" s="164" t="str">
        <f t="shared" si="43"/>
        <v>FA</v>
      </c>
      <c r="D421" s="135">
        <v>71.709999999999994</v>
      </c>
      <c r="E421" s="165">
        <v>1</v>
      </c>
      <c r="F421" s="135">
        <v>1</v>
      </c>
      <c r="G421" s="135">
        <v>125</v>
      </c>
      <c r="H421" s="154">
        <v>67.467699999999994</v>
      </c>
      <c r="I421" s="154">
        <v>1E-3</v>
      </c>
      <c r="J421" s="154">
        <v>127.42</v>
      </c>
      <c r="K421" s="154">
        <v>125.518</v>
      </c>
      <c r="L421" s="154">
        <v>125.80200000000001</v>
      </c>
      <c r="M421" s="166">
        <v>65</v>
      </c>
      <c r="N421" s="167">
        <f t="shared" si="48"/>
        <v>67.42</v>
      </c>
      <c r="O421" s="167">
        <f t="shared" si="48"/>
        <v>65.518000000000001</v>
      </c>
      <c r="P421" s="167">
        <f t="shared" si="48"/>
        <v>65.802000000000007</v>
      </c>
      <c r="Q421">
        <f t="shared" si="44"/>
        <v>127.42</v>
      </c>
      <c r="R421">
        <f t="shared" si="45"/>
        <v>125.518</v>
      </c>
      <c r="S421" s="168">
        <f t="shared" si="46"/>
        <v>67.42</v>
      </c>
      <c r="T421">
        <f t="shared" si="47"/>
        <v>65.518000000000001</v>
      </c>
    </row>
    <row r="422" spans="1:20" outlineLevel="1" x14ac:dyDescent="0.25">
      <c r="A422" s="149">
        <v>125</v>
      </c>
      <c r="B422" s="164" t="str">
        <f t="shared" si="42"/>
        <v>FA</v>
      </c>
      <c r="C422" s="164" t="str">
        <f t="shared" si="43"/>
        <v>FA</v>
      </c>
      <c r="D422" s="135">
        <v>89.59</v>
      </c>
      <c r="E422" s="165">
        <v>1</v>
      </c>
      <c r="F422" s="135">
        <v>1</v>
      </c>
      <c r="G422" s="135">
        <v>125</v>
      </c>
      <c r="H422" s="154">
        <v>85.3523</v>
      </c>
      <c r="I422" s="154">
        <v>1E-3</v>
      </c>
      <c r="J422" s="154">
        <v>126.95</v>
      </c>
      <c r="K422" s="154">
        <v>125.42100000000001</v>
      </c>
      <c r="L422" s="154">
        <v>125.651</v>
      </c>
      <c r="M422" s="166">
        <v>65</v>
      </c>
      <c r="N422" s="167">
        <f t="shared" si="48"/>
        <v>66.95</v>
      </c>
      <c r="O422" s="167">
        <f t="shared" si="48"/>
        <v>65.421000000000006</v>
      </c>
      <c r="P422" s="167">
        <f t="shared" si="48"/>
        <v>65.650999999999996</v>
      </c>
      <c r="Q422">
        <f t="shared" si="44"/>
        <v>126.95</v>
      </c>
      <c r="R422">
        <f t="shared" si="45"/>
        <v>125.42100000000001</v>
      </c>
      <c r="S422" s="168">
        <f t="shared" si="46"/>
        <v>66.95</v>
      </c>
      <c r="T422">
        <f t="shared" si="47"/>
        <v>65.421000000000006</v>
      </c>
    </row>
    <row r="423" spans="1:20" outlineLevel="1" x14ac:dyDescent="0.25">
      <c r="A423" s="149">
        <v>150</v>
      </c>
      <c r="B423" s="164" t="str">
        <f t="shared" si="42"/>
        <v>FA</v>
      </c>
      <c r="C423" s="164" t="str">
        <f t="shared" si="43"/>
        <v>FA</v>
      </c>
      <c r="D423" s="135">
        <v>107.48</v>
      </c>
      <c r="E423" s="165">
        <v>1</v>
      </c>
      <c r="F423" s="135">
        <v>1</v>
      </c>
      <c r="G423" s="135">
        <v>125</v>
      </c>
      <c r="H423" s="154">
        <v>103.23699999999999</v>
      </c>
      <c r="I423" s="154">
        <v>1E-3</v>
      </c>
      <c r="J423" s="154">
        <v>126.631</v>
      </c>
      <c r="K423" s="154">
        <v>125.354</v>
      </c>
      <c r="L423" s="154">
        <v>125.542</v>
      </c>
      <c r="M423" s="166">
        <v>65</v>
      </c>
      <c r="N423" s="167">
        <f t="shared" si="48"/>
        <v>66.631</v>
      </c>
      <c r="O423" s="167">
        <f t="shared" si="48"/>
        <v>65.353999999999999</v>
      </c>
      <c r="P423" s="167">
        <f t="shared" si="48"/>
        <v>65.542000000000002</v>
      </c>
      <c r="Q423">
        <f t="shared" si="44"/>
        <v>126.631</v>
      </c>
      <c r="R423">
        <f t="shared" si="45"/>
        <v>125.354</v>
      </c>
      <c r="S423" s="168">
        <f t="shared" si="46"/>
        <v>66.631</v>
      </c>
      <c r="T423">
        <f t="shared" si="47"/>
        <v>65.353999999999999</v>
      </c>
    </row>
    <row r="424" spans="1:20" outlineLevel="1" x14ac:dyDescent="0.25">
      <c r="A424" s="149">
        <v>2</v>
      </c>
      <c r="B424" s="164" t="str">
        <f t="shared" si="42"/>
        <v>FA</v>
      </c>
      <c r="C424" s="164" t="str">
        <f t="shared" si="43"/>
        <v>FA</v>
      </c>
      <c r="D424" s="135">
        <v>1.6</v>
      </c>
      <c r="E424" s="165">
        <v>1</v>
      </c>
      <c r="F424" s="135">
        <v>2</v>
      </c>
      <c r="G424" s="135">
        <v>125</v>
      </c>
      <c r="H424" s="154">
        <v>-2.64</v>
      </c>
      <c r="I424" s="154">
        <v>2E-3</v>
      </c>
      <c r="J424" s="154">
        <v>270.27800000000002</v>
      </c>
      <c r="K424" s="154">
        <v>158.25800000000001</v>
      </c>
      <c r="L424" s="154">
        <v>178.41900000000001</v>
      </c>
      <c r="M424" s="166">
        <v>65</v>
      </c>
      <c r="N424" s="167">
        <f t="shared" si="48"/>
        <v>210.27800000000002</v>
      </c>
      <c r="O424" s="167">
        <f t="shared" si="48"/>
        <v>98.25800000000001</v>
      </c>
      <c r="P424" s="167">
        <f t="shared" si="48"/>
        <v>118.41900000000001</v>
      </c>
      <c r="Q424" t="str">
        <f t="shared" si="44"/>
        <v>NA</v>
      </c>
      <c r="R424" t="str">
        <f t="shared" si="45"/>
        <v>NA</v>
      </c>
      <c r="S424" s="168" t="str">
        <f t="shared" si="46"/>
        <v>NA</v>
      </c>
      <c r="T424" t="str">
        <f t="shared" si="47"/>
        <v>NA</v>
      </c>
    </row>
    <row r="425" spans="1:20" outlineLevel="1" x14ac:dyDescent="0.25">
      <c r="A425" s="149">
        <v>3.5</v>
      </c>
      <c r="B425" s="164" t="str">
        <f t="shared" si="42"/>
        <v>FA</v>
      </c>
      <c r="C425" s="164" t="str">
        <f t="shared" si="43"/>
        <v>FA</v>
      </c>
      <c r="D425" s="135">
        <v>2.67</v>
      </c>
      <c r="E425" s="165">
        <v>1</v>
      </c>
      <c r="F425" s="135">
        <v>2</v>
      </c>
      <c r="G425" s="135">
        <v>125</v>
      </c>
      <c r="H425" s="154">
        <v>-1.5669200000000001</v>
      </c>
      <c r="I425" s="154">
        <v>2E-3</v>
      </c>
      <c r="J425" s="154">
        <v>229.471</v>
      </c>
      <c r="K425" s="154">
        <v>147.071</v>
      </c>
      <c r="L425" s="154">
        <v>160.62299999999999</v>
      </c>
      <c r="M425" s="166">
        <v>65</v>
      </c>
      <c r="N425" s="167">
        <f t="shared" si="48"/>
        <v>169.471</v>
      </c>
      <c r="O425" s="167">
        <f t="shared" si="48"/>
        <v>87.070999999999998</v>
      </c>
      <c r="P425" s="167">
        <f t="shared" si="48"/>
        <v>100.62299999999999</v>
      </c>
      <c r="Q425" t="str">
        <f t="shared" si="44"/>
        <v>NA</v>
      </c>
      <c r="R425" t="str">
        <f t="shared" si="45"/>
        <v>NA</v>
      </c>
      <c r="S425" s="168" t="str">
        <f t="shared" si="46"/>
        <v>NA</v>
      </c>
      <c r="T425">
        <f t="shared" si="47"/>
        <v>87.070999999999998</v>
      </c>
    </row>
    <row r="426" spans="1:20" outlineLevel="1" x14ac:dyDescent="0.25">
      <c r="A426" s="149">
        <v>5</v>
      </c>
      <c r="B426" s="164" t="str">
        <f t="shared" si="42"/>
        <v>FA</v>
      </c>
      <c r="C426" s="164" t="str">
        <f t="shared" si="43"/>
        <v>FA</v>
      </c>
      <c r="D426" s="135">
        <v>3.75</v>
      </c>
      <c r="E426" s="165">
        <v>1</v>
      </c>
      <c r="F426" s="135">
        <v>2</v>
      </c>
      <c r="G426" s="135">
        <v>125</v>
      </c>
      <c r="H426" s="154">
        <v>-0.49384600000000001</v>
      </c>
      <c r="I426" s="154">
        <v>2E-3</v>
      </c>
      <c r="J426" s="154">
        <v>205.304</v>
      </c>
      <c r="K426" s="154">
        <v>141.56299999999999</v>
      </c>
      <c r="L426" s="154">
        <v>151.41800000000001</v>
      </c>
      <c r="M426" s="166">
        <v>65</v>
      </c>
      <c r="N426" s="167">
        <f t="shared" si="48"/>
        <v>145.304</v>
      </c>
      <c r="O426" s="167">
        <f t="shared" si="48"/>
        <v>81.562999999999988</v>
      </c>
      <c r="P426" s="167">
        <f t="shared" si="48"/>
        <v>91.418000000000006</v>
      </c>
      <c r="Q426">
        <f t="shared" si="44"/>
        <v>205.304</v>
      </c>
      <c r="R426">
        <f t="shared" si="45"/>
        <v>141.56299999999999</v>
      </c>
      <c r="S426" s="168" t="str">
        <f t="shared" si="46"/>
        <v>NA</v>
      </c>
      <c r="T426">
        <f t="shared" si="47"/>
        <v>81.562999999999988</v>
      </c>
    </row>
    <row r="427" spans="1:20" outlineLevel="1" x14ac:dyDescent="0.25">
      <c r="A427" s="149">
        <v>7.5</v>
      </c>
      <c r="B427" s="164" t="str">
        <f t="shared" si="42"/>
        <v>FA</v>
      </c>
      <c r="C427" s="164" t="str">
        <f t="shared" si="43"/>
        <v>FA</v>
      </c>
      <c r="D427" s="135">
        <v>5.53</v>
      </c>
      <c r="E427" s="165">
        <v>1</v>
      </c>
      <c r="F427" s="135">
        <v>2</v>
      </c>
      <c r="G427" s="135">
        <v>125</v>
      </c>
      <c r="H427" s="154">
        <v>1.2946200000000001</v>
      </c>
      <c r="I427" s="154">
        <v>2E-3</v>
      </c>
      <c r="J427" s="154">
        <v>182.238</v>
      </c>
      <c r="K427" s="154">
        <v>136.56200000000001</v>
      </c>
      <c r="L427" s="154">
        <v>143.48500000000001</v>
      </c>
      <c r="M427" s="166">
        <v>65</v>
      </c>
      <c r="N427" s="167">
        <f t="shared" si="48"/>
        <v>122.238</v>
      </c>
      <c r="O427" s="167">
        <f t="shared" si="48"/>
        <v>76.562000000000012</v>
      </c>
      <c r="P427" s="167">
        <f t="shared" si="48"/>
        <v>83.485000000000014</v>
      </c>
      <c r="Q427">
        <f t="shared" si="44"/>
        <v>182.238</v>
      </c>
      <c r="R427">
        <f t="shared" si="45"/>
        <v>136.56200000000001</v>
      </c>
      <c r="S427" s="168">
        <f t="shared" si="46"/>
        <v>122.238</v>
      </c>
      <c r="T427">
        <f t="shared" si="47"/>
        <v>76.562000000000012</v>
      </c>
    </row>
    <row r="428" spans="1:20" outlineLevel="1" x14ac:dyDescent="0.25">
      <c r="A428" s="149">
        <v>10</v>
      </c>
      <c r="B428" s="164" t="str">
        <f t="shared" si="42"/>
        <v>FA</v>
      </c>
      <c r="C428" s="164" t="str">
        <f t="shared" si="43"/>
        <v>FA</v>
      </c>
      <c r="D428" s="135">
        <v>7.32</v>
      </c>
      <c r="E428" s="165">
        <v>1</v>
      </c>
      <c r="F428" s="135">
        <v>2</v>
      </c>
      <c r="G428" s="135">
        <v>125</v>
      </c>
      <c r="H428" s="154">
        <v>3.0830799999999998</v>
      </c>
      <c r="I428" s="154">
        <v>2E-3</v>
      </c>
      <c r="J428" s="154">
        <v>169.20400000000001</v>
      </c>
      <c r="K428" s="154">
        <v>133.96199999999999</v>
      </c>
      <c r="L428" s="154">
        <v>139.14099999999999</v>
      </c>
      <c r="M428" s="166">
        <v>65</v>
      </c>
      <c r="N428" s="167">
        <f t="shared" si="48"/>
        <v>109.20400000000001</v>
      </c>
      <c r="O428" s="167">
        <f t="shared" si="48"/>
        <v>73.961999999999989</v>
      </c>
      <c r="P428" s="167">
        <f t="shared" si="48"/>
        <v>79.140999999999991</v>
      </c>
      <c r="Q428">
        <f t="shared" si="44"/>
        <v>169.20400000000001</v>
      </c>
      <c r="R428">
        <f t="shared" si="45"/>
        <v>133.96199999999999</v>
      </c>
      <c r="S428" s="168">
        <f t="shared" si="46"/>
        <v>109.20400000000001</v>
      </c>
      <c r="T428">
        <f t="shared" si="47"/>
        <v>73.961999999999989</v>
      </c>
    </row>
    <row r="429" spans="1:20" outlineLevel="1" x14ac:dyDescent="0.25">
      <c r="A429" s="149">
        <v>15</v>
      </c>
      <c r="B429" s="164" t="str">
        <f t="shared" si="42"/>
        <v>FA</v>
      </c>
      <c r="C429" s="164" t="str">
        <f t="shared" si="43"/>
        <v>FA</v>
      </c>
      <c r="D429" s="135">
        <v>10.9</v>
      </c>
      <c r="E429" s="165">
        <v>1</v>
      </c>
      <c r="F429" s="135">
        <v>2</v>
      </c>
      <c r="G429" s="135">
        <v>125</v>
      </c>
      <c r="H429" s="154">
        <v>6.66</v>
      </c>
      <c r="I429" s="154">
        <v>2E-3</v>
      </c>
      <c r="J429" s="154">
        <v>155.304</v>
      </c>
      <c r="K429" s="154">
        <v>131.203</v>
      </c>
      <c r="L429" s="154">
        <v>134.774</v>
      </c>
      <c r="M429" s="166">
        <v>65</v>
      </c>
      <c r="N429" s="167">
        <f t="shared" si="48"/>
        <v>95.304000000000002</v>
      </c>
      <c r="O429" s="167">
        <f t="shared" si="48"/>
        <v>71.203000000000003</v>
      </c>
      <c r="P429" s="167">
        <f t="shared" si="48"/>
        <v>74.774000000000001</v>
      </c>
      <c r="Q429">
        <f t="shared" si="44"/>
        <v>155.304</v>
      </c>
      <c r="R429">
        <f t="shared" si="45"/>
        <v>131.203</v>
      </c>
      <c r="S429" s="168">
        <f t="shared" si="46"/>
        <v>95.304000000000002</v>
      </c>
      <c r="T429">
        <f t="shared" si="47"/>
        <v>71.203000000000003</v>
      </c>
    </row>
    <row r="430" spans="1:20" outlineLevel="1" x14ac:dyDescent="0.25">
      <c r="A430" s="149">
        <v>20</v>
      </c>
      <c r="B430" s="164" t="str">
        <f t="shared" si="42"/>
        <v>FA</v>
      </c>
      <c r="C430" s="164" t="str">
        <f t="shared" si="43"/>
        <v>FA</v>
      </c>
      <c r="D430" s="135">
        <v>14.48</v>
      </c>
      <c r="E430" s="165">
        <v>1</v>
      </c>
      <c r="F430" s="135">
        <v>2</v>
      </c>
      <c r="G430" s="135">
        <v>125</v>
      </c>
      <c r="H430" s="154">
        <v>10.2369</v>
      </c>
      <c r="I430" s="154">
        <v>2E-3</v>
      </c>
      <c r="J430" s="154">
        <v>148.01</v>
      </c>
      <c r="K430" s="154">
        <v>129.73099999999999</v>
      </c>
      <c r="L430" s="154">
        <v>132.33799999999999</v>
      </c>
      <c r="M430" s="166">
        <v>65</v>
      </c>
      <c r="N430" s="167">
        <f t="shared" si="48"/>
        <v>88.009999999999991</v>
      </c>
      <c r="O430" s="167">
        <f t="shared" si="48"/>
        <v>69.730999999999995</v>
      </c>
      <c r="P430" s="167">
        <f t="shared" si="48"/>
        <v>72.337999999999994</v>
      </c>
      <c r="Q430">
        <f t="shared" si="44"/>
        <v>148.01</v>
      </c>
      <c r="R430">
        <f t="shared" si="45"/>
        <v>129.73099999999999</v>
      </c>
      <c r="S430" s="168">
        <f t="shared" si="46"/>
        <v>88.009999999999991</v>
      </c>
      <c r="T430">
        <f t="shared" si="47"/>
        <v>69.730999999999995</v>
      </c>
    </row>
    <row r="431" spans="1:20" outlineLevel="1" x14ac:dyDescent="0.25">
      <c r="A431" s="149">
        <v>35</v>
      </c>
      <c r="B431" s="164" t="str">
        <f t="shared" si="42"/>
        <v>FA</v>
      </c>
      <c r="C431" s="164" t="str">
        <f t="shared" si="43"/>
        <v>FA</v>
      </c>
      <c r="D431" s="135">
        <v>25.21</v>
      </c>
      <c r="E431" s="165">
        <v>1</v>
      </c>
      <c r="F431" s="135">
        <v>2</v>
      </c>
      <c r="G431" s="135">
        <v>125</v>
      </c>
      <c r="H431" s="154">
        <v>20.967700000000001</v>
      </c>
      <c r="I431" s="154">
        <v>2E-3</v>
      </c>
      <c r="J431" s="154">
        <v>138.447</v>
      </c>
      <c r="K431" s="154">
        <v>127.788</v>
      </c>
      <c r="L431" s="154">
        <v>129.334</v>
      </c>
      <c r="M431" s="166">
        <v>65</v>
      </c>
      <c r="N431" s="167">
        <f t="shared" si="48"/>
        <v>78.447000000000003</v>
      </c>
      <c r="O431" s="167">
        <f t="shared" si="48"/>
        <v>67.787999999999997</v>
      </c>
      <c r="P431" s="167">
        <f t="shared" si="48"/>
        <v>69.334000000000003</v>
      </c>
      <c r="Q431">
        <f t="shared" si="44"/>
        <v>138.447</v>
      </c>
      <c r="R431">
        <f t="shared" si="45"/>
        <v>127.788</v>
      </c>
      <c r="S431" s="168">
        <f t="shared" si="46"/>
        <v>78.447000000000003</v>
      </c>
      <c r="T431">
        <f t="shared" si="47"/>
        <v>67.787999999999997</v>
      </c>
    </row>
    <row r="432" spans="1:20" outlineLevel="1" x14ac:dyDescent="0.25">
      <c r="A432" s="149">
        <v>50</v>
      </c>
      <c r="B432" s="164" t="str">
        <f t="shared" si="42"/>
        <v>FA</v>
      </c>
      <c r="C432" s="164" t="str">
        <f t="shared" si="43"/>
        <v>FA</v>
      </c>
      <c r="D432" s="135">
        <v>35.94</v>
      </c>
      <c r="E432" s="165">
        <v>1</v>
      </c>
      <c r="F432" s="135">
        <v>2</v>
      </c>
      <c r="G432" s="135">
        <v>125</v>
      </c>
      <c r="H432" s="154">
        <v>31.698499999999999</v>
      </c>
      <c r="I432" s="154">
        <v>2E-3</v>
      </c>
      <c r="J432" s="154">
        <v>134.50200000000001</v>
      </c>
      <c r="K432" s="154">
        <v>126.99</v>
      </c>
      <c r="L432" s="154">
        <v>128.07400000000001</v>
      </c>
      <c r="M432" s="166">
        <v>65</v>
      </c>
      <c r="N432" s="167">
        <f t="shared" si="48"/>
        <v>74.50200000000001</v>
      </c>
      <c r="O432" s="167">
        <f t="shared" si="48"/>
        <v>66.989999999999995</v>
      </c>
      <c r="P432" s="167">
        <f t="shared" si="48"/>
        <v>68.074000000000012</v>
      </c>
      <c r="Q432">
        <f t="shared" si="44"/>
        <v>134.50200000000001</v>
      </c>
      <c r="R432">
        <f t="shared" si="45"/>
        <v>126.99</v>
      </c>
      <c r="S432" s="168">
        <f t="shared" si="46"/>
        <v>74.50200000000001</v>
      </c>
      <c r="T432">
        <f t="shared" si="47"/>
        <v>66.989999999999995</v>
      </c>
    </row>
    <row r="433" spans="1:20" outlineLevel="1" x14ac:dyDescent="0.25">
      <c r="A433" s="149">
        <v>60</v>
      </c>
      <c r="B433" s="164" t="str">
        <f t="shared" si="42"/>
        <v>FA</v>
      </c>
      <c r="C433" s="164" t="str">
        <f t="shared" si="43"/>
        <v>FA</v>
      </c>
      <c r="D433" s="135">
        <v>43.09</v>
      </c>
      <c r="E433" s="165">
        <v>1</v>
      </c>
      <c r="F433" s="135">
        <v>2</v>
      </c>
      <c r="G433" s="135">
        <v>125</v>
      </c>
      <c r="H433" s="154">
        <v>38.8523</v>
      </c>
      <c r="I433" s="154">
        <v>2E-3</v>
      </c>
      <c r="J433" s="154">
        <v>132.97499999999999</v>
      </c>
      <c r="K433" s="154">
        <v>126.68300000000001</v>
      </c>
      <c r="L433" s="154">
        <v>127.559</v>
      </c>
      <c r="M433" s="166">
        <v>65</v>
      </c>
      <c r="N433" s="167">
        <f t="shared" si="48"/>
        <v>72.974999999999994</v>
      </c>
      <c r="O433" s="167">
        <f t="shared" si="48"/>
        <v>66.683000000000007</v>
      </c>
      <c r="P433" s="167">
        <f t="shared" si="48"/>
        <v>67.558999999999997</v>
      </c>
      <c r="Q433">
        <f t="shared" si="44"/>
        <v>132.97499999999999</v>
      </c>
      <c r="R433">
        <f t="shared" si="45"/>
        <v>126.68300000000001</v>
      </c>
      <c r="S433" s="168">
        <f t="shared" si="46"/>
        <v>72.974999999999994</v>
      </c>
      <c r="T433">
        <f t="shared" si="47"/>
        <v>66.683000000000007</v>
      </c>
    </row>
    <row r="434" spans="1:20" outlineLevel="1" x14ac:dyDescent="0.25">
      <c r="A434" s="149">
        <v>70</v>
      </c>
      <c r="B434" s="164" t="str">
        <f t="shared" si="42"/>
        <v>FA</v>
      </c>
      <c r="C434" s="164" t="str">
        <f t="shared" si="43"/>
        <v>FA</v>
      </c>
      <c r="D434" s="135">
        <v>50.25</v>
      </c>
      <c r="E434" s="165">
        <v>1</v>
      </c>
      <c r="F434" s="135">
        <v>2</v>
      </c>
      <c r="G434" s="135">
        <v>125</v>
      </c>
      <c r="H434" s="154">
        <v>46.0062</v>
      </c>
      <c r="I434" s="154">
        <v>2E-3</v>
      </c>
      <c r="J434" s="154">
        <v>131.86000000000001</v>
      </c>
      <c r="K434" s="154">
        <v>126.456</v>
      </c>
      <c r="L434" s="154">
        <v>127.2</v>
      </c>
      <c r="M434" s="166">
        <v>65</v>
      </c>
      <c r="N434" s="167">
        <f t="shared" si="48"/>
        <v>71.860000000000014</v>
      </c>
      <c r="O434" s="167">
        <f t="shared" si="48"/>
        <v>66.456000000000003</v>
      </c>
      <c r="P434" s="167">
        <f t="shared" si="48"/>
        <v>67.2</v>
      </c>
      <c r="Q434">
        <f t="shared" si="44"/>
        <v>131.86000000000001</v>
      </c>
      <c r="R434">
        <f t="shared" si="45"/>
        <v>126.456</v>
      </c>
      <c r="S434" s="168">
        <f t="shared" si="46"/>
        <v>71.860000000000014</v>
      </c>
      <c r="T434">
        <f t="shared" si="47"/>
        <v>66.456000000000003</v>
      </c>
    </row>
    <row r="435" spans="1:20" outlineLevel="1" x14ac:dyDescent="0.25">
      <c r="A435" s="149">
        <v>85</v>
      </c>
      <c r="B435" s="164" t="str">
        <f t="shared" si="42"/>
        <v>FA</v>
      </c>
      <c r="C435" s="164" t="str">
        <f t="shared" si="43"/>
        <v>FA</v>
      </c>
      <c r="D435" s="135">
        <v>60.98</v>
      </c>
      <c r="E435" s="165">
        <v>1</v>
      </c>
      <c r="F435" s="135">
        <v>2</v>
      </c>
      <c r="G435" s="135">
        <v>125</v>
      </c>
      <c r="H435" s="154">
        <v>56.736899999999999</v>
      </c>
      <c r="I435" s="154">
        <v>2E-3</v>
      </c>
      <c r="J435" s="154">
        <v>130.68700000000001</v>
      </c>
      <c r="K435" s="154">
        <v>126.218</v>
      </c>
      <c r="L435" s="154">
        <v>126.825</v>
      </c>
      <c r="M435" s="166">
        <v>65</v>
      </c>
      <c r="N435" s="167">
        <f t="shared" si="48"/>
        <v>70.687000000000012</v>
      </c>
      <c r="O435" s="167">
        <f t="shared" si="48"/>
        <v>66.218000000000004</v>
      </c>
      <c r="P435" s="167">
        <f t="shared" si="48"/>
        <v>66.825000000000003</v>
      </c>
      <c r="Q435">
        <f t="shared" si="44"/>
        <v>130.68700000000001</v>
      </c>
      <c r="R435">
        <f t="shared" si="45"/>
        <v>126.218</v>
      </c>
      <c r="S435" s="168">
        <f t="shared" si="46"/>
        <v>70.687000000000012</v>
      </c>
      <c r="T435">
        <f t="shared" si="47"/>
        <v>66.218000000000004</v>
      </c>
    </row>
    <row r="436" spans="1:20" outlineLevel="1" x14ac:dyDescent="0.25">
      <c r="A436" s="149">
        <v>100</v>
      </c>
      <c r="B436" s="164" t="str">
        <f t="shared" si="42"/>
        <v>FA</v>
      </c>
      <c r="C436" s="164" t="str">
        <f t="shared" si="43"/>
        <v>FA</v>
      </c>
      <c r="D436" s="135">
        <v>71.709999999999994</v>
      </c>
      <c r="E436" s="165">
        <v>1</v>
      </c>
      <c r="F436" s="135">
        <v>2</v>
      </c>
      <c r="G436" s="135">
        <v>125</v>
      </c>
      <c r="H436" s="154">
        <v>67.467699999999994</v>
      </c>
      <c r="I436" s="154">
        <v>2E-3</v>
      </c>
      <c r="J436" s="154">
        <v>129.83699999999999</v>
      </c>
      <c r="K436" s="154">
        <v>126.036</v>
      </c>
      <c r="L436" s="154">
        <v>126.602</v>
      </c>
      <c r="M436" s="166">
        <v>65</v>
      </c>
      <c r="N436" s="167">
        <f t="shared" si="48"/>
        <v>69.836999999999989</v>
      </c>
      <c r="O436" s="167">
        <f t="shared" si="48"/>
        <v>66.036000000000001</v>
      </c>
      <c r="P436" s="167">
        <f t="shared" si="48"/>
        <v>66.602000000000004</v>
      </c>
      <c r="Q436">
        <f t="shared" si="44"/>
        <v>129.83699999999999</v>
      </c>
      <c r="R436">
        <f t="shared" si="45"/>
        <v>126.036</v>
      </c>
      <c r="S436" s="168">
        <f t="shared" si="46"/>
        <v>69.836999999999989</v>
      </c>
      <c r="T436">
        <f t="shared" si="47"/>
        <v>66.036000000000001</v>
      </c>
    </row>
    <row r="437" spans="1:20" outlineLevel="1" x14ac:dyDescent="0.25">
      <c r="A437" s="149">
        <v>125</v>
      </c>
      <c r="B437" s="164" t="str">
        <f t="shared" si="42"/>
        <v>FA</v>
      </c>
      <c r="C437" s="164" t="str">
        <f t="shared" si="43"/>
        <v>FA</v>
      </c>
      <c r="D437" s="135">
        <v>89.59</v>
      </c>
      <c r="E437" s="165">
        <v>1</v>
      </c>
      <c r="F437" s="135">
        <v>2</v>
      </c>
      <c r="G437" s="135">
        <v>125</v>
      </c>
      <c r="H437" s="154">
        <v>85.3523</v>
      </c>
      <c r="I437" s="154">
        <v>2E-3</v>
      </c>
      <c r="J437" s="154">
        <v>128.89699999999999</v>
      </c>
      <c r="K437" s="154">
        <v>125.84099999999999</v>
      </c>
      <c r="L437" s="154">
        <v>126.30200000000001</v>
      </c>
      <c r="M437" s="166">
        <v>65</v>
      </c>
      <c r="N437" s="167">
        <f t="shared" si="48"/>
        <v>68.896999999999991</v>
      </c>
      <c r="O437" s="167">
        <f t="shared" si="48"/>
        <v>65.840999999999994</v>
      </c>
      <c r="P437" s="167">
        <f t="shared" si="48"/>
        <v>66.302000000000007</v>
      </c>
      <c r="Q437">
        <f t="shared" si="44"/>
        <v>128.89699999999999</v>
      </c>
      <c r="R437">
        <f t="shared" si="45"/>
        <v>125.84099999999999</v>
      </c>
      <c r="S437" s="168">
        <f t="shared" si="46"/>
        <v>68.896999999999991</v>
      </c>
      <c r="T437">
        <f t="shared" si="47"/>
        <v>65.840999999999994</v>
      </c>
    </row>
    <row r="438" spans="1:20" outlineLevel="1" x14ac:dyDescent="0.25">
      <c r="A438" s="149">
        <v>150</v>
      </c>
      <c r="B438" s="164" t="str">
        <f t="shared" si="42"/>
        <v>FA</v>
      </c>
      <c r="C438" s="164" t="str">
        <f t="shared" si="43"/>
        <v>FA</v>
      </c>
      <c r="D438" s="135">
        <v>107.48</v>
      </c>
      <c r="E438" s="165">
        <v>1</v>
      </c>
      <c r="F438" s="135">
        <v>2</v>
      </c>
      <c r="G438" s="135">
        <v>125</v>
      </c>
      <c r="H438" s="154">
        <v>103.23699999999999</v>
      </c>
      <c r="I438" s="154">
        <v>2E-3</v>
      </c>
      <c r="J438" s="154">
        <v>128.261</v>
      </c>
      <c r="K438" s="154">
        <v>125.70699999999999</v>
      </c>
      <c r="L438" s="154">
        <v>126.083</v>
      </c>
      <c r="M438" s="166">
        <v>65</v>
      </c>
      <c r="N438" s="167">
        <f t="shared" si="48"/>
        <v>68.260999999999996</v>
      </c>
      <c r="O438" s="167">
        <f t="shared" si="48"/>
        <v>65.706999999999994</v>
      </c>
      <c r="P438" s="167">
        <f t="shared" si="48"/>
        <v>66.082999999999998</v>
      </c>
      <c r="Q438">
        <f t="shared" si="44"/>
        <v>128.261</v>
      </c>
      <c r="R438">
        <f t="shared" si="45"/>
        <v>125.70699999999999</v>
      </c>
      <c r="S438" s="168">
        <f t="shared" si="46"/>
        <v>68.260999999999996</v>
      </c>
      <c r="T438">
        <f t="shared" si="47"/>
        <v>65.706999999999994</v>
      </c>
    </row>
    <row r="439" spans="1:20" outlineLevel="1" x14ac:dyDescent="0.25">
      <c r="A439" s="149">
        <v>2</v>
      </c>
      <c r="B439" s="164" t="str">
        <f t="shared" si="42"/>
        <v>FA</v>
      </c>
      <c r="C439" s="164" t="str">
        <f t="shared" si="43"/>
        <v>FA</v>
      </c>
      <c r="D439" s="135">
        <v>1.6</v>
      </c>
      <c r="E439" s="165">
        <v>1</v>
      </c>
      <c r="F439" s="135">
        <v>4</v>
      </c>
      <c r="G439" s="135">
        <v>125</v>
      </c>
      <c r="H439" s="154">
        <v>-2.64</v>
      </c>
      <c r="I439" s="154">
        <v>4.0000000000000001E-3</v>
      </c>
      <c r="J439" s="154">
        <v>409.714</v>
      </c>
      <c r="K439" s="154">
        <v>189.393</v>
      </c>
      <c r="L439" s="154">
        <v>227.714</v>
      </c>
      <c r="M439" s="166">
        <v>65</v>
      </c>
      <c r="N439" s="167">
        <f t="shared" si="48"/>
        <v>349.714</v>
      </c>
      <c r="O439" s="167">
        <f t="shared" si="48"/>
        <v>129.393</v>
      </c>
      <c r="P439" s="167">
        <f t="shared" si="48"/>
        <v>167.714</v>
      </c>
      <c r="Q439" t="str">
        <f t="shared" si="44"/>
        <v>NA</v>
      </c>
      <c r="R439" t="str">
        <f t="shared" si="45"/>
        <v>NA</v>
      </c>
      <c r="S439" s="168" t="str">
        <f t="shared" si="46"/>
        <v>NA</v>
      </c>
      <c r="T439" t="str">
        <f t="shared" si="47"/>
        <v>NA</v>
      </c>
    </row>
    <row r="440" spans="1:20" outlineLevel="1" x14ac:dyDescent="0.25">
      <c r="A440" s="149">
        <v>3.5</v>
      </c>
      <c r="B440" s="164" t="str">
        <f t="shared" si="42"/>
        <v>FA</v>
      </c>
      <c r="C440" s="164" t="str">
        <f t="shared" si="43"/>
        <v>FA</v>
      </c>
      <c r="D440" s="135">
        <v>2.67</v>
      </c>
      <c r="E440" s="165">
        <v>1</v>
      </c>
      <c r="F440" s="135">
        <v>4</v>
      </c>
      <c r="G440" s="135">
        <v>125</v>
      </c>
      <c r="H440" s="154">
        <v>-1.5669200000000001</v>
      </c>
      <c r="I440" s="154">
        <v>4.0000000000000001E-3</v>
      </c>
      <c r="J440" s="154">
        <v>329.74799999999999</v>
      </c>
      <c r="K440" s="154">
        <v>168.08199999999999</v>
      </c>
      <c r="L440" s="154">
        <v>194.09399999999999</v>
      </c>
      <c r="M440" s="166">
        <v>65</v>
      </c>
      <c r="N440" s="167">
        <f t="shared" si="48"/>
        <v>269.74799999999999</v>
      </c>
      <c r="O440" s="167">
        <f t="shared" si="48"/>
        <v>108.08199999999999</v>
      </c>
      <c r="P440" s="167">
        <f t="shared" si="48"/>
        <v>134.09399999999999</v>
      </c>
      <c r="Q440" t="str">
        <f t="shared" si="44"/>
        <v>NA</v>
      </c>
      <c r="R440" t="str">
        <f t="shared" si="45"/>
        <v>NA</v>
      </c>
      <c r="S440" s="168" t="str">
        <f t="shared" si="46"/>
        <v>NA</v>
      </c>
      <c r="T440" t="str">
        <f t="shared" si="47"/>
        <v>NA</v>
      </c>
    </row>
    <row r="441" spans="1:20" outlineLevel="1" x14ac:dyDescent="0.25">
      <c r="A441" s="149">
        <v>5</v>
      </c>
      <c r="B441" s="164" t="str">
        <f t="shared" si="42"/>
        <v>FA</v>
      </c>
      <c r="C441" s="164" t="str">
        <f t="shared" si="43"/>
        <v>FA</v>
      </c>
      <c r="D441" s="135">
        <v>3.75</v>
      </c>
      <c r="E441" s="165">
        <v>1</v>
      </c>
      <c r="F441" s="135">
        <v>4</v>
      </c>
      <c r="G441" s="135">
        <v>125</v>
      </c>
      <c r="H441" s="154">
        <v>-0.49384600000000001</v>
      </c>
      <c r="I441" s="154">
        <v>4.0000000000000001E-3</v>
      </c>
      <c r="J441" s="154">
        <v>282.685</v>
      </c>
      <c r="K441" s="154">
        <v>157.5</v>
      </c>
      <c r="L441" s="154">
        <v>176.589</v>
      </c>
      <c r="M441" s="166">
        <v>65</v>
      </c>
      <c r="N441" s="167">
        <f t="shared" si="48"/>
        <v>222.685</v>
      </c>
      <c r="O441" s="167">
        <f t="shared" si="48"/>
        <v>97.5</v>
      </c>
      <c r="P441" s="167">
        <f t="shared" si="48"/>
        <v>116.589</v>
      </c>
      <c r="Q441" t="str">
        <f t="shared" si="44"/>
        <v>NA</v>
      </c>
      <c r="R441" t="str">
        <f t="shared" si="45"/>
        <v>NA</v>
      </c>
      <c r="S441" s="168" t="str">
        <f t="shared" si="46"/>
        <v>NA</v>
      </c>
      <c r="T441" t="str">
        <f t="shared" si="47"/>
        <v>NA</v>
      </c>
    </row>
    <row r="442" spans="1:20" outlineLevel="1" x14ac:dyDescent="0.25">
      <c r="A442" s="149">
        <v>7.5</v>
      </c>
      <c r="B442" s="164" t="str">
        <f t="shared" si="42"/>
        <v>FA</v>
      </c>
      <c r="C442" s="164" t="str">
        <f t="shared" si="43"/>
        <v>FA</v>
      </c>
      <c r="D442" s="135">
        <v>5.53</v>
      </c>
      <c r="E442" s="165">
        <v>1</v>
      </c>
      <c r="F442" s="135">
        <v>4</v>
      </c>
      <c r="G442" s="135">
        <v>125</v>
      </c>
      <c r="H442" s="154">
        <v>1.2946200000000001</v>
      </c>
      <c r="I442" s="154">
        <v>4.0000000000000001E-3</v>
      </c>
      <c r="J442" s="154">
        <v>237.81200000000001</v>
      </c>
      <c r="K442" s="154">
        <v>147.81399999999999</v>
      </c>
      <c r="L442" s="154">
        <v>161.33799999999999</v>
      </c>
      <c r="M442" s="166">
        <v>65</v>
      </c>
      <c r="N442" s="167">
        <f t="shared" si="48"/>
        <v>177.81200000000001</v>
      </c>
      <c r="O442" s="167">
        <f t="shared" si="48"/>
        <v>87.813999999999993</v>
      </c>
      <c r="P442" s="167">
        <f t="shared" si="48"/>
        <v>101.33799999999999</v>
      </c>
      <c r="Q442" t="str">
        <f t="shared" si="44"/>
        <v>NA</v>
      </c>
      <c r="R442" t="str">
        <f t="shared" si="45"/>
        <v>NA</v>
      </c>
      <c r="S442" s="168" t="str">
        <f t="shared" si="46"/>
        <v>NA</v>
      </c>
      <c r="T442">
        <f t="shared" si="47"/>
        <v>87.813999999999993</v>
      </c>
    </row>
    <row r="443" spans="1:20" outlineLevel="1" x14ac:dyDescent="0.25">
      <c r="A443" s="149">
        <v>10</v>
      </c>
      <c r="B443" s="164" t="str">
        <f t="shared" si="42"/>
        <v>FA</v>
      </c>
      <c r="C443" s="164" t="str">
        <f t="shared" si="43"/>
        <v>FA</v>
      </c>
      <c r="D443" s="135">
        <v>7.32</v>
      </c>
      <c r="E443" s="165">
        <v>1</v>
      </c>
      <c r="F443" s="135">
        <v>4</v>
      </c>
      <c r="G443" s="135">
        <v>125</v>
      </c>
      <c r="H443" s="154">
        <v>3.0830799999999998</v>
      </c>
      <c r="I443" s="154">
        <v>4.0000000000000001E-3</v>
      </c>
      <c r="J443" s="154">
        <v>212.358</v>
      </c>
      <c r="K443" s="154">
        <v>142.73400000000001</v>
      </c>
      <c r="L443" s="154">
        <v>152.90199999999999</v>
      </c>
      <c r="M443" s="166">
        <v>65</v>
      </c>
      <c r="N443" s="167">
        <f t="shared" si="48"/>
        <v>152.358</v>
      </c>
      <c r="O443" s="167">
        <f t="shared" si="48"/>
        <v>82.734000000000009</v>
      </c>
      <c r="P443" s="167">
        <f t="shared" si="48"/>
        <v>92.901999999999987</v>
      </c>
      <c r="Q443" t="str">
        <f t="shared" si="44"/>
        <v>NA</v>
      </c>
      <c r="R443" t="str">
        <f t="shared" si="45"/>
        <v>NA</v>
      </c>
      <c r="S443" s="168" t="str">
        <f t="shared" si="46"/>
        <v>NA</v>
      </c>
      <c r="T443">
        <f t="shared" si="47"/>
        <v>82.734000000000009</v>
      </c>
    </row>
    <row r="444" spans="1:20" outlineLevel="1" x14ac:dyDescent="0.25">
      <c r="A444" s="149">
        <v>15</v>
      </c>
      <c r="B444" s="164" t="str">
        <f t="shared" si="42"/>
        <v>FA</v>
      </c>
      <c r="C444" s="164" t="str">
        <f t="shared" si="43"/>
        <v>FA</v>
      </c>
      <c r="D444" s="135">
        <v>10.9</v>
      </c>
      <c r="E444" s="165">
        <v>1</v>
      </c>
      <c r="F444" s="135">
        <v>4</v>
      </c>
      <c r="G444" s="135">
        <v>125</v>
      </c>
      <c r="H444" s="154">
        <v>6.66</v>
      </c>
      <c r="I444" s="154">
        <v>4.0000000000000001E-3</v>
      </c>
      <c r="J444" s="154">
        <v>185.07499999999999</v>
      </c>
      <c r="K444" s="154">
        <v>137.31299999999999</v>
      </c>
      <c r="L444" s="154">
        <v>144.35599999999999</v>
      </c>
      <c r="M444" s="166">
        <v>65</v>
      </c>
      <c r="N444" s="167">
        <f t="shared" si="48"/>
        <v>125.07499999999999</v>
      </c>
      <c r="O444" s="167">
        <f t="shared" si="48"/>
        <v>77.312999999999988</v>
      </c>
      <c r="P444" s="167">
        <f t="shared" si="48"/>
        <v>84.355999999999995</v>
      </c>
      <c r="Q444">
        <f t="shared" si="44"/>
        <v>185.07499999999999</v>
      </c>
      <c r="R444">
        <f t="shared" si="45"/>
        <v>137.31299999999999</v>
      </c>
      <c r="S444" s="168">
        <f t="shared" si="46"/>
        <v>125.07499999999999</v>
      </c>
      <c r="T444">
        <f t="shared" si="47"/>
        <v>77.312999999999988</v>
      </c>
    </row>
    <row r="445" spans="1:20" outlineLevel="1" x14ac:dyDescent="0.25">
      <c r="A445" s="149">
        <v>20</v>
      </c>
      <c r="B445" s="164" t="str">
        <f t="shared" si="42"/>
        <v>FA</v>
      </c>
      <c r="C445" s="164" t="str">
        <f t="shared" si="43"/>
        <v>FA</v>
      </c>
      <c r="D445" s="135">
        <v>14.48</v>
      </c>
      <c r="E445" s="165">
        <v>1</v>
      </c>
      <c r="F445" s="135">
        <v>4</v>
      </c>
      <c r="G445" s="135">
        <v>125</v>
      </c>
      <c r="H445" s="154">
        <v>10.2369</v>
      </c>
      <c r="I445" s="154">
        <v>4.0000000000000001E-3</v>
      </c>
      <c r="J445" s="154">
        <v>170.70599999999999</v>
      </c>
      <c r="K445" s="154">
        <v>134.40700000000001</v>
      </c>
      <c r="L445" s="154">
        <v>139.56800000000001</v>
      </c>
      <c r="M445" s="166">
        <v>65</v>
      </c>
      <c r="N445" s="167">
        <f t="shared" si="48"/>
        <v>110.70599999999999</v>
      </c>
      <c r="O445" s="167">
        <f t="shared" si="48"/>
        <v>74.407000000000011</v>
      </c>
      <c r="P445" s="167">
        <f t="shared" si="48"/>
        <v>79.568000000000012</v>
      </c>
      <c r="Q445">
        <f t="shared" si="44"/>
        <v>170.70599999999999</v>
      </c>
      <c r="R445">
        <f t="shared" si="45"/>
        <v>134.40700000000001</v>
      </c>
      <c r="S445" s="168">
        <f t="shared" si="46"/>
        <v>110.70599999999999</v>
      </c>
      <c r="T445">
        <f t="shared" si="47"/>
        <v>74.407000000000011</v>
      </c>
    </row>
    <row r="446" spans="1:20" outlineLevel="1" x14ac:dyDescent="0.25">
      <c r="A446" s="149">
        <v>35</v>
      </c>
      <c r="B446" s="164" t="str">
        <f t="shared" si="42"/>
        <v>FA</v>
      </c>
      <c r="C446" s="164" t="str">
        <f t="shared" si="43"/>
        <v>FA</v>
      </c>
      <c r="D446" s="135">
        <v>25.21</v>
      </c>
      <c r="E446" s="165">
        <v>1</v>
      </c>
      <c r="F446" s="135">
        <v>4</v>
      </c>
      <c r="G446" s="135">
        <v>125</v>
      </c>
      <c r="H446" s="154">
        <v>20.967700000000001</v>
      </c>
      <c r="I446" s="154">
        <v>4.0000000000000001E-3</v>
      </c>
      <c r="J446" s="154">
        <v>151.785</v>
      </c>
      <c r="K446" s="154">
        <v>130.55799999999999</v>
      </c>
      <c r="L446" s="154">
        <v>133.62899999999999</v>
      </c>
      <c r="M446" s="166">
        <v>65</v>
      </c>
      <c r="N446" s="167">
        <f t="shared" si="48"/>
        <v>91.784999999999997</v>
      </c>
      <c r="O446" s="167">
        <f t="shared" si="48"/>
        <v>70.557999999999993</v>
      </c>
      <c r="P446" s="167">
        <f t="shared" si="48"/>
        <v>73.628999999999991</v>
      </c>
      <c r="Q446">
        <f t="shared" si="44"/>
        <v>151.785</v>
      </c>
      <c r="R446">
        <f t="shared" si="45"/>
        <v>130.55799999999999</v>
      </c>
      <c r="S446" s="168">
        <f t="shared" si="46"/>
        <v>91.784999999999997</v>
      </c>
      <c r="T446">
        <f t="shared" si="47"/>
        <v>70.557999999999993</v>
      </c>
    </row>
    <row r="447" spans="1:20" outlineLevel="1" x14ac:dyDescent="0.25">
      <c r="A447" s="149">
        <v>50</v>
      </c>
      <c r="B447" s="164" t="str">
        <f t="shared" si="42"/>
        <v>FA</v>
      </c>
      <c r="C447" s="164" t="str">
        <f t="shared" si="43"/>
        <v>FA</v>
      </c>
      <c r="D447" s="135">
        <v>35.94</v>
      </c>
      <c r="E447" s="165">
        <v>1</v>
      </c>
      <c r="F447" s="135">
        <v>4</v>
      </c>
      <c r="G447" s="135">
        <v>125</v>
      </c>
      <c r="H447" s="154">
        <v>31.698499999999999</v>
      </c>
      <c r="I447" s="154">
        <v>4.0000000000000001E-3</v>
      </c>
      <c r="J447" s="154">
        <v>143.94900000000001</v>
      </c>
      <c r="K447" s="154">
        <v>128.971</v>
      </c>
      <c r="L447" s="154">
        <v>131.12899999999999</v>
      </c>
      <c r="M447" s="166">
        <v>65</v>
      </c>
      <c r="N447" s="167">
        <f t="shared" si="48"/>
        <v>83.949000000000012</v>
      </c>
      <c r="O447" s="167">
        <f t="shared" si="48"/>
        <v>68.971000000000004</v>
      </c>
      <c r="P447" s="167">
        <f t="shared" si="48"/>
        <v>71.128999999999991</v>
      </c>
      <c r="Q447">
        <f t="shared" si="44"/>
        <v>143.94900000000001</v>
      </c>
      <c r="R447">
        <f t="shared" si="45"/>
        <v>128.971</v>
      </c>
      <c r="S447" s="168">
        <f t="shared" si="46"/>
        <v>83.949000000000012</v>
      </c>
      <c r="T447">
        <f t="shared" si="47"/>
        <v>68.971000000000004</v>
      </c>
    </row>
    <row r="448" spans="1:20" outlineLevel="1" x14ac:dyDescent="0.25">
      <c r="A448" s="149">
        <v>60</v>
      </c>
      <c r="B448" s="164" t="str">
        <f t="shared" si="42"/>
        <v>FA</v>
      </c>
      <c r="C448" s="164" t="str">
        <f t="shared" si="43"/>
        <v>FA</v>
      </c>
      <c r="D448" s="135">
        <v>43.09</v>
      </c>
      <c r="E448" s="165">
        <v>1</v>
      </c>
      <c r="F448" s="135">
        <v>4</v>
      </c>
      <c r="G448" s="135">
        <v>125</v>
      </c>
      <c r="H448" s="154">
        <v>38.8523</v>
      </c>
      <c r="I448" s="154">
        <v>4.0000000000000001E-3</v>
      </c>
      <c r="J448" s="154">
        <v>140.911</v>
      </c>
      <c r="K448" s="154">
        <v>128.36000000000001</v>
      </c>
      <c r="L448" s="154">
        <v>130.10300000000001</v>
      </c>
      <c r="M448" s="166">
        <v>65</v>
      </c>
      <c r="N448" s="167">
        <f t="shared" si="48"/>
        <v>80.911000000000001</v>
      </c>
      <c r="O448" s="167">
        <f t="shared" si="48"/>
        <v>68.360000000000014</v>
      </c>
      <c r="P448" s="167">
        <f t="shared" si="48"/>
        <v>70.103000000000009</v>
      </c>
      <c r="Q448">
        <f t="shared" si="44"/>
        <v>140.911</v>
      </c>
      <c r="R448">
        <f t="shared" si="45"/>
        <v>128.36000000000001</v>
      </c>
      <c r="S448" s="168">
        <f t="shared" si="46"/>
        <v>80.911000000000001</v>
      </c>
      <c r="T448">
        <f t="shared" si="47"/>
        <v>68.360000000000014</v>
      </c>
    </row>
    <row r="449" spans="1:20" outlineLevel="1" x14ac:dyDescent="0.25">
      <c r="A449" s="149">
        <v>70</v>
      </c>
      <c r="B449" s="164" t="str">
        <f t="shared" si="42"/>
        <v>FA</v>
      </c>
      <c r="C449" s="164" t="str">
        <f t="shared" si="43"/>
        <v>FA</v>
      </c>
      <c r="D449" s="135">
        <v>50.25</v>
      </c>
      <c r="E449" s="165">
        <v>1</v>
      </c>
      <c r="F449" s="135">
        <v>4</v>
      </c>
      <c r="G449" s="135">
        <v>125</v>
      </c>
      <c r="H449" s="154">
        <v>46.0062</v>
      </c>
      <c r="I449" s="154">
        <v>4.0000000000000001E-3</v>
      </c>
      <c r="J449" s="154">
        <v>138.691</v>
      </c>
      <c r="K449" s="154">
        <v>127.907</v>
      </c>
      <c r="L449" s="154">
        <v>129.38800000000001</v>
      </c>
      <c r="M449" s="166">
        <v>65</v>
      </c>
      <c r="N449" s="167">
        <f t="shared" si="48"/>
        <v>78.691000000000003</v>
      </c>
      <c r="O449" s="167">
        <f t="shared" si="48"/>
        <v>67.906999999999996</v>
      </c>
      <c r="P449" s="167">
        <f t="shared" si="48"/>
        <v>69.388000000000005</v>
      </c>
      <c r="Q449">
        <f t="shared" si="44"/>
        <v>138.691</v>
      </c>
      <c r="R449">
        <f t="shared" si="45"/>
        <v>127.907</v>
      </c>
      <c r="S449" s="168">
        <f t="shared" si="46"/>
        <v>78.691000000000003</v>
      </c>
      <c r="T449">
        <f t="shared" si="47"/>
        <v>67.906999999999996</v>
      </c>
    </row>
    <row r="450" spans="1:20" outlineLevel="1" x14ac:dyDescent="0.25">
      <c r="A450" s="149">
        <v>85</v>
      </c>
      <c r="B450" s="164" t="str">
        <f t="shared" si="42"/>
        <v>FA</v>
      </c>
      <c r="C450" s="164" t="str">
        <f t="shared" si="43"/>
        <v>FA</v>
      </c>
      <c r="D450" s="135">
        <v>60.98</v>
      </c>
      <c r="E450" s="165">
        <v>1</v>
      </c>
      <c r="F450" s="135">
        <v>4</v>
      </c>
      <c r="G450" s="135">
        <v>125</v>
      </c>
      <c r="H450" s="154">
        <v>56.736899999999999</v>
      </c>
      <c r="I450" s="154">
        <v>4.0000000000000001E-3</v>
      </c>
      <c r="J450" s="154">
        <v>136.35499999999999</v>
      </c>
      <c r="K450" s="154">
        <v>127.43300000000001</v>
      </c>
      <c r="L450" s="154">
        <v>128.642</v>
      </c>
      <c r="M450" s="166">
        <v>65</v>
      </c>
      <c r="N450" s="167">
        <f t="shared" si="48"/>
        <v>76.35499999999999</v>
      </c>
      <c r="O450" s="167">
        <f t="shared" si="48"/>
        <v>67.433000000000007</v>
      </c>
      <c r="P450" s="167">
        <f t="shared" si="48"/>
        <v>68.641999999999996</v>
      </c>
      <c r="Q450">
        <f t="shared" si="44"/>
        <v>136.35499999999999</v>
      </c>
      <c r="R450">
        <f t="shared" si="45"/>
        <v>127.43300000000001</v>
      </c>
      <c r="S450" s="168">
        <f t="shared" si="46"/>
        <v>76.35499999999999</v>
      </c>
      <c r="T450">
        <f t="shared" si="47"/>
        <v>67.433000000000007</v>
      </c>
    </row>
    <row r="451" spans="1:20" outlineLevel="1" x14ac:dyDescent="0.25">
      <c r="A451" s="149">
        <v>100</v>
      </c>
      <c r="B451" s="164" t="str">
        <f t="shared" si="42"/>
        <v>FA</v>
      </c>
      <c r="C451" s="164" t="str">
        <f t="shared" si="43"/>
        <v>FA</v>
      </c>
      <c r="D451" s="135">
        <v>71.709999999999994</v>
      </c>
      <c r="E451" s="165">
        <v>1</v>
      </c>
      <c r="F451" s="135">
        <v>4</v>
      </c>
      <c r="G451" s="135">
        <v>125</v>
      </c>
      <c r="H451" s="154">
        <v>67.467699999999994</v>
      </c>
      <c r="I451" s="154">
        <v>4.0000000000000001E-3</v>
      </c>
      <c r="J451" s="154">
        <v>134.66</v>
      </c>
      <c r="K451" s="154">
        <v>127.071</v>
      </c>
      <c r="L451" s="154">
        <v>128.19900000000001</v>
      </c>
      <c r="M451" s="166">
        <v>65</v>
      </c>
      <c r="N451" s="167">
        <f t="shared" si="48"/>
        <v>74.66</v>
      </c>
      <c r="O451" s="167">
        <f t="shared" si="48"/>
        <v>67.070999999999998</v>
      </c>
      <c r="P451" s="167">
        <f t="shared" si="48"/>
        <v>68.199000000000012</v>
      </c>
      <c r="Q451">
        <f t="shared" si="44"/>
        <v>134.66</v>
      </c>
      <c r="R451">
        <f t="shared" si="45"/>
        <v>127.071</v>
      </c>
      <c r="S451" s="168">
        <f t="shared" si="46"/>
        <v>74.66</v>
      </c>
      <c r="T451">
        <f t="shared" si="47"/>
        <v>67.070999999999998</v>
      </c>
    </row>
    <row r="452" spans="1:20" outlineLevel="1" x14ac:dyDescent="0.25">
      <c r="A452" s="149">
        <v>125</v>
      </c>
      <c r="B452" s="164" t="str">
        <f t="shared" si="42"/>
        <v>FA</v>
      </c>
      <c r="C452" s="164" t="str">
        <f t="shared" si="43"/>
        <v>FA</v>
      </c>
      <c r="D452" s="135">
        <v>89.59</v>
      </c>
      <c r="E452" s="165">
        <v>1</v>
      </c>
      <c r="F452" s="135">
        <v>4</v>
      </c>
      <c r="G452" s="135">
        <v>125</v>
      </c>
      <c r="H452" s="154">
        <v>85.3523</v>
      </c>
      <c r="I452" s="154">
        <v>4.0000000000000001E-3</v>
      </c>
      <c r="J452" s="154">
        <v>132.785</v>
      </c>
      <c r="K452" s="154">
        <v>126.68</v>
      </c>
      <c r="L452" s="154">
        <v>127.6</v>
      </c>
      <c r="M452" s="166">
        <v>65</v>
      </c>
      <c r="N452" s="167">
        <f t="shared" si="48"/>
        <v>72.784999999999997</v>
      </c>
      <c r="O452" s="167">
        <f t="shared" si="48"/>
        <v>66.680000000000007</v>
      </c>
      <c r="P452" s="167">
        <f t="shared" si="48"/>
        <v>67.599999999999994</v>
      </c>
      <c r="Q452">
        <f t="shared" si="44"/>
        <v>132.785</v>
      </c>
      <c r="R452">
        <f t="shared" si="45"/>
        <v>126.68</v>
      </c>
      <c r="S452" s="168">
        <f t="shared" si="46"/>
        <v>72.784999999999997</v>
      </c>
      <c r="T452">
        <f t="shared" si="47"/>
        <v>66.680000000000007</v>
      </c>
    </row>
    <row r="453" spans="1:20" outlineLevel="1" x14ac:dyDescent="0.25">
      <c r="A453" s="149">
        <v>150</v>
      </c>
      <c r="B453" s="164" t="str">
        <f t="shared" si="42"/>
        <v>FA</v>
      </c>
      <c r="C453" s="164" t="str">
        <f t="shared" si="43"/>
        <v>FA</v>
      </c>
      <c r="D453" s="135">
        <v>107.48</v>
      </c>
      <c r="E453" s="165">
        <v>1</v>
      </c>
      <c r="F453" s="135">
        <v>4</v>
      </c>
      <c r="G453" s="135">
        <v>125</v>
      </c>
      <c r="H453" s="154">
        <v>103.23699999999999</v>
      </c>
      <c r="I453" s="154">
        <v>4.0000000000000001E-3</v>
      </c>
      <c r="J453" s="154">
        <v>131.51599999999999</v>
      </c>
      <c r="K453" s="154">
        <v>126.413</v>
      </c>
      <c r="L453" s="154">
        <v>127.164</v>
      </c>
      <c r="M453" s="166">
        <v>65</v>
      </c>
      <c r="N453" s="167">
        <f t="shared" si="48"/>
        <v>71.515999999999991</v>
      </c>
      <c r="O453" s="167">
        <f t="shared" si="48"/>
        <v>66.412999999999997</v>
      </c>
      <c r="P453" s="167">
        <f t="shared" si="48"/>
        <v>67.164000000000001</v>
      </c>
      <c r="Q453">
        <f t="shared" si="44"/>
        <v>131.51599999999999</v>
      </c>
      <c r="R453">
        <f t="shared" si="45"/>
        <v>126.413</v>
      </c>
      <c r="S453" s="168">
        <f t="shared" si="46"/>
        <v>71.515999999999991</v>
      </c>
      <c r="T453">
        <f t="shared" si="47"/>
        <v>66.412999999999997</v>
      </c>
    </row>
    <row r="454" spans="1:20" outlineLevel="1" x14ac:dyDescent="0.25">
      <c r="A454" s="149">
        <v>2</v>
      </c>
      <c r="B454" s="164" t="str">
        <f t="shared" si="42"/>
        <v>FA</v>
      </c>
      <c r="C454" s="164" t="str">
        <f t="shared" si="43"/>
        <v>FA</v>
      </c>
      <c r="D454" s="135">
        <v>1.6</v>
      </c>
      <c r="E454" s="165">
        <v>1</v>
      </c>
      <c r="F454" s="135">
        <v>6</v>
      </c>
      <c r="G454" s="135">
        <v>125</v>
      </c>
      <c r="H454" s="154">
        <v>-2.64</v>
      </c>
      <c r="I454" s="154">
        <v>6.0000000000000001E-3</v>
      </c>
      <c r="J454" s="154">
        <v>544.44100000000003</v>
      </c>
      <c r="K454" s="154">
        <v>218.965</v>
      </c>
      <c r="L454" s="154">
        <v>274.02499999999998</v>
      </c>
      <c r="M454" s="166">
        <v>65</v>
      </c>
      <c r="N454" s="167">
        <f t="shared" si="48"/>
        <v>484.44100000000003</v>
      </c>
      <c r="O454" s="167">
        <f t="shared" si="48"/>
        <v>158.965</v>
      </c>
      <c r="P454" s="167">
        <f t="shared" si="48"/>
        <v>214.02499999999998</v>
      </c>
      <c r="Q454" t="str">
        <f t="shared" si="44"/>
        <v>NA</v>
      </c>
      <c r="R454" t="str">
        <f t="shared" si="45"/>
        <v>NA</v>
      </c>
      <c r="S454" s="168" t="str">
        <f t="shared" si="46"/>
        <v>NA</v>
      </c>
      <c r="T454" t="str">
        <f t="shared" si="47"/>
        <v>NA</v>
      </c>
    </row>
    <row r="455" spans="1:20" outlineLevel="1" x14ac:dyDescent="0.25">
      <c r="A455" s="149">
        <v>3.5</v>
      </c>
      <c r="B455" s="164" t="str">
        <f t="shared" si="42"/>
        <v>FA</v>
      </c>
      <c r="C455" s="164" t="str">
        <f t="shared" si="43"/>
        <v>FA</v>
      </c>
      <c r="D455" s="135">
        <v>2.67</v>
      </c>
      <c r="E455" s="165">
        <v>1</v>
      </c>
      <c r="F455" s="135">
        <v>6</v>
      </c>
      <c r="G455" s="135">
        <v>125</v>
      </c>
      <c r="H455" s="154">
        <v>-1.5669200000000001</v>
      </c>
      <c r="I455" s="154">
        <v>6.0000000000000001E-3</v>
      </c>
      <c r="J455" s="154">
        <v>426.649</v>
      </c>
      <c r="K455" s="154">
        <v>188.261</v>
      </c>
      <c r="L455" s="154">
        <v>225.905</v>
      </c>
      <c r="M455" s="166">
        <v>65</v>
      </c>
      <c r="N455" s="167">
        <f t="shared" si="48"/>
        <v>366.649</v>
      </c>
      <c r="O455" s="167">
        <f t="shared" si="48"/>
        <v>128.261</v>
      </c>
      <c r="P455" s="167">
        <f t="shared" si="48"/>
        <v>165.905</v>
      </c>
      <c r="Q455" t="str">
        <f t="shared" si="44"/>
        <v>NA</v>
      </c>
      <c r="R455" t="str">
        <f t="shared" si="45"/>
        <v>NA</v>
      </c>
      <c r="S455" s="168" t="str">
        <f t="shared" si="46"/>
        <v>NA</v>
      </c>
      <c r="T455" t="str">
        <f t="shared" si="47"/>
        <v>NA</v>
      </c>
    </row>
    <row r="456" spans="1:20" outlineLevel="1" x14ac:dyDescent="0.25">
      <c r="A456" s="149">
        <v>5</v>
      </c>
      <c r="B456" s="164" t="str">
        <f t="shared" si="42"/>
        <v>FA</v>
      </c>
      <c r="C456" s="164" t="str">
        <f t="shared" si="43"/>
        <v>FA</v>
      </c>
      <c r="D456" s="135">
        <v>3.75</v>
      </c>
      <c r="E456" s="165">
        <v>1</v>
      </c>
      <c r="F456" s="135">
        <v>6</v>
      </c>
      <c r="G456" s="135">
        <v>125</v>
      </c>
      <c r="H456" s="154">
        <v>-0.49384600000000001</v>
      </c>
      <c r="I456" s="154">
        <v>6.0000000000000001E-3</v>
      </c>
      <c r="J456" s="154">
        <v>357.66800000000001</v>
      </c>
      <c r="K456" s="154">
        <v>172.923</v>
      </c>
      <c r="L456" s="154">
        <v>200.751</v>
      </c>
      <c r="M456" s="166">
        <v>65</v>
      </c>
      <c r="N456" s="167">
        <f t="shared" si="48"/>
        <v>297.66800000000001</v>
      </c>
      <c r="O456" s="167">
        <f t="shared" si="48"/>
        <v>112.923</v>
      </c>
      <c r="P456" s="167">
        <f t="shared" si="48"/>
        <v>140.751</v>
      </c>
      <c r="Q456" t="str">
        <f t="shared" si="44"/>
        <v>NA</v>
      </c>
      <c r="R456" t="str">
        <f t="shared" si="45"/>
        <v>NA</v>
      </c>
      <c r="S456" s="168" t="str">
        <f t="shared" si="46"/>
        <v>NA</v>
      </c>
      <c r="T456" t="str">
        <f t="shared" si="47"/>
        <v>NA</v>
      </c>
    </row>
    <row r="457" spans="1:20" outlineLevel="1" x14ac:dyDescent="0.25">
      <c r="A457" s="149">
        <v>7.5</v>
      </c>
      <c r="B457" s="164" t="str">
        <f t="shared" si="42"/>
        <v>FA</v>
      </c>
      <c r="C457" s="164" t="str">
        <f t="shared" si="43"/>
        <v>FA</v>
      </c>
      <c r="D457" s="135">
        <v>5.53</v>
      </c>
      <c r="E457" s="165">
        <v>1</v>
      </c>
      <c r="F457" s="135">
        <v>6</v>
      </c>
      <c r="G457" s="135">
        <v>125</v>
      </c>
      <c r="H457" s="154">
        <v>1.2946200000000001</v>
      </c>
      <c r="I457" s="154">
        <v>6.0000000000000001E-3</v>
      </c>
      <c r="J457" s="154">
        <v>291.94400000000002</v>
      </c>
      <c r="K457" s="154">
        <v>158.79300000000001</v>
      </c>
      <c r="L457" s="154">
        <v>178.64</v>
      </c>
      <c r="M457" s="166">
        <v>65</v>
      </c>
      <c r="N457" s="167">
        <f t="shared" si="48"/>
        <v>231.94400000000002</v>
      </c>
      <c r="O457" s="167">
        <f t="shared" si="48"/>
        <v>98.793000000000006</v>
      </c>
      <c r="P457" s="167">
        <f t="shared" si="48"/>
        <v>118.63999999999999</v>
      </c>
      <c r="Q457" t="str">
        <f t="shared" si="44"/>
        <v>NA</v>
      </c>
      <c r="R457" t="str">
        <f t="shared" si="45"/>
        <v>NA</v>
      </c>
      <c r="S457" s="168" t="str">
        <f t="shared" si="46"/>
        <v>NA</v>
      </c>
      <c r="T457" t="str">
        <f t="shared" si="47"/>
        <v>NA</v>
      </c>
    </row>
    <row r="458" spans="1:20" outlineLevel="1" x14ac:dyDescent="0.25">
      <c r="A458" s="149">
        <v>10</v>
      </c>
      <c r="B458" s="164" t="str">
        <f t="shared" ref="B458:B521" si="49">IF(AND($A458&lt;=$C$24,Q458&lt;&gt;"NA",R458&lt;&gt;"NA",F458&gt;=$Q$26),"TR","FA")</f>
        <v>FA</v>
      </c>
      <c r="C458" s="164" t="str">
        <f t="shared" ref="C458:C521" si="50">IF(AND($A458&lt;=$C$24,$S458&lt;&gt;"NA",$T458&lt;&gt;"NA",$F458&gt;=$S$26),"TR","FA")</f>
        <v>FA</v>
      </c>
      <c r="D458" s="135">
        <v>7.32</v>
      </c>
      <c r="E458" s="165">
        <v>1</v>
      </c>
      <c r="F458" s="135">
        <v>6</v>
      </c>
      <c r="G458" s="135">
        <v>125</v>
      </c>
      <c r="H458" s="154">
        <v>3.0830799999999998</v>
      </c>
      <c r="I458" s="154">
        <v>6.0000000000000001E-3</v>
      </c>
      <c r="J458" s="154">
        <v>254.58099999999999</v>
      </c>
      <c r="K458" s="154">
        <v>151.33500000000001</v>
      </c>
      <c r="L458" s="154">
        <v>166.32400000000001</v>
      </c>
      <c r="M458" s="166">
        <v>65</v>
      </c>
      <c r="N458" s="167">
        <f t="shared" si="48"/>
        <v>194.58099999999999</v>
      </c>
      <c r="O458" s="167">
        <f t="shared" si="48"/>
        <v>91.335000000000008</v>
      </c>
      <c r="P458" s="167">
        <f t="shared" si="48"/>
        <v>106.32400000000001</v>
      </c>
      <c r="Q458" t="str">
        <f t="shared" ref="Q458:Q521" si="51">IF(J458&lt;$Q$30,J458,"NA")</f>
        <v>NA</v>
      </c>
      <c r="R458" t="str">
        <f t="shared" ref="R458:R521" si="52">IF(J458&lt;$Q$30,K458,"NA")</f>
        <v>NA</v>
      </c>
      <c r="S458" s="168" t="str">
        <f t="shared" ref="S458:S521" si="53">IF(N458&lt;$S$30,N458,"NA")</f>
        <v>NA</v>
      </c>
      <c r="T458" t="str">
        <f t="shared" ref="T458:T521" si="54">IF(O458&lt;$T$30,O458,"NA")</f>
        <v>NA</v>
      </c>
    </row>
    <row r="459" spans="1:20" outlineLevel="1" x14ac:dyDescent="0.25">
      <c r="A459" s="149">
        <v>15</v>
      </c>
      <c r="B459" s="164" t="str">
        <f t="shared" si="49"/>
        <v>FA</v>
      </c>
      <c r="C459" s="164" t="str">
        <f t="shared" si="50"/>
        <v>FA</v>
      </c>
      <c r="D459" s="135">
        <v>10.9</v>
      </c>
      <c r="E459" s="165">
        <v>1</v>
      </c>
      <c r="F459" s="135">
        <v>6</v>
      </c>
      <c r="G459" s="135">
        <v>125</v>
      </c>
      <c r="H459" s="154">
        <v>6.66</v>
      </c>
      <c r="I459" s="154">
        <v>6.0000000000000001E-3</v>
      </c>
      <c r="J459" s="154">
        <v>214.39699999999999</v>
      </c>
      <c r="K459" s="154">
        <v>143.34200000000001</v>
      </c>
      <c r="L459" s="154">
        <v>153.773</v>
      </c>
      <c r="M459" s="166">
        <v>65</v>
      </c>
      <c r="N459" s="167">
        <f t="shared" ref="N459:P522" si="55">J459-$J$30+$N$30</f>
        <v>154.39699999999999</v>
      </c>
      <c r="O459" s="167">
        <f t="shared" si="55"/>
        <v>83.342000000000013</v>
      </c>
      <c r="P459" s="167">
        <f t="shared" si="55"/>
        <v>93.772999999999996</v>
      </c>
      <c r="Q459" t="str">
        <f t="shared" si="51"/>
        <v>NA</v>
      </c>
      <c r="R459" t="str">
        <f t="shared" si="52"/>
        <v>NA</v>
      </c>
      <c r="S459" s="168" t="str">
        <f t="shared" si="53"/>
        <v>NA</v>
      </c>
      <c r="T459">
        <f t="shared" si="54"/>
        <v>83.342000000000013</v>
      </c>
    </row>
    <row r="460" spans="1:20" outlineLevel="1" x14ac:dyDescent="0.25">
      <c r="A460" s="149">
        <v>20</v>
      </c>
      <c r="B460" s="164" t="str">
        <f t="shared" si="49"/>
        <v>FA</v>
      </c>
      <c r="C460" s="164" t="str">
        <f t="shared" si="50"/>
        <v>TR</v>
      </c>
      <c r="D460" s="135">
        <v>14.48</v>
      </c>
      <c r="E460" s="165">
        <v>1</v>
      </c>
      <c r="F460" s="135">
        <v>6</v>
      </c>
      <c r="G460" s="135">
        <v>125</v>
      </c>
      <c r="H460" s="154">
        <v>10.2369</v>
      </c>
      <c r="I460" s="154">
        <v>6.0000000000000001E-3</v>
      </c>
      <c r="J460" s="154">
        <v>193.12899999999999</v>
      </c>
      <c r="K460" s="154">
        <v>139.03399999999999</v>
      </c>
      <c r="L460" s="154">
        <v>146.69999999999999</v>
      </c>
      <c r="M460" s="166">
        <v>65</v>
      </c>
      <c r="N460" s="167">
        <f t="shared" si="55"/>
        <v>133.12899999999999</v>
      </c>
      <c r="O460" s="167">
        <f t="shared" si="55"/>
        <v>79.033999999999992</v>
      </c>
      <c r="P460" s="167">
        <f t="shared" si="55"/>
        <v>86.699999999999989</v>
      </c>
      <c r="Q460">
        <f t="shared" si="51"/>
        <v>193.12899999999999</v>
      </c>
      <c r="R460">
        <f t="shared" si="52"/>
        <v>139.03399999999999</v>
      </c>
      <c r="S460" s="168">
        <f t="shared" si="53"/>
        <v>133.12899999999999</v>
      </c>
      <c r="T460">
        <f t="shared" si="54"/>
        <v>79.033999999999992</v>
      </c>
    </row>
    <row r="461" spans="1:20" outlineLevel="1" x14ac:dyDescent="0.25">
      <c r="A461" s="149">
        <v>35</v>
      </c>
      <c r="B461" s="164" t="str">
        <f t="shared" si="49"/>
        <v>FA</v>
      </c>
      <c r="C461" s="164" t="str">
        <f t="shared" si="50"/>
        <v>FA</v>
      </c>
      <c r="D461" s="135">
        <v>25.21</v>
      </c>
      <c r="E461" s="165">
        <v>1</v>
      </c>
      <c r="F461" s="135">
        <v>6</v>
      </c>
      <c r="G461" s="135">
        <v>125</v>
      </c>
      <c r="H461" s="154">
        <v>20.967700000000001</v>
      </c>
      <c r="I461" s="154">
        <v>6.0000000000000001E-3</v>
      </c>
      <c r="J461" s="154">
        <v>165.017</v>
      </c>
      <c r="K461" s="154">
        <v>133.309</v>
      </c>
      <c r="L461" s="154">
        <v>137.88900000000001</v>
      </c>
      <c r="M461" s="166">
        <v>65</v>
      </c>
      <c r="N461" s="167">
        <f t="shared" si="55"/>
        <v>105.017</v>
      </c>
      <c r="O461" s="167">
        <f t="shared" si="55"/>
        <v>73.308999999999997</v>
      </c>
      <c r="P461" s="167">
        <f t="shared" si="55"/>
        <v>77.88900000000001</v>
      </c>
      <c r="Q461">
        <f t="shared" si="51"/>
        <v>165.017</v>
      </c>
      <c r="R461">
        <f t="shared" si="52"/>
        <v>133.309</v>
      </c>
      <c r="S461" s="168">
        <f t="shared" si="53"/>
        <v>105.017</v>
      </c>
      <c r="T461">
        <f t="shared" si="54"/>
        <v>73.308999999999997</v>
      </c>
    </row>
    <row r="462" spans="1:20" outlineLevel="1" x14ac:dyDescent="0.25">
      <c r="A462" s="149">
        <v>50</v>
      </c>
      <c r="B462" s="164" t="str">
        <f t="shared" si="49"/>
        <v>FA</v>
      </c>
      <c r="C462" s="164" t="str">
        <f t="shared" si="50"/>
        <v>FA</v>
      </c>
      <c r="D462" s="135">
        <v>35.94</v>
      </c>
      <c r="E462" s="165">
        <v>1</v>
      </c>
      <c r="F462" s="135">
        <v>6</v>
      </c>
      <c r="G462" s="135">
        <v>125</v>
      </c>
      <c r="H462" s="154">
        <v>31.698499999999999</v>
      </c>
      <c r="I462" s="154">
        <v>6.0000000000000001E-3</v>
      </c>
      <c r="J462" s="154">
        <v>153.34200000000001</v>
      </c>
      <c r="K462" s="154">
        <v>130.94200000000001</v>
      </c>
      <c r="L462" s="154">
        <v>134.166</v>
      </c>
      <c r="M462" s="166">
        <v>65</v>
      </c>
      <c r="N462" s="167">
        <f t="shared" si="55"/>
        <v>93.342000000000013</v>
      </c>
      <c r="O462" s="167">
        <f t="shared" si="55"/>
        <v>70.942000000000007</v>
      </c>
      <c r="P462" s="167">
        <f t="shared" si="55"/>
        <v>74.165999999999997</v>
      </c>
      <c r="Q462">
        <f t="shared" si="51"/>
        <v>153.34200000000001</v>
      </c>
      <c r="R462">
        <f t="shared" si="52"/>
        <v>130.94200000000001</v>
      </c>
      <c r="S462" s="168">
        <f t="shared" si="53"/>
        <v>93.342000000000013</v>
      </c>
      <c r="T462">
        <f t="shared" si="54"/>
        <v>70.942000000000007</v>
      </c>
    </row>
    <row r="463" spans="1:20" outlineLevel="1" x14ac:dyDescent="0.25">
      <c r="A463" s="149">
        <v>60</v>
      </c>
      <c r="B463" s="164" t="str">
        <f t="shared" si="49"/>
        <v>FA</v>
      </c>
      <c r="C463" s="164" t="str">
        <f t="shared" si="50"/>
        <v>FA</v>
      </c>
      <c r="D463" s="135">
        <v>43.09</v>
      </c>
      <c r="E463" s="165">
        <v>1</v>
      </c>
      <c r="F463" s="135">
        <v>6</v>
      </c>
      <c r="G463" s="135">
        <v>125</v>
      </c>
      <c r="H463" s="154">
        <v>38.8523</v>
      </c>
      <c r="I463" s="154">
        <v>6.0000000000000001E-3</v>
      </c>
      <c r="J463" s="154">
        <v>148.809</v>
      </c>
      <c r="K463" s="154">
        <v>130.03</v>
      </c>
      <c r="L463" s="154">
        <v>132.637</v>
      </c>
      <c r="M463" s="166">
        <v>65</v>
      </c>
      <c r="N463" s="167">
        <f t="shared" si="55"/>
        <v>88.808999999999997</v>
      </c>
      <c r="O463" s="167">
        <f t="shared" si="55"/>
        <v>70.03</v>
      </c>
      <c r="P463" s="167">
        <f t="shared" si="55"/>
        <v>72.637</v>
      </c>
      <c r="Q463">
        <f t="shared" si="51"/>
        <v>148.809</v>
      </c>
      <c r="R463">
        <f t="shared" si="52"/>
        <v>130.03</v>
      </c>
      <c r="S463" s="168">
        <f t="shared" si="53"/>
        <v>88.808999999999997</v>
      </c>
      <c r="T463">
        <f t="shared" si="54"/>
        <v>70.03</v>
      </c>
    </row>
    <row r="464" spans="1:20" outlineLevel="1" x14ac:dyDescent="0.25">
      <c r="A464" s="149">
        <v>70</v>
      </c>
      <c r="B464" s="164" t="str">
        <f t="shared" si="49"/>
        <v>FA</v>
      </c>
      <c r="C464" s="164" t="str">
        <f t="shared" si="50"/>
        <v>FA</v>
      </c>
      <c r="D464" s="135">
        <v>50.25</v>
      </c>
      <c r="E464" s="165">
        <v>1</v>
      </c>
      <c r="F464" s="135">
        <v>6</v>
      </c>
      <c r="G464" s="135">
        <v>125</v>
      </c>
      <c r="H464" s="154">
        <v>46.0062</v>
      </c>
      <c r="I464" s="154">
        <v>6.0000000000000001E-3</v>
      </c>
      <c r="J464" s="154">
        <v>145.49299999999999</v>
      </c>
      <c r="K464" s="154">
        <v>129.35400000000001</v>
      </c>
      <c r="L464" s="154">
        <v>131.56700000000001</v>
      </c>
      <c r="M464" s="166">
        <v>65</v>
      </c>
      <c r="N464" s="167">
        <f t="shared" si="55"/>
        <v>85.492999999999995</v>
      </c>
      <c r="O464" s="167">
        <f t="shared" si="55"/>
        <v>69.354000000000013</v>
      </c>
      <c r="P464" s="167">
        <f t="shared" si="55"/>
        <v>71.567000000000007</v>
      </c>
      <c r="Q464">
        <f t="shared" si="51"/>
        <v>145.49299999999999</v>
      </c>
      <c r="R464">
        <f t="shared" si="52"/>
        <v>129.35400000000001</v>
      </c>
      <c r="S464" s="168">
        <f t="shared" si="53"/>
        <v>85.492999999999995</v>
      </c>
      <c r="T464">
        <f t="shared" si="54"/>
        <v>69.354000000000013</v>
      </c>
    </row>
    <row r="465" spans="1:20" outlineLevel="1" x14ac:dyDescent="0.25">
      <c r="A465" s="149">
        <v>85</v>
      </c>
      <c r="B465" s="164" t="str">
        <f t="shared" si="49"/>
        <v>FA</v>
      </c>
      <c r="C465" s="164" t="str">
        <f t="shared" si="50"/>
        <v>FA</v>
      </c>
      <c r="D465" s="135">
        <v>60.98</v>
      </c>
      <c r="E465" s="165">
        <v>1</v>
      </c>
      <c r="F465" s="135">
        <v>6</v>
      </c>
      <c r="G465" s="135">
        <v>125</v>
      </c>
      <c r="H465" s="154">
        <v>56.736899999999999</v>
      </c>
      <c r="I465" s="154">
        <v>6.0000000000000001E-3</v>
      </c>
      <c r="J465" s="154">
        <v>142.00299999999999</v>
      </c>
      <c r="K465" s="154">
        <v>128.64500000000001</v>
      </c>
      <c r="L465" s="154">
        <v>130.453</v>
      </c>
      <c r="M465" s="166">
        <v>65</v>
      </c>
      <c r="N465" s="167">
        <f t="shared" si="55"/>
        <v>82.002999999999986</v>
      </c>
      <c r="O465" s="167">
        <f t="shared" si="55"/>
        <v>68.64500000000001</v>
      </c>
      <c r="P465" s="167">
        <f t="shared" si="55"/>
        <v>70.453000000000003</v>
      </c>
      <c r="Q465">
        <f t="shared" si="51"/>
        <v>142.00299999999999</v>
      </c>
      <c r="R465">
        <f t="shared" si="52"/>
        <v>128.64500000000001</v>
      </c>
      <c r="S465" s="168">
        <f t="shared" si="53"/>
        <v>82.002999999999986</v>
      </c>
      <c r="T465">
        <f t="shared" si="54"/>
        <v>68.64500000000001</v>
      </c>
    </row>
    <row r="466" spans="1:20" outlineLevel="1" x14ac:dyDescent="0.25">
      <c r="A466" s="149">
        <v>100</v>
      </c>
      <c r="B466" s="164" t="str">
        <f t="shared" si="49"/>
        <v>FA</v>
      </c>
      <c r="C466" s="164" t="str">
        <f t="shared" si="50"/>
        <v>FA</v>
      </c>
      <c r="D466" s="135">
        <v>71.709999999999994</v>
      </c>
      <c r="E466" s="165">
        <v>1</v>
      </c>
      <c r="F466" s="135">
        <v>6</v>
      </c>
      <c r="G466" s="135">
        <v>125</v>
      </c>
      <c r="H466" s="154">
        <v>67.467699999999994</v>
      </c>
      <c r="I466" s="154">
        <v>6.0000000000000001E-3</v>
      </c>
      <c r="J466" s="154">
        <v>139.46899999999999</v>
      </c>
      <c r="K466" s="154">
        <v>128.102</v>
      </c>
      <c r="L466" s="154">
        <v>129.78899999999999</v>
      </c>
      <c r="M466" s="166">
        <v>65</v>
      </c>
      <c r="N466" s="167">
        <f t="shared" si="55"/>
        <v>79.468999999999994</v>
      </c>
      <c r="O466" s="167">
        <f t="shared" si="55"/>
        <v>68.102000000000004</v>
      </c>
      <c r="P466" s="167">
        <f t="shared" si="55"/>
        <v>69.788999999999987</v>
      </c>
      <c r="Q466">
        <f t="shared" si="51"/>
        <v>139.46899999999999</v>
      </c>
      <c r="R466">
        <f t="shared" si="52"/>
        <v>128.102</v>
      </c>
      <c r="S466" s="168">
        <f t="shared" si="53"/>
        <v>79.468999999999994</v>
      </c>
      <c r="T466">
        <f t="shared" si="54"/>
        <v>68.102000000000004</v>
      </c>
    </row>
    <row r="467" spans="1:20" outlineLevel="1" x14ac:dyDescent="0.25">
      <c r="A467" s="149">
        <v>125</v>
      </c>
      <c r="B467" s="164" t="str">
        <f t="shared" si="49"/>
        <v>FA</v>
      </c>
      <c r="C467" s="164" t="str">
        <f t="shared" si="50"/>
        <v>FA</v>
      </c>
      <c r="D467" s="135">
        <v>89.59</v>
      </c>
      <c r="E467" s="165">
        <v>1</v>
      </c>
      <c r="F467" s="135">
        <v>6</v>
      </c>
      <c r="G467" s="135">
        <v>125</v>
      </c>
      <c r="H467" s="154">
        <v>85.3523</v>
      </c>
      <c r="I467" s="154">
        <v>6.0000000000000001E-3</v>
      </c>
      <c r="J467" s="154">
        <v>136.66300000000001</v>
      </c>
      <c r="K467" s="154">
        <v>127.517</v>
      </c>
      <c r="L467" s="154">
        <v>128.89400000000001</v>
      </c>
      <c r="M467" s="166">
        <v>65</v>
      </c>
      <c r="N467" s="167">
        <f t="shared" si="55"/>
        <v>76.663000000000011</v>
      </c>
      <c r="O467" s="167">
        <f t="shared" si="55"/>
        <v>67.516999999999996</v>
      </c>
      <c r="P467" s="167">
        <f t="shared" si="55"/>
        <v>68.894000000000005</v>
      </c>
      <c r="Q467">
        <f t="shared" si="51"/>
        <v>136.66300000000001</v>
      </c>
      <c r="R467">
        <f t="shared" si="52"/>
        <v>127.517</v>
      </c>
      <c r="S467" s="168">
        <f t="shared" si="53"/>
        <v>76.663000000000011</v>
      </c>
      <c r="T467">
        <f t="shared" si="54"/>
        <v>67.516999999999996</v>
      </c>
    </row>
    <row r="468" spans="1:20" outlineLevel="1" x14ac:dyDescent="0.25">
      <c r="A468" s="149">
        <v>150</v>
      </c>
      <c r="B468" s="164" t="str">
        <f t="shared" si="49"/>
        <v>FA</v>
      </c>
      <c r="C468" s="164" t="str">
        <f t="shared" si="50"/>
        <v>FA</v>
      </c>
      <c r="D468" s="135">
        <v>107.48</v>
      </c>
      <c r="E468" s="165">
        <v>1</v>
      </c>
      <c r="F468" s="135">
        <v>6</v>
      </c>
      <c r="G468" s="135">
        <v>125</v>
      </c>
      <c r="H468" s="154">
        <v>103.23699999999999</v>
      </c>
      <c r="I468" s="154">
        <v>6.0000000000000001E-3</v>
      </c>
      <c r="J468" s="154">
        <v>134.76400000000001</v>
      </c>
      <c r="K468" s="154">
        <v>127.117</v>
      </c>
      <c r="L468" s="154">
        <v>128.24100000000001</v>
      </c>
      <c r="M468" s="166">
        <v>65</v>
      </c>
      <c r="N468" s="167">
        <f t="shared" si="55"/>
        <v>74.76400000000001</v>
      </c>
      <c r="O468" s="167">
        <f t="shared" si="55"/>
        <v>67.117000000000004</v>
      </c>
      <c r="P468" s="167">
        <f t="shared" si="55"/>
        <v>68.241000000000014</v>
      </c>
      <c r="Q468">
        <f t="shared" si="51"/>
        <v>134.76400000000001</v>
      </c>
      <c r="R468">
        <f t="shared" si="52"/>
        <v>127.117</v>
      </c>
      <c r="S468" s="168">
        <f t="shared" si="53"/>
        <v>74.76400000000001</v>
      </c>
      <c r="T468">
        <f t="shared" si="54"/>
        <v>67.117000000000004</v>
      </c>
    </row>
    <row r="469" spans="1:20" outlineLevel="1" x14ac:dyDescent="0.25">
      <c r="A469" s="149">
        <v>2</v>
      </c>
      <c r="B469" s="164" t="str">
        <f t="shared" si="49"/>
        <v>FA</v>
      </c>
      <c r="C469" s="164" t="str">
        <f t="shared" si="50"/>
        <v>FA</v>
      </c>
      <c r="D469" s="135">
        <v>1.6</v>
      </c>
      <c r="E469" s="165">
        <v>1</v>
      </c>
      <c r="F469" s="135">
        <v>8</v>
      </c>
      <c r="G469" s="135">
        <v>125</v>
      </c>
      <c r="H469" s="154">
        <v>-2.64</v>
      </c>
      <c r="I469" s="154">
        <v>8.0000000000000002E-3</v>
      </c>
      <c r="J469" s="154">
        <v>675.23800000000006</v>
      </c>
      <c r="K469" s="154">
        <v>247.28299999999999</v>
      </c>
      <c r="L469" s="154">
        <v>317.952</v>
      </c>
      <c r="M469" s="166">
        <v>65</v>
      </c>
      <c r="N469" s="167">
        <f t="shared" si="55"/>
        <v>615.23800000000006</v>
      </c>
      <c r="O469" s="167">
        <f t="shared" si="55"/>
        <v>187.28299999999999</v>
      </c>
      <c r="P469" s="167">
        <f t="shared" si="55"/>
        <v>257.952</v>
      </c>
      <c r="Q469" t="str">
        <f t="shared" si="51"/>
        <v>NA</v>
      </c>
      <c r="R469" t="str">
        <f t="shared" si="52"/>
        <v>NA</v>
      </c>
      <c r="S469" s="168" t="str">
        <f t="shared" si="53"/>
        <v>NA</v>
      </c>
      <c r="T469" t="str">
        <f t="shared" si="54"/>
        <v>NA</v>
      </c>
    </row>
    <row r="470" spans="1:20" outlineLevel="1" x14ac:dyDescent="0.25">
      <c r="A470" s="149">
        <v>3.5</v>
      </c>
      <c r="B470" s="164" t="str">
        <f t="shared" si="49"/>
        <v>FA</v>
      </c>
      <c r="C470" s="164" t="str">
        <f t="shared" si="50"/>
        <v>FA</v>
      </c>
      <c r="D470" s="135">
        <v>2.67</v>
      </c>
      <c r="E470" s="165">
        <v>1</v>
      </c>
      <c r="F470" s="135">
        <v>8</v>
      </c>
      <c r="G470" s="135">
        <v>125</v>
      </c>
      <c r="H470" s="154">
        <v>-1.5669200000000001</v>
      </c>
      <c r="I470" s="154">
        <v>8.0000000000000002E-3</v>
      </c>
      <c r="J470" s="154">
        <v>520.74900000000002</v>
      </c>
      <c r="K470" s="154">
        <v>207.76300000000001</v>
      </c>
      <c r="L470" s="154">
        <v>256.38400000000001</v>
      </c>
      <c r="M470" s="166">
        <v>65</v>
      </c>
      <c r="N470" s="167">
        <f t="shared" si="55"/>
        <v>460.74900000000002</v>
      </c>
      <c r="O470" s="167">
        <f t="shared" si="55"/>
        <v>147.76300000000001</v>
      </c>
      <c r="P470" s="167">
        <f t="shared" si="55"/>
        <v>196.38400000000001</v>
      </c>
      <c r="Q470" t="str">
        <f t="shared" si="51"/>
        <v>NA</v>
      </c>
      <c r="R470" t="str">
        <f t="shared" si="52"/>
        <v>NA</v>
      </c>
      <c r="S470" s="168" t="str">
        <f t="shared" si="53"/>
        <v>NA</v>
      </c>
      <c r="T470" t="str">
        <f t="shared" si="54"/>
        <v>NA</v>
      </c>
    </row>
    <row r="471" spans="1:20" outlineLevel="1" x14ac:dyDescent="0.25">
      <c r="A471" s="149">
        <v>5</v>
      </c>
      <c r="B471" s="164" t="str">
        <f t="shared" si="49"/>
        <v>FA</v>
      </c>
      <c r="C471" s="164" t="str">
        <f t="shared" si="50"/>
        <v>FA</v>
      </c>
      <c r="D471" s="135">
        <v>3.75</v>
      </c>
      <c r="E471" s="165">
        <v>1</v>
      </c>
      <c r="F471" s="135">
        <v>8</v>
      </c>
      <c r="G471" s="135">
        <v>125</v>
      </c>
      <c r="H471" s="154">
        <v>-0.49384600000000001</v>
      </c>
      <c r="I471" s="154">
        <v>8.0000000000000002E-3</v>
      </c>
      <c r="J471" s="154">
        <v>430.63200000000001</v>
      </c>
      <c r="K471" s="154">
        <v>187.91399999999999</v>
      </c>
      <c r="L471" s="154">
        <v>224.07300000000001</v>
      </c>
      <c r="M471" s="166">
        <v>65</v>
      </c>
      <c r="N471" s="167">
        <f t="shared" si="55"/>
        <v>370.63200000000001</v>
      </c>
      <c r="O471" s="167">
        <f t="shared" si="55"/>
        <v>127.91399999999999</v>
      </c>
      <c r="P471" s="167">
        <f t="shared" si="55"/>
        <v>164.07300000000001</v>
      </c>
      <c r="Q471" t="str">
        <f t="shared" si="51"/>
        <v>NA</v>
      </c>
      <c r="R471" t="str">
        <f t="shared" si="52"/>
        <v>NA</v>
      </c>
      <c r="S471" s="168" t="str">
        <f t="shared" si="53"/>
        <v>NA</v>
      </c>
      <c r="T471" t="str">
        <f t="shared" si="54"/>
        <v>NA</v>
      </c>
    </row>
    <row r="472" spans="1:20" outlineLevel="1" x14ac:dyDescent="0.25">
      <c r="A472" s="149">
        <v>7.5</v>
      </c>
      <c r="B472" s="164" t="str">
        <f t="shared" si="49"/>
        <v>FA</v>
      </c>
      <c r="C472" s="164" t="str">
        <f t="shared" si="50"/>
        <v>FA</v>
      </c>
      <c r="D472" s="135">
        <v>5.53</v>
      </c>
      <c r="E472" s="165">
        <v>1</v>
      </c>
      <c r="F472" s="135">
        <v>8</v>
      </c>
      <c r="G472" s="135">
        <v>125</v>
      </c>
      <c r="H472" s="154">
        <v>1.2946200000000001</v>
      </c>
      <c r="I472" s="154">
        <v>8.0000000000000002E-3</v>
      </c>
      <c r="J472" s="154">
        <v>344.839</v>
      </c>
      <c r="K472" s="154">
        <v>169.535</v>
      </c>
      <c r="L472" s="154">
        <v>195.46700000000001</v>
      </c>
      <c r="M472" s="166">
        <v>65</v>
      </c>
      <c r="N472" s="167">
        <f t="shared" si="55"/>
        <v>284.839</v>
      </c>
      <c r="O472" s="167">
        <f t="shared" si="55"/>
        <v>109.535</v>
      </c>
      <c r="P472" s="167">
        <f t="shared" si="55"/>
        <v>135.46700000000001</v>
      </c>
      <c r="Q472" t="str">
        <f t="shared" si="51"/>
        <v>NA</v>
      </c>
      <c r="R472" t="str">
        <f t="shared" si="52"/>
        <v>NA</v>
      </c>
      <c r="S472" s="168" t="str">
        <f t="shared" si="53"/>
        <v>NA</v>
      </c>
      <c r="T472" t="str">
        <f t="shared" si="54"/>
        <v>NA</v>
      </c>
    </row>
    <row r="473" spans="1:20" outlineLevel="1" x14ac:dyDescent="0.25">
      <c r="A473" s="149">
        <v>10</v>
      </c>
      <c r="B473" s="164" t="str">
        <f t="shared" si="49"/>
        <v>FA</v>
      </c>
      <c r="C473" s="164" t="str">
        <f t="shared" si="50"/>
        <v>FA</v>
      </c>
      <c r="D473" s="135">
        <v>7.32</v>
      </c>
      <c r="E473" s="165">
        <v>1</v>
      </c>
      <c r="F473" s="135">
        <v>8</v>
      </c>
      <c r="G473" s="135">
        <v>125</v>
      </c>
      <c r="H473" s="154">
        <v>3.0830799999999998</v>
      </c>
      <c r="I473" s="154">
        <v>8.0000000000000002E-3</v>
      </c>
      <c r="J473" s="154">
        <v>295.98500000000001</v>
      </c>
      <c r="K473" s="154">
        <v>159.78299999999999</v>
      </c>
      <c r="L473" s="154">
        <v>179.44300000000001</v>
      </c>
      <c r="M473" s="166">
        <v>65</v>
      </c>
      <c r="N473" s="167">
        <f t="shared" si="55"/>
        <v>235.98500000000001</v>
      </c>
      <c r="O473" s="167">
        <f t="shared" si="55"/>
        <v>99.782999999999987</v>
      </c>
      <c r="P473" s="167">
        <f t="shared" si="55"/>
        <v>119.44300000000001</v>
      </c>
      <c r="Q473" t="str">
        <f t="shared" si="51"/>
        <v>NA</v>
      </c>
      <c r="R473" t="str">
        <f t="shared" si="52"/>
        <v>NA</v>
      </c>
      <c r="S473" s="168" t="str">
        <f t="shared" si="53"/>
        <v>NA</v>
      </c>
      <c r="T473" t="str">
        <f t="shared" si="54"/>
        <v>NA</v>
      </c>
    </row>
    <row r="474" spans="1:20" outlineLevel="1" x14ac:dyDescent="0.25">
      <c r="A474" s="149">
        <v>15</v>
      </c>
      <c r="B474" s="164" t="str">
        <f t="shared" si="49"/>
        <v>FA</v>
      </c>
      <c r="C474" s="164" t="str">
        <f t="shared" si="50"/>
        <v>FA</v>
      </c>
      <c r="D474" s="135">
        <v>10.9</v>
      </c>
      <c r="E474" s="165">
        <v>1</v>
      </c>
      <c r="F474" s="135">
        <v>8</v>
      </c>
      <c r="G474" s="135">
        <v>125</v>
      </c>
      <c r="H474" s="154">
        <v>6.66</v>
      </c>
      <c r="I474" s="154">
        <v>8.0000000000000002E-3</v>
      </c>
      <c r="J474" s="154">
        <v>243.273</v>
      </c>
      <c r="K474" s="154">
        <v>149.292</v>
      </c>
      <c r="L474" s="154">
        <v>163.02699999999999</v>
      </c>
      <c r="M474" s="166">
        <v>65</v>
      </c>
      <c r="N474" s="167">
        <f t="shared" si="55"/>
        <v>183.273</v>
      </c>
      <c r="O474" s="167">
        <f t="shared" si="55"/>
        <v>89.292000000000002</v>
      </c>
      <c r="P474" s="167">
        <f t="shared" si="55"/>
        <v>103.02699999999999</v>
      </c>
      <c r="Q474" t="str">
        <f t="shared" si="51"/>
        <v>NA</v>
      </c>
      <c r="R474" t="str">
        <f t="shared" si="52"/>
        <v>NA</v>
      </c>
      <c r="S474" s="168" t="str">
        <f t="shared" si="53"/>
        <v>NA</v>
      </c>
      <c r="T474">
        <f t="shared" si="54"/>
        <v>89.292000000000002</v>
      </c>
    </row>
    <row r="475" spans="1:20" outlineLevel="1" x14ac:dyDescent="0.25">
      <c r="A475" s="149">
        <v>20</v>
      </c>
      <c r="B475" s="164" t="str">
        <f t="shared" si="49"/>
        <v>FA</v>
      </c>
      <c r="C475" s="164" t="str">
        <f t="shared" si="50"/>
        <v>FA</v>
      </c>
      <c r="D475" s="135">
        <v>14.48</v>
      </c>
      <c r="E475" s="165">
        <v>1</v>
      </c>
      <c r="F475" s="135">
        <v>8</v>
      </c>
      <c r="G475" s="135">
        <v>125</v>
      </c>
      <c r="H475" s="154">
        <v>10.2369</v>
      </c>
      <c r="I475" s="154">
        <v>8.0000000000000002E-3</v>
      </c>
      <c r="J475" s="154">
        <v>215.279</v>
      </c>
      <c r="K475" s="154">
        <v>143.614</v>
      </c>
      <c r="L475" s="154">
        <v>153.739</v>
      </c>
      <c r="M475" s="166">
        <v>65</v>
      </c>
      <c r="N475" s="167">
        <f t="shared" si="55"/>
        <v>155.279</v>
      </c>
      <c r="O475" s="167">
        <f t="shared" si="55"/>
        <v>83.614000000000004</v>
      </c>
      <c r="P475" s="167">
        <f t="shared" si="55"/>
        <v>93.739000000000004</v>
      </c>
      <c r="Q475" t="str">
        <f t="shared" si="51"/>
        <v>NA</v>
      </c>
      <c r="R475" t="str">
        <f t="shared" si="52"/>
        <v>NA</v>
      </c>
      <c r="S475" s="168" t="str">
        <f t="shared" si="53"/>
        <v>NA</v>
      </c>
      <c r="T475">
        <f t="shared" si="54"/>
        <v>83.614000000000004</v>
      </c>
    </row>
    <row r="476" spans="1:20" outlineLevel="1" x14ac:dyDescent="0.25">
      <c r="A476" s="149">
        <v>35</v>
      </c>
      <c r="B476" s="164" t="str">
        <f t="shared" si="49"/>
        <v>FA</v>
      </c>
      <c r="C476" s="164" t="str">
        <f t="shared" si="50"/>
        <v>FA</v>
      </c>
      <c r="D476" s="135">
        <v>25.21</v>
      </c>
      <c r="E476" s="165">
        <v>1</v>
      </c>
      <c r="F476" s="135">
        <v>8</v>
      </c>
      <c r="G476" s="135">
        <v>125</v>
      </c>
      <c r="H476" s="154">
        <v>20.967700000000001</v>
      </c>
      <c r="I476" s="154">
        <v>8.0000000000000002E-3</v>
      </c>
      <c r="J476" s="154">
        <v>178.14699999999999</v>
      </c>
      <c r="K476" s="154">
        <v>136.04400000000001</v>
      </c>
      <c r="L476" s="154">
        <v>142.11199999999999</v>
      </c>
      <c r="M476" s="166">
        <v>65</v>
      </c>
      <c r="N476" s="167">
        <f t="shared" si="55"/>
        <v>118.14699999999999</v>
      </c>
      <c r="O476" s="167">
        <f t="shared" si="55"/>
        <v>76.044000000000011</v>
      </c>
      <c r="P476" s="167">
        <f t="shared" si="55"/>
        <v>82.111999999999995</v>
      </c>
      <c r="Q476">
        <f t="shared" si="51"/>
        <v>178.14699999999999</v>
      </c>
      <c r="R476">
        <f t="shared" si="52"/>
        <v>136.04400000000001</v>
      </c>
      <c r="S476" s="168">
        <f t="shared" si="53"/>
        <v>118.14699999999999</v>
      </c>
      <c r="T476">
        <f t="shared" si="54"/>
        <v>76.044000000000011</v>
      </c>
    </row>
    <row r="477" spans="1:20" outlineLevel="1" x14ac:dyDescent="0.25">
      <c r="A477" s="149">
        <v>50</v>
      </c>
      <c r="B477" s="164" t="str">
        <f t="shared" si="49"/>
        <v>FA</v>
      </c>
      <c r="C477" s="164" t="str">
        <f t="shared" si="50"/>
        <v>FA</v>
      </c>
      <c r="D477" s="135">
        <v>35.94</v>
      </c>
      <c r="E477" s="165">
        <v>1</v>
      </c>
      <c r="F477" s="135">
        <v>8</v>
      </c>
      <c r="G477" s="135">
        <v>125</v>
      </c>
      <c r="H477" s="154">
        <v>31.698499999999999</v>
      </c>
      <c r="I477" s="154">
        <v>8.0000000000000002E-3</v>
      </c>
      <c r="J477" s="154">
        <v>162.68299999999999</v>
      </c>
      <c r="K477" s="154">
        <v>132.905</v>
      </c>
      <c r="L477" s="154">
        <v>137.184</v>
      </c>
      <c r="M477" s="166">
        <v>65</v>
      </c>
      <c r="N477" s="167">
        <f t="shared" si="55"/>
        <v>102.68299999999999</v>
      </c>
      <c r="O477" s="167">
        <f t="shared" si="55"/>
        <v>72.905000000000001</v>
      </c>
      <c r="P477" s="167">
        <f t="shared" si="55"/>
        <v>77.183999999999997</v>
      </c>
      <c r="Q477">
        <f t="shared" si="51"/>
        <v>162.68299999999999</v>
      </c>
      <c r="R477">
        <f t="shared" si="52"/>
        <v>132.905</v>
      </c>
      <c r="S477" s="168">
        <f t="shared" si="53"/>
        <v>102.68299999999999</v>
      </c>
      <c r="T477">
        <f t="shared" si="54"/>
        <v>72.905000000000001</v>
      </c>
    </row>
    <row r="478" spans="1:20" outlineLevel="1" x14ac:dyDescent="0.25">
      <c r="A478" s="149">
        <v>60</v>
      </c>
      <c r="B478" s="164" t="str">
        <f t="shared" si="49"/>
        <v>FA</v>
      </c>
      <c r="C478" s="164" t="str">
        <f t="shared" si="50"/>
        <v>FA</v>
      </c>
      <c r="D478" s="135">
        <v>43.09</v>
      </c>
      <c r="E478" s="165">
        <v>1</v>
      </c>
      <c r="F478" s="135">
        <v>8</v>
      </c>
      <c r="G478" s="135">
        <v>125</v>
      </c>
      <c r="H478" s="154">
        <v>38.8523</v>
      </c>
      <c r="I478" s="154">
        <v>8.0000000000000002E-3</v>
      </c>
      <c r="J478" s="154">
        <v>156.66999999999999</v>
      </c>
      <c r="K478" s="154">
        <v>131.69399999999999</v>
      </c>
      <c r="L478" s="154">
        <v>135.15700000000001</v>
      </c>
      <c r="M478" s="166">
        <v>65</v>
      </c>
      <c r="N478" s="167">
        <f t="shared" si="55"/>
        <v>96.669999999999987</v>
      </c>
      <c r="O478" s="167">
        <f t="shared" si="55"/>
        <v>71.693999999999988</v>
      </c>
      <c r="P478" s="167">
        <f t="shared" si="55"/>
        <v>75.157000000000011</v>
      </c>
      <c r="Q478">
        <f t="shared" si="51"/>
        <v>156.66999999999999</v>
      </c>
      <c r="R478">
        <f t="shared" si="52"/>
        <v>131.69399999999999</v>
      </c>
      <c r="S478" s="168">
        <f t="shared" si="53"/>
        <v>96.669999999999987</v>
      </c>
      <c r="T478">
        <f t="shared" si="54"/>
        <v>71.693999999999988</v>
      </c>
    </row>
    <row r="479" spans="1:20" outlineLevel="1" x14ac:dyDescent="0.25">
      <c r="A479" s="149">
        <v>70</v>
      </c>
      <c r="B479" s="164" t="str">
        <f t="shared" si="49"/>
        <v>FA</v>
      </c>
      <c r="C479" s="164" t="str">
        <f t="shared" si="50"/>
        <v>FA</v>
      </c>
      <c r="D479" s="135">
        <v>50.25</v>
      </c>
      <c r="E479" s="165">
        <v>1</v>
      </c>
      <c r="F479" s="135">
        <v>8</v>
      </c>
      <c r="G479" s="135">
        <v>125</v>
      </c>
      <c r="H479" s="154">
        <v>46.0062</v>
      </c>
      <c r="I479" s="154">
        <v>8.0000000000000002E-3</v>
      </c>
      <c r="J479" s="154">
        <v>152.26900000000001</v>
      </c>
      <c r="K479" s="154">
        <v>130.79599999999999</v>
      </c>
      <c r="L479" s="154">
        <v>133.739</v>
      </c>
      <c r="M479" s="166">
        <v>65</v>
      </c>
      <c r="N479" s="167">
        <f t="shared" si="55"/>
        <v>92.269000000000005</v>
      </c>
      <c r="O479" s="167">
        <f t="shared" si="55"/>
        <v>70.795999999999992</v>
      </c>
      <c r="P479" s="167">
        <f t="shared" si="55"/>
        <v>73.739000000000004</v>
      </c>
      <c r="Q479">
        <f t="shared" si="51"/>
        <v>152.26900000000001</v>
      </c>
      <c r="R479">
        <f t="shared" si="52"/>
        <v>130.79599999999999</v>
      </c>
      <c r="S479" s="168">
        <f t="shared" si="53"/>
        <v>92.269000000000005</v>
      </c>
      <c r="T479">
        <f t="shared" si="54"/>
        <v>70.795999999999992</v>
      </c>
    </row>
    <row r="480" spans="1:20" outlineLevel="1" x14ac:dyDescent="0.25">
      <c r="A480" s="149">
        <v>85</v>
      </c>
      <c r="B480" s="164" t="str">
        <f t="shared" si="49"/>
        <v>FA</v>
      </c>
      <c r="C480" s="164" t="str">
        <f t="shared" si="50"/>
        <v>FA</v>
      </c>
      <c r="D480" s="135">
        <v>60.98</v>
      </c>
      <c r="E480" s="165">
        <v>1</v>
      </c>
      <c r="F480" s="135">
        <v>8</v>
      </c>
      <c r="G480" s="135">
        <v>125</v>
      </c>
      <c r="H480" s="154">
        <v>56.736899999999999</v>
      </c>
      <c r="I480" s="154">
        <v>8.0000000000000002E-3</v>
      </c>
      <c r="J480" s="154">
        <v>147.63200000000001</v>
      </c>
      <c r="K480" s="154">
        <v>129.852</v>
      </c>
      <c r="L480" s="154">
        <v>132.25800000000001</v>
      </c>
      <c r="M480" s="166">
        <v>65</v>
      </c>
      <c r="N480" s="167">
        <f t="shared" si="55"/>
        <v>87.632000000000005</v>
      </c>
      <c r="O480" s="167">
        <f t="shared" si="55"/>
        <v>69.852000000000004</v>
      </c>
      <c r="P480" s="167">
        <f t="shared" si="55"/>
        <v>72.25800000000001</v>
      </c>
      <c r="Q480">
        <f t="shared" si="51"/>
        <v>147.63200000000001</v>
      </c>
      <c r="R480">
        <f t="shared" si="52"/>
        <v>129.852</v>
      </c>
      <c r="S480" s="168">
        <f t="shared" si="53"/>
        <v>87.632000000000005</v>
      </c>
      <c r="T480">
        <f t="shared" si="54"/>
        <v>69.852000000000004</v>
      </c>
    </row>
    <row r="481" spans="1:20" outlineLevel="1" x14ac:dyDescent="0.25">
      <c r="A481" s="149">
        <v>100</v>
      </c>
      <c r="B481" s="164" t="str">
        <f t="shared" si="49"/>
        <v>FA</v>
      </c>
      <c r="C481" s="164" t="str">
        <f t="shared" si="50"/>
        <v>FA</v>
      </c>
      <c r="D481" s="135">
        <v>71.709999999999994</v>
      </c>
      <c r="E481" s="165">
        <v>1</v>
      </c>
      <c r="F481" s="135">
        <v>8</v>
      </c>
      <c r="G481" s="135">
        <v>125</v>
      </c>
      <c r="H481" s="154">
        <v>67.467699999999994</v>
      </c>
      <c r="I481" s="154">
        <v>8.0000000000000002E-3</v>
      </c>
      <c r="J481" s="154">
        <v>144.26400000000001</v>
      </c>
      <c r="K481" s="154">
        <v>129.131</v>
      </c>
      <c r="L481" s="154">
        <v>131.376</v>
      </c>
      <c r="M481" s="166">
        <v>65</v>
      </c>
      <c r="N481" s="167">
        <f t="shared" si="55"/>
        <v>84.26400000000001</v>
      </c>
      <c r="O481" s="167">
        <f t="shared" si="55"/>
        <v>69.131</v>
      </c>
      <c r="P481" s="167">
        <f t="shared" si="55"/>
        <v>71.376000000000005</v>
      </c>
      <c r="Q481">
        <f t="shared" si="51"/>
        <v>144.26400000000001</v>
      </c>
      <c r="R481">
        <f t="shared" si="52"/>
        <v>129.131</v>
      </c>
      <c r="S481" s="168">
        <f t="shared" si="53"/>
        <v>84.26400000000001</v>
      </c>
      <c r="T481">
        <f t="shared" si="54"/>
        <v>69.131</v>
      </c>
    </row>
    <row r="482" spans="1:20" outlineLevel="1" x14ac:dyDescent="0.25">
      <c r="A482" s="149">
        <v>125</v>
      </c>
      <c r="B482" s="164" t="str">
        <f t="shared" si="49"/>
        <v>FA</v>
      </c>
      <c r="C482" s="164" t="str">
        <f t="shared" si="50"/>
        <v>FA</v>
      </c>
      <c r="D482" s="135">
        <v>89.59</v>
      </c>
      <c r="E482" s="165">
        <v>1</v>
      </c>
      <c r="F482" s="135">
        <v>8</v>
      </c>
      <c r="G482" s="135">
        <v>125</v>
      </c>
      <c r="H482" s="154">
        <v>85.3523</v>
      </c>
      <c r="I482" s="154">
        <v>8.0000000000000002E-3</v>
      </c>
      <c r="J482" s="154">
        <v>140.53200000000001</v>
      </c>
      <c r="K482" s="154">
        <v>128.35300000000001</v>
      </c>
      <c r="L482" s="154">
        <v>130.18600000000001</v>
      </c>
      <c r="M482" s="166">
        <v>65</v>
      </c>
      <c r="N482" s="167">
        <f t="shared" si="55"/>
        <v>80.532000000000011</v>
      </c>
      <c r="O482" s="167">
        <f t="shared" si="55"/>
        <v>68.353000000000009</v>
      </c>
      <c r="P482" s="167">
        <f t="shared" si="55"/>
        <v>70.186000000000007</v>
      </c>
      <c r="Q482">
        <f t="shared" si="51"/>
        <v>140.53200000000001</v>
      </c>
      <c r="R482">
        <f t="shared" si="52"/>
        <v>128.35300000000001</v>
      </c>
      <c r="S482" s="168">
        <f t="shared" si="53"/>
        <v>80.532000000000011</v>
      </c>
      <c r="T482">
        <f t="shared" si="54"/>
        <v>68.353000000000009</v>
      </c>
    </row>
    <row r="483" spans="1:20" outlineLevel="1" x14ac:dyDescent="0.25">
      <c r="A483" s="149">
        <v>150</v>
      </c>
      <c r="B483" s="164" t="str">
        <f t="shared" si="49"/>
        <v>FA</v>
      </c>
      <c r="C483" s="164" t="str">
        <f t="shared" si="50"/>
        <v>FA</v>
      </c>
      <c r="D483" s="135">
        <v>107.48</v>
      </c>
      <c r="E483" s="165">
        <v>1</v>
      </c>
      <c r="F483" s="135">
        <v>8</v>
      </c>
      <c r="G483" s="135">
        <v>125</v>
      </c>
      <c r="H483" s="154">
        <v>103.23699999999999</v>
      </c>
      <c r="I483" s="154">
        <v>8.0000000000000002E-3</v>
      </c>
      <c r="J483" s="154">
        <v>138.006</v>
      </c>
      <c r="K483" s="154">
        <v>127.821</v>
      </c>
      <c r="L483" s="154">
        <v>129.31700000000001</v>
      </c>
      <c r="M483" s="166">
        <v>65</v>
      </c>
      <c r="N483" s="167">
        <f t="shared" si="55"/>
        <v>78.006</v>
      </c>
      <c r="O483" s="167">
        <f t="shared" si="55"/>
        <v>67.820999999999998</v>
      </c>
      <c r="P483" s="167">
        <f t="shared" si="55"/>
        <v>69.317000000000007</v>
      </c>
      <c r="Q483">
        <f t="shared" si="51"/>
        <v>138.006</v>
      </c>
      <c r="R483">
        <f t="shared" si="52"/>
        <v>127.821</v>
      </c>
      <c r="S483" s="168">
        <f t="shared" si="53"/>
        <v>78.006</v>
      </c>
      <c r="T483">
        <f t="shared" si="54"/>
        <v>67.820999999999998</v>
      </c>
    </row>
    <row r="484" spans="1:20" outlineLevel="1" x14ac:dyDescent="0.25">
      <c r="A484" s="149">
        <v>2</v>
      </c>
      <c r="B484" s="164" t="str">
        <f t="shared" si="49"/>
        <v>FA</v>
      </c>
      <c r="C484" s="164" t="str">
        <f t="shared" si="50"/>
        <v>FA</v>
      </c>
      <c r="D484" s="135">
        <v>1.6</v>
      </c>
      <c r="E484" s="165">
        <v>1</v>
      </c>
      <c r="F484" s="135">
        <v>9</v>
      </c>
      <c r="G484" s="135">
        <v>125</v>
      </c>
      <c r="H484" s="154">
        <v>-2.64</v>
      </c>
      <c r="I484" s="154">
        <v>8.9999999999999993E-3</v>
      </c>
      <c r="J484" s="154">
        <v>739.36</v>
      </c>
      <c r="K484" s="154">
        <v>261.06</v>
      </c>
      <c r="L484" s="154">
        <v>339.21100000000001</v>
      </c>
      <c r="M484" s="166">
        <v>65</v>
      </c>
      <c r="N484" s="167">
        <f t="shared" si="55"/>
        <v>679.36</v>
      </c>
      <c r="O484" s="167">
        <f t="shared" si="55"/>
        <v>201.06</v>
      </c>
      <c r="P484" s="167">
        <f t="shared" si="55"/>
        <v>279.21100000000001</v>
      </c>
      <c r="Q484" t="str">
        <f t="shared" si="51"/>
        <v>NA</v>
      </c>
      <c r="R484" t="str">
        <f t="shared" si="52"/>
        <v>NA</v>
      </c>
      <c r="S484" s="168" t="str">
        <f t="shared" si="53"/>
        <v>NA</v>
      </c>
      <c r="T484" t="str">
        <f t="shared" si="54"/>
        <v>NA</v>
      </c>
    </row>
    <row r="485" spans="1:20" outlineLevel="1" x14ac:dyDescent="0.25">
      <c r="A485" s="149">
        <v>3.5</v>
      </c>
      <c r="B485" s="164" t="str">
        <f t="shared" si="49"/>
        <v>FA</v>
      </c>
      <c r="C485" s="164" t="str">
        <f t="shared" si="50"/>
        <v>FA</v>
      </c>
      <c r="D485" s="135">
        <v>2.67</v>
      </c>
      <c r="E485" s="165">
        <v>1</v>
      </c>
      <c r="F485" s="135">
        <v>9</v>
      </c>
      <c r="G485" s="135">
        <v>125</v>
      </c>
      <c r="H485" s="154">
        <v>-1.5669200000000001</v>
      </c>
      <c r="I485" s="154">
        <v>8.9999999999999993E-3</v>
      </c>
      <c r="J485" s="154">
        <v>566.88499999999999</v>
      </c>
      <c r="K485" s="154">
        <v>217.29499999999999</v>
      </c>
      <c r="L485" s="154">
        <v>271.19799999999998</v>
      </c>
      <c r="M485" s="166">
        <v>65</v>
      </c>
      <c r="N485" s="167">
        <f t="shared" si="55"/>
        <v>506.88499999999999</v>
      </c>
      <c r="O485" s="167">
        <f t="shared" si="55"/>
        <v>157.29499999999999</v>
      </c>
      <c r="P485" s="167">
        <f t="shared" si="55"/>
        <v>211.19799999999998</v>
      </c>
      <c r="Q485" t="str">
        <f t="shared" si="51"/>
        <v>NA</v>
      </c>
      <c r="R485" t="str">
        <f t="shared" si="52"/>
        <v>NA</v>
      </c>
      <c r="S485" s="168" t="str">
        <f t="shared" si="53"/>
        <v>NA</v>
      </c>
      <c r="T485" t="str">
        <f t="shared" si="54"/>
        <v>NA</v>
      </c>
    </row>
    <row r="486" spans="1:20" outlineLevel="1" x14ac:dyDescent="0.25">
      <c r="A486" s="149">
        <v>5</v>
      </c>
      <c r="B486" s="164" t="str">
        <f t="shared" si="49"/>
        <v>FA</v>
      </c>
      <c r="C486" s="164" t="str">
        <f t="shared" si="50"/>
        <v>FA</v>
      </c>
      <c r="D486" s="135">
        <v>3.75</v>
      </c>
      <c r="E486" s="165">
        <v>1</v>
      </c>
      <c r="F486" s="135">
        <v>9</v>
      </c>
      <c r="G486" s="135">
        <v>125</v>
      </c>
      <c r="H486" s="154">
        <v>-0.49384600000000001</v>
      </c>
      <c r="I486" s="154">
        <v>8.9999999999999993E-3</v>
      </c>
      <c r="J486" s="154">
        <v>466.44900000000001</v>
      </c>
      <c r="K486" s="154">
        <v>195.267</v>
      </c>
      <c r="L486" s="154">
        <v>235.46</v>
      </c>
      <c r="M486" s="166">
        <v>65</v>
      </c>
      <c r="N486" s="167">
        <f t="shared" si="55"/>
        <v>406.44900000000001</v>
      </c>
      <c r="O486" s="167">
        <f t="shared" si="55"/>
        <v>135.267</v>
      </c>
      <c r="P486" s="167">
        <f t="shared" si="55"/>
        <v>175.46</v>
      </c>
      <c r="Q486" t="str">
        <f t="shared" si="51"/>
        <v>NA</v>
      </c>
      <c r="R486" t="str">
        <f t="shared" si="52"/>
        <v>NA</v>
      </c>
      <c r="S486" s="168" t="str">
        <f t="shared" si="53"/>
        <v>NA</v>
      </c>
      <c r="T486" t="str">
        <f t="shared" si="54"/>
        <v>NA</v>
      </c>
    </row>
    <row r="487" spans="1:20" outlineLevel="1" x14ac:dyDescent="0.25">
      <c r="A487" s="149">
        <v>7.5</v>
      </c>
      <c r="B487" s="164" t="str">
        <f t="shared" si="49"/>
        <v>FA</v>
      </c>
      <c r="C487" s="164" t="str">
        <f t="shared" si="50"/>
        <v>FA</v>
      </c>
      <c r="D487" s="135">
        <v>5.53</v>
      </c>
      <c r="E487" s="165">
        <v>1</v>
      </c>
      <c r="F487" s="135">
        <v>9</v>
      </c>
      <c r="G487" s="135">
        <v>125</v>
      </c>
      <c r="H487" s="154">
        <v>1.2946200000000001</v>
      </c>
      <c r="I487" s="154">
        <v>8.9999999999999993E-3</v>
      </c>
      <c r="J487" s="154">
        <v>370.87099999999998</v>
      </c>
      <c r="K487" s="154">
        <v>174.82599999999999</v>
      </c>
      <c r="L487" s="154">
        <v>203.721</v>
      </c>
      <c r="M487" s="166">
        <v>65</v>
      </c>
      <c r="N487" s="167">
        <f t="shared" si="55"/>
        <v>310.87099999999998</v>
      </c>
      <c r="O487" s="167">
        <f t="shared" si="55"/>
        <v>114.82599999999999</v>
      </c>
      <c r="P487" s="167">
        <f t="shared" si="55"/>
        <v>143.721</v>
      </c>
      <c r="Q487" t="str">
        <f t="shared" si="51"/>
        <v>NA</v>
      </c>
      <c r="R487" t="str">
        <f t="shared" si="52"/>
        <v>NA</v>
      </c>
      <c r="S487" s="168" t="str">
        <f t="shared" si="53"/>
        <v>NA</v>
      </c>
      <c r="T487" t="str">
        <f t="shared" si="54"/>
        <v>NA</v>
      </c>
    </row>
    <row r="488" spans="1:20" outlineLevel="1" x14ac:dyDescent="0.25">
      <c r="A488" s="149">
        <v>10</v>
      </c>
      <c r="B488" s="164" t="str">
        <f t="shared" si="49"/>
        <v>FA</v>
      </c>
      <c r="C488" s="164" t="str">
        <f t="shared" si="50"/>
        <v>FA</v>
      </c>
      <c r="D488" s="135">
        <v>7.32</v>
      </c>
      <c r="E488" s="165">
        <v>1</v>
      </c>
      <c r="F488" s="135">
        <v>9</v>
      </c>
      <c r="G488" s="135">
        <v>125</v>
      </c>
      <c r="H488" s="154">
        <v>3.0830799999999998</v>
      </c>
      <c r="I488" s="154">
        <v>8.9999999999999993E-3</v>
      </c>
      <c r="J488" s="154">
        <v>316.40800000000002</v>
      </c>
      <c r="K488" s="154">
        <v>163.95500000000001</v>
      </c>
      <c r="L488" s="154">
        <v>185.9</v>
      </c>
      <c r="M488" s="166">
        <v>65</v>
      </c>
      <c r="N488" s="167">
        <f t="shared" si="55"/>
        <v>256.40800000000002</v>
      </c>
      <c r="O488" s="167">
        <f t="shared" si="55"/>
        <v>103.95500000000001</v>
      </c>
      <c r="P488" s="167">
        <f t="shared" si="55"/>
        <v>125.9</v>
      </c>
      <c r="Q488" t="str">
        <f t="shared" si="51"/>
        <v>NA</v>
      </c>
      <c r="R488" t="str">
        <f t="shared" si="52"/>
        <v>NA</v>
      </c>
      <c r="S488" s="168" t="str">
        <f t="shared" si="53"/>
        <v>NA</v>
      </c>
      <c r="T488" t="str">
        <f t="shared" si="54"/>
        <v>NA</v>
      </c>
    </row>
    <row r="489" spans="1:20" outlineLevel="1" x14ac:dyDescent="0.25">
      <c r="A489" s="149">
        <v>15</v>
      </c>
      <c r="B489" s="164" t="str">
        <f t="shared" si="49"/>
        <v>FA</v>
      </c>
      <c r="C489" s="164" t="str">
        <f t="shared" si="50"/>
        <v>FA</v>
      </c>
      <c r="D489" s="135">
        <v>10.9</v>
      </c>
      <c r="E489" s="165">
        <v>1</v>
      </c>
      <c r="F489" s="135">
        <v>9</v>
      </c>
      <c r="G489" s="135">
        <v>125</v>
      </c>
      <c r="H489" s="154">
        <v>6.66</v>
      </c>
      <c r="I489" s="154">
        <v>8.9999999999999993E-3</v>
      </c>
      <c r="J489" s="154">
        <v>257.56099999999998</v>
      </c>
      <c r="K489" s="154">
        <v>152.24</v>
      </c>
      <c r="L489" s="154">
        <v>167.59899999999999</v>
      </c>
      <c r="M489" s="166">
        <v>65</v>
      </c>
      <c r="N489" s="167">
        <f t="shared" si="55"/>
        <v>197.56099999999998</v>
      </c>
      <c r="O489" s="167">
        <f t="shared" si="55"/>
        <v>92.240000000000009</v>
      </c>
      <c r="P489" s="167">
        <f t="shared" si="55"/>
        <v>107.59899999999999</v>
      </c>
      <c r="Q489" t="str">
        <f t="shared" si="51"/>
        <v>NA</v>
      </c>
      <c r="R489" t="str">
        <f t="shared" si="52"/>
        <v>NA</v>
      </c>
      <c r="S489" s="168" t="str">
        <f t="shared" si="53"/>
        <v>NA</v>
      </c>
      <c r="T489" t="str">
        <f t="shared" si="54"/>
        <v>NA</v>
      </c>
    </row>
    <row r="490" spans="1:20" outlineLevel="1" x14ac:dyDescent="0.25">
      <c r="A490" s="149">
        <v>20</v>
      </c>
      <c r="B490" s="164" t="str">
        <f t="shared" si="49"/>
        <v>FA</v>
      </c>
      <c r="C490" s="164" t="str">
        <f t="shared" si="50"/>
        <v>FA</v>
      </c>
      <c r="D490" s="135">
        <v>14.48</v>
      </c>
      <c r="E490" s="165">
        <v>1</v>
      </c>
      <c r="F490" s="135">
        <v>9</v>
      </c>
      <c r="G490" s="135">
        <v>125</v>
      </c>
      <c r="H490" s="154">
        <v>10.2369</v>
      </c>
      <c r="I490" s="154">
        <v>8.9999999999999993E-3</v>
      </c>
      <c r="J490" s="154">
        <v>226.26</v>
      </c>
      <c r="K490" s="154">
        <v>145.887</v>
      </c>
      <c r="L490" s="154">
        <v>157.22499999999999</v>
      </c>
      <c r="M490" s="166">
        <v>65</v>
      </c>
      <c r="N490" s="167">
        <f t="shared" si="55"/>
        <v>166.26</v>
      </c>
      <c r="O490" s="167">
        <f t="shared" si="55"/>
        <v>85.887</v>
      </c>
      <c r="P490" s="167">
        <f t="shared" si="55"/>
        <v>97.224999999999994</v>
      </c>
      <c r="Q490" t="str">
        <f t="shared" si="51"/>
        <v>NA</v>
      </c>
      <c r="R490" t="str">
        <f t="shared" si="52"/>
        <v>NA</v>
      </c>
      <c r="S490" s="168" t="str">
        <f t="shared" si="53"/>
        <v>NA</v>
      </c>
      <c r="T490">
        <f t="shared" si="54"/>
        <v>85.887</v>
      </c>
    </row>
    <row r="491" spans="1:20" outlineLevel="1" x14ac:dyDescent="0.25">
      <c r="A491" s="149">
        <v>35</v>
      </c>
      <c r="B491" s="164" t="str">
        <f t="shared" si="49"/>
        <v>FA</v>
      </c>
      <c r="C491" s="164" t="str">
        <f t="shared" si="50"/>
        <v>FA</v>
      </c>
      <c r="D491" s="135">
        <v>25.21</v>
      </c>
      <c r="E491" s="165">
        <v>1</v>
      </c>
      <c r="F491" s="135">
        <v>9</v>
      </c>
      <c r="G491" s="135">
        <v>125</v>
      </c>
      <c r="H491" s="154">
        <v>20.967700000000001</v>
      </c>
      <c r="I491" s="154">
        <v>8.9999999999999993E-3</v>
      </c>
      <c r="J491" s="154">
        <v>184.67500000000001</v>
      </c>
      <c r="K491" s="154">
        <v>137.405</v>
      </c>
      <c r="L491" s="154">
        <v>144.21199999999999</v>
      </c>
      <c r="M491" s="166">
        <v>65</v>
      </c>
      <c r="N491" s="167">
        <f t="shared" si="55"/>
        <v>124.67500000000001</v>
      </c>
      <c r="O491" s="167">
        <f t="shared" si="55"/>
        <v>77.405000000000001</v>
      </c>
      <c r="P491" s="167">
        <f t="shared" si="55"/>
        <v>84.211999999999989</v>
      </c>
      <c r="Q491">
        <f t="shared" si="51"/>
        <v>184.67500000000001</v>
      </c>
      <c r="R491">
        <f t="shared" si="52"/>
        <v>137.405</v>
      </c>
      <c r="S491" s="168">
        <f t="shared" si="53"/>
        <v>124.67500000000001</v>
      </c>
      <c r="T491">
        <f t="shared" si="54"/>
        <v>77.405000000000001</v>
      </c>
    </row>
    <row r="492" spans="1:20" outlineLevel="1" x14ac:dyDescent="0.25">
      <c r="A492" s="149">
        <v>50</v>
      </c>
      <c r="B492" s="164" t="str">
        <f t="shared" si="49"/>
        <v>FA</v>
      </c>
      <c r="C492" s="164" t="str">
        <f t="shared" si="50"/>
        <v>FA</v>
      </c>
      <c r="D492" s="135">
        <v>35.94</v>
      </c>
      <c r="E492" s="165">
        <v>1</v>
      </c>
      <c r="F492" s="135">
        <v>9</v>
      </c>
      <c r="G492" s="135">
        <v>125</v>
      </c>
      <c r="H492" s="154">
        <v>31.698499999999999</v>
      </c>
      <c r="I492" s="154">
        <v>8.9999999999999993E-3</v>
      </c>
      <c r="J492" s="154">
        <v>167.334</v>
      </c>
      <c r="K492" s="154">
        <v>133.88300000000001</v>
      </c>
      <c r="L492" s="154">
        <v>138.68700000000001</v>
      </c>
      <c r="M492" s="166">
        <v>65</v>
      </c>
      <c r="N492" s="167">
        <f t="shared" si="55"/>
        <v>107.334</v>
      </c>
      <c r="O492" s="167">
        <f t="shared" si="55"/>
        <v>73.88300000000001</v>
      </c>
      <c r="P492" s="167">
        <f t="shared" si="55"/>
        <v>78.687000000000012</v>
      </c>
      <c r="Q492">
        <f t="shared" si="51"/>
        <v>167.334</v>
      </c>
      <c r="R492">
        <f t="shared" si="52"/>
        <v>133.88300000000001</v>
      </c>
      <c r="S492" s="168">
        <f t="shared" si="53"/>
        <v>107.334</v>
      </c>
      <c r="T492">
        <f t="shared" si="54"/>
        <v>73.88300000000001</v>
      </c>
    </row>
    <row r="493" spans="1:20" outlineLevel="1" x14ac:dyDescent="0.25">
      <c r="A493" s="149">
        <v>60</v>
      </c>
      <c r="B493" s="164" t="str">
        <f t="shared" si="49"/>
        <v>FA</v>
      </c>
      <c r="C493" s="164" t="str">
        <f t="shared" si="50"/>
        <v>FA</v>
      </c>
      <c r="D493" s="135">
        <v>43.09</v>
      </c>
      <c r="E493" s="165">
        <v>1</v>
      </c>
      <c r="F493" s="135">
        <v>9</v>
      </c>
      <c r="G493" s="135">
        <v>125</v>
      </c>
      <c r="H493" s="154">
        <v>38.8523</v>
      </c>
      <c r="I493" s="154">
        <v>8.9999999999999993E-3</v>
      </c>
      <c r="J493" s="154">
        <v>160.58699999999999</v>
      </c>
      <c r="K493" s="154">
        <v>132.523</v>
      </c>
      <c r="L493" s="154">
        <v>136.41300000000001</v>
      </c>
      <c r="M493" s="166">
        <v>65</v>
      </c>
      <c r="N493" s="167">
        <f t="shared" si="55"/>
        <v>100.58699999999999</v>
      </c>
      <c r="O493" s="167">
        <f t="shared" si="55"/>
        <v>72.522999999999996</v>
      </c>
      <c r="P493" s="167">
        <f t="shared" si="55"/>
        <v>76.413000000000011</v>
      </c>
      <c r="Q493">
        <f t="shared" si="51"/>
        <v>160.58699999999999</v>
      </c>
      <c r="R493">
        <f t="shared" si="52"/>
        <v>132.523</v>
      </c>
      <c r="S493" s="168">
        <f t="shared" si="53"/>
        <v>100.58699999999999</v>
      </c>
      <c r="T493">
        <f t="shared" si="54"/>
        <v>72.522999999999996</v>
      </c>
    </row>
    <row r="494" spans="1:20" outlineLevel="1" x14ac:dyDescent="0.25">
      <c r="A494" s="149">
        <v>70</v>
      </c>
      <c r="B494" s="164" t="str">
        <f t="shared" si="49"/>
        <v>FA</v>
      </c>
      <c r="C494" s="164" t="str">
        <f t="shared" si="50"/>
        <v>FA</v>
      </c>
      <c r="D494" s="135">
        <v>50.25</v>
      </c>
      <c r="E494" s="165">
        <v>1</v>
      </c>
      <c r="F494" s="135">
        <v>9</v>
      </c>
      <c r="G494" s="135">
        <v>125</v>
      </c>
      <c r="H494" s="154">
        <v>46.0062</v>
      </c>
      <c r="I494" s="154">
        <v>8.9999999999999993E-3</v>
      </c>
      <c r="J494" s="154">
        <v>155.64599999999999</v>
      </c>
      <c r="K494" s="154">
        <v>131.51499999999999</v>
      </c>
      <c r="L494" s="154">
        <v>134.821</v>
      </c>
      <c r="M494" s="166">
        <v>65</v>
      </c>
      <c r="N494" s="167">
        <f t="shared" si="55"/>
        <v>95.645999999999987</v>
      </c>
      <c r="O494" s="167">
        <f t="shared" si="55"/>
        <v>71.514999999999986</v>
      </c>
      <c r="P494" s="167">
        <f t="shared" si="55"/>
        <v>74.820999999999998</v>
      </c>
      <c r="Q494">
        <f t="shared" si="51"/>
        <v>155.64599999999999</v>
      </c>
      <c r="R494">
        <f t="shared" si="52"/>
        <v>131.51499999999999</v>
      </c>
      <c r="S494" s="168">
        <f t="shared" si="53"/>
        <v>95.645999999999987</v>
      </c>
      <c r="T494">
        <f t="shared" si="54"/>
        <v>71.514999999999986</v>
      </c>
    </row>
    <row r="495" spans="1:20" outlineLevel="1" x14ac:dyDescent="0.25">
      <c r="A495" s="149">
        <v>85</v>
      </c>
      <c r="B495" s="164" t="str">
        <f t="shared" si="49"/>
        <v>FA</v>
      </c>
      <c r="C495" s="164" t="str">
        <f t="shared" si="50"/>
        <v>FA</v>
      </c>
      <c r="D495" s="135">
        <v>60.98</v>
      </c>
      <c r="E495" s="165">
        <v>1</v>
      </c>
      <c r="F495" s="135">
        <v>9</v>
      </c>
      <c r="G495" s="135">
        <v>125</v>
      </c>
      <c r="H495" s="154">
        <v>56.736899999999999</v>
      </c>
      <c r="I495" s="154">
        <v>8.9999999999999993E-3</v>
      </c>
      <c r="J495" s="154">
        <v>150.43899999999999</v>
      </c>
      <c r="K495" s="154">
        <v>130.45500000000001</v>
      </c>
      <c r="L495" s="154">
        <v>133.15899999999999</v>
      </c>
      <c r="M495" s="166">
        <v>65</v>
      </c>
      <c r="N495" s="167">
        <f t="shared" si="55"/>
        <v>90.438999999999993</v>
      </c>
      <c r="O495" s="167">
        <f t="shared" si="55"/>
        <v>70.455000000000013</v>
      </c>
      <c r="P495" s="167">
        <f t="shared" si="55"/>
        <v>73.158999999999992</v>
      </c>
      <c r="Q495">
        <f t="shared" si="51"/>
        <v>150.43899999999999</v>
      </c>
      <c r="R495">
        <f t="shared" si="52"/>
        <v>130.45500000000001</v>
      </c>
      <c r="S495" s="168">
        <f t="shared" si="53"/>
        <v>90.438999999999993</v>
      </c>
      <c r="T495">
        <f t="shared" si="54"/>
        <v>70.455000000000013</v>
      </c>
    </row>
    <row r="496" spans="1:20" outlineLevel="1" x14ac:dyDescent="0.25">
      <c r="A496" s="149">
        <v>100</v>
      </c>
      <c r="B496" s="164" t="str">
        <f t="shared" si="49"/>
        <v>FA</v>
      </c>
      <c r="C496" s="164" t="str">
        <f t="shared" si="50"/>
        <v>FA</v>
      </c>
      <c r="D496" s="135">
        <v>71.709999999999994</v>
      </c>
      <c r="E496" s="165">
        <v>1</v>
      </c>
      <c r="F496" s="135">
        <v>9</v>
      </c>
      <c r="G496" s="135">
        <v>125</v>
      </c>
      <c r="H496" s="154">
        <v>67.467699999999994</v>
      </c>
      <c r="I496" s="154">
        <v>8.9999999999999993E-3</v>
      </c>
      <c r="J496" s="154">
        <v>146.65700000000001</v>
      </c>
      <c r="K496" s="154">
        <v>129.64400000000001</v>
      </c>
      <c r="L496" s="154">
        <v>132.16800000000001</v>
      </c>
      <c r="M496" s="166">
        <v>65</v>
      </c>
      <c r="N496" s="167">
        <f t="shared" si="55"/>
        <v>86.657000000000011</v>
      </c>
      <c r="O496" s="167">
        <f t="shared" si="55"/>
        <v>69.644000000000005</v>
      </c>
      <c r="P496" s="167">
        <f t="shared" si="55"/>
        <v>72.168000000000006</v>
      </c>
      <c r="Q496">
        <f t="shared" si="51"/>
        <v>146.65700000000001</v>
      </c>
      <c r="R496">
        <f t="shared" si="52"/>
        <v>129.64400000000001</v>
      </c>
      <c r="S496" s="168">
        <f t="shared" si="53"/>
        <v>86.657000000000011</v>
      </c>
      <c r="T496">
        <f t="shared" si="54"/>
        <v>69.644000000000005</v>
      </c>
    </row>
    <row r="497" spans="1:20" outlineLevel="1" x14ac:dyDescent="0.25">
      <c r="A497" s="149">
        <v>125</v>
      </c>
      <c r="B497" s="164" t="str">
        <f t="shared" si="49"/>
        <v>FA</v>
      </c>
      <c r="C497" s="164" t="str">
        <f t="shared" si="50"/>
        <v>FA</v>
      </c>
      <c r="D497" s="135">
        <v>89.59</v>
      </c>
      <c r="E497" s="165">
        <v>1</v>
      </c>
      <c r="F497" s="135">
        <v>9</v>
      </c>
      <c r="G497" s="135">
        <v>125</v>
      </c>
      <c r="H497" s="154">
        <v>85.3523</v>
      </c>
      <c r="I497" s="154">
        <v>8.9999999999999993E-3</v>
      </c>
      <c r="J497" s="154">
        <v>142.46299999999999</v>
      </c>
      <c r="K497" s="154">
        <v>128.77099999999999</v>
      </c>
      <c r="L497" s="154">
        <v>130.83099999999999</v>
      </c>
      <c r="M497" s="166">
        <v>65</v>
      </c>
      <c r="N497" s="167">
        <f t="shared" si="55"/>
        <v>82.462999999999994</v>
      </c>
      <c r="O497" s="167">
        <f t="shared" si="55"/>
        <v>68.770999999999987</v>
      </c>
      <c r="P497" s="167">
        <f t="shared" si="55"/>
        <v>70.830999999999989</v>
      </c>
      <c r="Q497">
        <f t="shared" si="51"/>
        <v>142.46299999999999</v>
      </c>
      <c r="R497">
        <f t="shared" si="52"/>
        <v>128.77099999999999</v>
      </c>
      <c r="S497" s="168">
        <f t="shared" si="53"/>
        <v>82.462999999999994</v>
      </c>
      <c r="T497">
        <f t="shared" si="54"/>
        <v>68.770999999999987</v>
      </c>
    </row>
    <row r="498" spans="1:20" outlineLevel="1" x14ac:dyDescent="0.25">
      <c r="A498" s="149">
        <v>150</v>
      </c>
      <c r="B498" s="164" t="str">
        <f t="shared" si="49"/>
        <v>FA</v>
      </c>
      <c r="C498" s="164" t="str">
        <f t="shared" si="50"/>
        <v>FA</v>
      </c>
      <c r="D498" s="135">
        <v>107.48</v>
      </c>
      <c r="E498" s="165">
        <v>1</v>
      </c>
      <c r="F498" s="135">
        <v>9</v>
      </c>
      <c r="G498" s="135">
        <v>125</v>
      </c>
      <c r="H498" s="154">
        <v>103.23699999999999</v>
      </c>
      <c r="I498" s="154">
        <v>8.9999999999999993E-3</v>
      </c>
      <c r="J498" s="154">
        <v>139.625</v>
      </c>
      <c r="K498" s="154">
        <v>128.172</v>
      </c>
      <c r="L498" s="154">
        <v>129.85499999999999</v>
      </c>
      <c r="M498" s="166">
        <v>65</v>
      </c>
      <c r="N498" s="167">
        <f t="shared" si="55"/>
        <v>79.625</v>
      </c>
      <c r="O498" s="167">
        <f t="shared" si="55"/>
        <v>68.171999999999997</v>
      </c>
      <c r="P498" s="167">
        <f t="shared" si="55"/>
        <v>69.85499999999999</v>
      </c>
      <c r="Q498">
        <f t="shared" si="51"/>
        <v>139.625</v>
      </c>
      <c r="R498">
        <f t="shared" si="52"/>
        <v>128.172</v>
      </c>
      <c r="S498" s="168">
        <f t="shared" si="53"/>
        <v>79.625</v>
      </c>
      <c r="T498">
        <f t="shared" si="54"/>
        <v>68.171999999999997</v>
      </c>
    </row>
    <row r="499" spans="1:20" outlineLevel="1" x14ac:dyDescent="0.25">
      <c r="A499" s="149">
        <v>2</v>
      </c>
      <c r="B499" s="164" t="str">
        <f t="shared" si="49"/>
        <v>FA</v>
      </c>
      <c r="C499" s="164" t="str">
        <f t="shared" si="50"/>
        <v>FA</v>
      </c>
      <c r="D499" s="135">
        <v>1.6</v>
      </c>
      <c r="E499" s="165">
        <v>1</v>
      </c>
      <c r="F499" s="135">
        <v>12</v>
      </c>
      <c r="G499" s="135">
        <v>125</v>
      </c>
      <c r="H499" s="154">
        <v>-2.64</v>
      </c>
      <c r="I499" s="154">
        <v>1.2E-2</v>
      </c>
      <c r="J499" s="154">
        <v>927.33</v>
      </c>
      <c r="K499" s="154">
        <v>301.08999999999997</v>
      </c>
      <c r="L499" s="154">
        <v>400.58100000000002</v>
      </c>
      <c r="M499" s="166">
        <v>65</v>
      </c>
      <c r="N499" s="167">
        <f t="shared" si="55"/>
        <v>867.33</v>
      </c>
      <c r="O499" s="167">
        <f t="shared" si="55"/>
        <v>241.08999999999997</v>
      </c>
      <c r="P499" s="167">
        <f t="shared" si="55"/>
        <v>340.58100000000002</v>
      </c>
      <c r="Q499" t="str">
        <f t="shared" si="51"/>
        <v>NA</v>
      </c>
      <c r="R499" t="str">
        <f t="shared" si="52"/>
        <v>NA</v>
      </c>
      <c r="S499" s="168" t="str">
        <f t="shared" si="53"/>
        <v>NA</v>
      </c>
      <c r="T499" t="str">
        <f t="shared" si="54"/>
        <v>NA</v>
      </c>
    </row>
    <row r="500" spans="1:20" outlineLevel="1" x14ac:dyDescent="0.25">
      <c r="A500" s="149">
        <v>3.5</v>
      </c>
      <c r="B500" s="164" t="str">
        <f t="shared" si="49"/>
        <v>FA</v>
      </c>
      <c r="C500" s="164" t="str">
        <f t="shared" si="50"/>
        <v>FA</v>
      </c>
      <c r="D500" s="135">
        <v>2.67</v>
      </c>
      <c r="E500" s="165">
        <v>1</v>
      </c>
      <c r="F500" s="135">
        <v>12</v>
      </c>
      <c r="G500" s="135">
        <v>125</v>
      </c>
      <c r="H500" s="154">
        <v>-1.5669200000000001</v>
      </c>
      <c r="I500" s="154">
        <v>1.2E-2</v>
      </c>
      <c r="J500" s="154">
        <v>702.01099999999997</v>
      </c>
      <c r="K500" s="154">
        <v>245.09700000000001</v>
      </c>
      <c r="L500" s="154">
        <v>314.07499999999999</v>
      </c>
      <c r="M500" s="166">
        <v>65</v>
      </c>
      <c r="N500" s="167">
        <f t="shared" si="55"/>
        <v>642.01099999999997</v>
      </c>
      <c r="O500" s="167">
        <f t="shared" si="55"/>
        <v>185.09700000000001</v>
      </c>
      <c r="P500" s="167">
        <f t="shared" si="55"/>
        <v>254.07499999999999</v>
      </c>
      <c r="Q500" t="str">
        <f t="shared" si="51"/>
        <v>NA</v>
      </c>
      <c r="R500" t="str">
        <f t="shared" si="52"/>
        <v>NA</v>
      </c>
      <c r="S500" s="168" t="str">
        <f t="shared" si="53"/>
        <v>NA</v>
      </c>
      <c r="T500" t="str">
        <f t="shared" si="54"/>
        <v>NA</v>
      </c>
    </row>
    <row r="501" spans="1:20" outlineLevel="1" x14ac:dyDescent="0.25">
      <c r="A501" s="149">
        <v>5</v>
      </c>
      <c r="B501" s="164" t="str">
        <f t="shared" si="49"/>
        <v>FA</v>
      </c>
      <c r="C501" s="164" t="str">
        <f t="shared" si="50"/>
        <v>FA</v>
      </c>
      <c r="D501" s="135">
        <v>3.75</v>
      </c>
      <c r="E501" s="165">
        <v>1</v>
      </c>
      <c r="F501" s="135">
        <v>12</v>
      </c>
      <c r="G501" s="135">
        <v>125</v>
      </c>
      <c r="H501" s="154">
        <v>-0.49384600000000001</v>
      </c>
      <c r="I501" s="154">
        <v>1.2E-2</v>
      </c>
      <c r="J501" s="154">
        <v>571.49199999999996</v>
      </c>
      <c r="K501" s="154">
        <v>216.80699999999999</v>
      </c>
      <c r="L501" s="154">
        <v>268.60899999999998</v>
      </c>
      <c r="M501" s="166">
        <v>65</v>
      </c>
      <c r="N501" s="167">
        <f t="shared" si="55"/>
        <v>511.49199999999996</v>
      </c>
      <c r="O501" s="167">
        <f t="shared" si="55"/>
        <v>156.80699999999999</v>
      </c>
      <c r="P501" s="167">
        <f t="shared" si="55"/>
        <v>208.60899999999998</v>
      </c>
      <c r="Q501" t="str">
        <f t="shared" si="51"/>
        <v>NA</v>
      </c>
      <c r="R501" t="str">
        <f t="shared" si="52"/>
        <v>NA</v>
      </c>
      <c r="S501" s="168" t="str">
        <f t="shared" si="53"/>
        <v>NA</v>
      </c>
      <c r="T501" t="str">
        <f t="shared" si="54"/>
        <v>NA</v>
      </c>
    </row>
    <row r="502" spans="1:20" outlineLevel="1" x14ac:dyDescent="0.25">
      <c r="A502" s="149">
        <v>7.5</v>
      </c>
      <c r="B502" s="164" t="str">
        <f t="shared" si="49"/>
        <v>FA</v>
      </c>
      <c r="C502" s="164" t="str">
        <f t="shared" si="50"/>
        <v>FA</v>
      </c>
      <c r="D502" s="135">
        <v>5.53</v>
      </c>
      <c r="E502" s="165">
        <v>1</v>
      </c>
      <c r="F502" s="135">
        <v>12</v>
      </c>
      <c r="G502" s="135">
        <v>125</v>
      </c>
      <c r="H502" s="154">
        <v>1.2946200000000001</v>
      </c>
      <c r="I502" s="154">
        <v>1.2E-2</v>
      </c>
      <c r="J502" s="154">
        <v>447.49099999999999</v>
      </c>
      <c r="K502" s="154">
        <v>190.41</v>
      </c>
      <c r="L502" s="154">
        <v>227.916</v>
      </c>
      <c r="M502" s="166">
        <v>65</v>
      </c>
      <c r="N502" s="167">
        <f t="shared" si="55"/>
        <v>387.49099999999999</v>
      </c>
      <c r="O502" s="167">
        <f t="shared" si="55"/>
        <v>130.41</v>
      </c>
      <c r="P502" s="167">
        <f t="shared" si="55"/>
        <v>167.916</v>
      </c>
      <c r="Q502" t="str">
        <f t="shared" si="51"/>
        <v>NA</v>
      </c>
      <c r="R502" t="str">
        <f t="shared" si="52"/>
        <v>NA</v>
      </c>
      <c r="S502" s="168" t="str">
        <f t="shared" si="53"/>
        <v>NA</v>
      </c>
      <c r="T502" t="str">
        <f t="shared" si="54"/>
        <v>NA</v>
      </c>
    </row>
    <row r="503" spans="1:20" outlineLevel="1" x14ac:dyDescent="0.25">
      <c r="A503" s="149">
        <v>10</v>
      </c>
      <c r="B503" s="164" t="str">
        <f t="shared" si="49"/>
        <v>FA</v>
      </c>
      <c r="C503" s="164" t="str">
        <f t="shared" si="50"/>
        <v>FA</v>
      </c>
      <c r="D503" s="135">
        <v>7.32</v>
      </c>
      <c r="E503" s="165">
        <v>1</v>
      </c>
      <c r="F503" s="135">
        <v>12</v>
      </c>
      <c r="G503" s="135">
        <v>125</v>
      </c>
      <c r="H503" s="154">
        <v>3.0830799999999998</v>
      </c>
      <c r="I503" s="154">
        <v>1.2E-2</v>
      </c>
      <c r="J503" s="154">
        <v>376.66699999999997</v>
      </c>
      <c r="K503" s="154">
        <v>176.279</v>
      </c>
      <c r="L503" s="154">
        <v>204.89500000000001</v>
      </c>
      <c r="M503" s="166">
        <v>65</v>
      </c>
      <c r="N503" s="167">
        <f t="shared" si="55"/>
        <v>316.66699999999997</v>
      </c>
      <c r="O503" s="167">
        <f t="shared" si="55"/>
        <v>116.279</v>
      </c>
      <c r="P503" s="167">
        <f t="shared" si="55"/>
        <v>144.89500000000001</v>
      </c>
      <c r="Q503" t="str">
        <f t="shared" si="51"/>
        <v>NA</v>
      </c>
      <c r="R503" t="str">
        <f t="shared" si="52"/>
        <v>NA</v>
      </c>
      <c r="S503" s="168" t="str">
        <f t="shared" si="53"/>
        <v>NA</v>
      </c>
      <c r="T503" t="str">
        <f t="shared" si="54"/>
        <v>NA</v>
      </c>
    </row>
    <row r="504" spans="1:20" outlineLevel="1" x14ac:dyDescent="0.25">
      <c r="A504" s="149">
        <v>15</v>
      </c>
      <c r="B504" s="164" t="str">
        <f t="shared" si="49"/>
        <v>FA</v>
      </c>
      <c r="C504" s="164" t="str">
        <f t="shared" si="50"/>
        <v>FA</v>
      </c>
      <c r="D504" s="135">
        <v>10.9</v>
      </c>
      <c r="E504" s="165">
        <v>1</v>
      </c>
      <c r="F504" s="135">
        <v>12</v>
      </c>
      <c r="G504" s="135">
        <v>125</v>
      </c>
      <c r="H504" s="154">
        <v>6.66</v>
      </c>
      <c r="I504" s="154">
        <v>1.2E-2</v>
      </c>
      <c r="J504" s="154">
        <v>299.86700000000002</v>
      </c>
      <c r="K504" s="154">
        <v>160.982</v>
      </c>
      <c r="L504" s="154">
        <v>181.10599999999999</v>
      </c>
      <c r="M504" s="166">
        <v>65</v>
      </c>
      <c r="N504" s="167">
        <f t="shared" si="55"/>
        <v>239.86700000000002</v>
      </c>
      <c r="O504" s="167">
        <f t="shared" si="55"/>
        <v>100.982</v>
      </c>
      <c r="P504" s="167">
        <f t="shared" si="55"/>
        <v>121.10599999999999</v>
      </c>
      <c r="Q504" t="str">
        <f t="shared" si="51"/>
        <v>NA</v>
      </c>
      <c r="R504" t="str">
        <f t="shared" si="52"/>
        <v>NA</v>
      </c>
      <c r="S504" s="168" t="str">
        <f t="shared" si="53"/>
        <v>NA</v>
      </c>
      <c r="T504" t="str">
        <f t="shared" si="54"/>
        <v>NA</v>
      </c>
    </row>
    <row r="505" spans="1:20" outlineLevel="1" x14ac:dyDescent="0.25">
      <c r="A505" s="149">
        <v>20</v>
      </c>
      <c r="B505" s="164" t="str">
        <f t="shared" si="49"/>
        <v>FA</v>
      </c>
      <c r="C505" s="164" t="str">
        <f t="shared" si="50"/>
        <v>FA</v>
      </c>
      <c r="D505" s="135">
        <v>14.48</v>
      </c>
      <c r="E505" s="165">
        <v>1</v>
      </c>
      <c r="F505" s="135">
        <v>12</v>
      </c>
      <c r="G505" s="135">
        <v>125</v>
      </c>
      <c r="H505" s="154">
        <v>10.2369</v>
      </c>
      <c r="I505" s="154">
        <v>1.2E-2</v>
      </c>
      <c r="J505" s="154">
        <v>258.851</v>
      </c>
      <c r="K505" s="154">
        <v>152.642</v>
      </c>
      <c r="L505" s="154">
        <v>167.55699999999999</v>
      </c>
      <c r="M505" s="166">
        <v>65</v>
      </c>
      <c r="N505" s="167">
        <f t="shared" si="55"/>
        <v>198.851</v>
      </c>
      <c r="O505" s="167">
        <f t="shared" si="55"/>
        <v>92.641999999999996</v>
      </c>
      <c r="P505" s="167">
        <f t="shared" si="55"/>
        <v>107.55699999999999</v>
      </c>
      <c r="Q505" t="str">
        <f t="shared" si="51"/>
        <v>NA</v>
      </c>
      <c r="R505" t="str">
        <f t="shared" si="52"/>
        <v>NA</v>
      </c>
      <c r="S505" s="168" t="str">
        <f t="shared" si="53"/>
        <v>NA</v>
      </c>
      <c r="T505" t="str">
        <f t="shared" si="54"/>
        <v>NA</v>
      </c>
    </row>
    <row r="506" spans="1:20" outlineLevel="1" x14ac:dyDescent="0.25">
      <c r="A506" s="149">
        <v>35</v>
      </c>
      <c r="B506" s="164" t="str">
        <f t="shared" si="49"/>
        <v>FA</v>
      </c>
      <c r="C506" s="164" t="str">
        <f t="shared" si="50"/>
        <v>FA</v>
      </c>
      <c r="D506" s="135">
        <v>25.21</v>
      </c>
      <c r="E506" s="165">
        <v>1</v>
      </c>
      <c r="F506" s="135">
        <v>12</v>
      </c>
      <c r="G506" s="135">
        <v>125</v>
      </c>
      <c r="H506" s="154">
        <v>20.967700000000001</v>
      </c>
      <c r="I506" s="154">
        <v>1.2E-2</v>
      </c>
      <c r="J506" s="154">
        <v>204.148</v>
      </c>
      <c r="K506" s="154">
        <v>141.46700000000001</v>
      </c>
      <c r="L506" s="154">
        <v>150.46799999999999</v>
      </c>
      <c r="M506" s="166">
        <v>65</v>
      </c>
      <c r="N506" s="167">
        <f t="shared" si="55"/>
        <v>144.148</v>
      </c>
      <c r="O506" s="167">
        <f t="shared" si="55"/>
        <v>81.467000000000013</v>
      </c>
      <c r="P506" s="167">
        <f t="shared" si="55"/>
        <v>90.467999999999989</v>
      </c>
      <c r="Q506">
        <f t="shared" si="51"/>
        <v>204.148</v>
      </c>
      <c r="R506">
        <f t="shared" si="52"/>
        <v>141.46700000000001</v>
      </c>
      <c r="S506" s="168" t="str">
        <f t="shared" si="53"/>
        <v>NA</v>
      </c>
      <c r="T506">
        <f t="shared" si="54"/>
        <v>81.467000000000013</v>
      </c>
    </row>
    <row r="507" spans="1:20" outlineLevel="1" x14ac:dyDescent="0.25">
      <c r="A507" s="149">
        <v>50</v>
      </c>
      <c r="B507" s="164" t="str">
        <f t="shared" si="49"/>
        <v>FA</v>
      </c>
      <c r="C507" s="164" t="str">
        <f t="shared" si="50"/>
        <v>FA</v>
      </c>
      <c r="D507" s="135">
        <v>35.94</v>
      </c>
      <c r="E507" s="165">
        <v>1</v>
      </c>
      <c r="F507" s="135">
        <v>12</v>
      </c>
      <c r="G507" s="135">
        <v>125</v>
      </c>
      <c r="H507" s="154">
        <v>31.698499999999999</v>
      </c>
      <c r="I507" s="154">
        <v>1.2E-2</v>
      </c>
      <c r="J507" s="154">
        <v>181.214</v>
      </c>
      <c r="K507" s="154">
        <v>136.804</v>
      </c>
      <c r="L507" s="154">
        <v>143.16900000000001</v>
      </c>
      <c r="M507" s="166">
        <v>65</v>
      </c>
      <c r="N507" s="167">
        <f t="shared" si="55"/>
        <v>121.214</v>
      </c>
      <c r="O507" s="167">
        <f t="shared" si="55"/>
        <v>76.804000000000002</v>
      </c>
      <c r="P507" s="167">
        <f t="shared" si="55"/>
        <v>83.169000000000011</v>
      </c>
      <c r="Q507">
        <f t="shared" si="51"/>
        <v>181.214</v>
      </c>
      <c r="R507">
        <f t="shared" si="52"/>
        <v>136.804</v>
      </c>
      <c r="S507" s="168">
        <f t="shared" si="53"/>
        <v>121.214</v>
      </c>
      <c r="T507">
        <f t="shared" si="54"/>
        <v>76.804000000000002</v>
      </c>
    </row>
    <row r="508" spans="1:20" outlineLevel="1" x14ac:dyDescent="0.25">
      <c r="A508" s="149">
        <v>60</v>
      </c>
      <c r="B508" s="164" t="str">
        <f t="shared" si="49"/>
        <v>FA</v>
      </c>
      <c r="C508" s="164" t="str">
        <f t="shared" si="50"/>
        <v>FA</v>
      </c>
      <c r="D508" s="135">
        <v>43.09</v>
      </c>
      <c r="E508" s="165">
        <v>1</v>
      </c>
      <c r="F508" s="135">
        <v>12</v>
      </c>
      <c r="G508" s="135">
        <v>125</v>
      </c>
      <c r="H508" s="154">
        <v>38.8523</v>
      </c>
      <c r="I508" s="154">
        <v>1.2E-2</v>
      </c>
      <c r="J508" s="154">
        <v>172.28399999999999</v>
      </c>
      <c r="K508" s="154">
        <v>135.00299999999999</v>
      </c>
      <c r="L508" s="154">
        <v>140.16200000000001</v>
      </c>
      <c r="M508" s="166">
        <v>65</v>
      </c>
      <c r="N508" s="167">
        <f t="shared" si="55"/>
        <v>112.28399999999999</v>
      </c>
      <c r="O508" s="167">
        <f t="shared" si="55"/>
        <v>75.002999999999986</v>
      </c>
      <c r="P508" s="167">
        <f t="shared" si="55"/>
        <v>80.162000000000006</v>
      </c>
      <c r="Q508">
        <f t="shared" si="51"/>
        <v>172.28399999999999</v>
      </c>
      <c r="R508">
        <f t="shared" si="52"/>
        <v>135.00299999999999</v>
      </c>
      <c r="S508" s="168">
        <f t="shared" si="53"/>
        <v>112.28399999999999</v>
      </c>
      <c r="T508">
        <f t="shared" si="54"/>
        <v>75.002999999999986</v>
      </c>
    </row>
    <row r="509" spans="1:20" outlineLevel="1" x14ac:dyDescent="0.25">
      <c r="A509" s="149">
        <v>70</v>
      </c>
      <c r="B509" s="164" t="str">
        <f t="shared" si="49"/>
        <v>FA</v>
      </c>
      <c r="C509" s="164" t="str">
        <f t="shared" si="50"/>
        <v>FA</v>
      </c>
      <c r="D509" s="135">
        <v>50.25</v>
      </c>
      <c r="E509" s="165">
        <v>1</v>
      </c>
      <c r="F509" s="135">
        <v>12</v>
      </c>
      <c r="G509" s="135">
        <v>125</v>
      </c>
      <c r="H509" s="154">
        <v>46.0062</v>
      </c>
      <c r="I509" s="154">
        <v>1.2E-2</v>
      </c>
      <c r="J509" s="154">
        <v>165.739</v>
      </c>
      <c r="K509" s="154">
        <v>133.666</v>
      </c>
      <c r="L509" s="154">
        <v>138.053</v>
      </c>
      <c r="M509" s="166">
        <v>65</v>
      </c>
      <c r="N509" s="167">
        <f t="shared" si="55"/>
        <v>105.739</v>
      </c>
      <c r="O509" s="167">
        <f t="shared" si="55"/>
        <v>73.665999999999997</v>
      </c>
      <c r="P509" s="167">
        <f t="shared" si="55"/>
        <v>78.052999999999997</v>
      </c>
      <c r="Q509">
        <f t="shared" si="51"/>
        <v>165.739</v>
      </c>
      <c r="R509">
        <f t="shared" si="52"/>
        <v>133.666</v>
      </c>
      <c r="S509" s="168">
        <f t="shared" si="53"/>
        <v>105.739</v>
      </c>
      <c r="T509">
        <f t="shared" si="54"/>
        <v>73.665999999999997</v>
      </c>
    </row>
    <row r="510" spans="1:20" outlineLevel="1" x14ac:dyDescent="0.25">
      <c r="A510" s="149">
        <v>85</v>
      </c>
      <c r="B510" s="164" t="str">
        <f t="shared" si="49"/>
        <v>FA</v>
      </c>
      <c r="C510" s="164" t="str">
        <f t="shared" si="50"/>
        <v>FA</v>
      </c>
      <c r="D510" s="135">
        <v>60.98</v>
      </c>
      <c r="E510" s="165">
        <v>1</v>
      </c>
      <c r="F510" s="135">
        <v>12</v>
      </c>
      <c r="G510" s="135">
        <v>125</v>
      </c>
      <c r="H510" s="154">
        <v>56.736899999999999</v>
      </c>
      <c r="I510" s="154">
        <v>1.2E-2</v>
      </c>
      <c r="J510" s="154">
        <v>158.834</v>
      </c>
      <c r="K510" s="154">
        <v>132.25899999999999</v>
      </c>
      <c r="L510" s="154">
        <v>135.85</v>
      </c>
      <c r="M510" s="166">
        <v>65</v>
      </c>
      <c r="N510" s="167">
        <f t="shared" si="55"/>
        <v>98.834000000000003</v>
      </c>
      <c r="O510" s="167">
        <f t="shared" si="55"/>
        <v>72.258999999999986</v>
      </c>
      <c r="P510" s="167">
        <f t="shared" si="55"/>
        <v>75.849999999999994</v>
      </c>
      <c r="Q510">
        <f t="shared" si="51"/>
        <v>158.834</v>
      </c>
      <c r="R510">
        <f t="shared" si="52"/>
        <v>132.25899999999999</v>
      </c>
      <c r="S510" s="168">
        <f t="shared" si="53"/>
        <v>98.834000000000003</v>
      </c>
      <c r="T510">
        <f t="shared" si="54"/>
        <v>72.258999999999986</v>
      </c>
    </row>
    <row r="511" spans="1:20" outlineLevel="1" x14ac:dyDescent="0.25">
      <c r="A511" s="149">
        <v>100</v>
      </c>
      <c r="B511" s="164" t="str">
        <f t="shared" si="49"/>
        <v>FA</v>
      </c>
      <c r="C511" s="164" t="str">
        <f t="shared" si="50"/>
        <v>FA</v>
      </c>
      <c r="D511" s="135">
        <v>71.709999999999994</v>
      </c>
      <c r="E511" s="165">
        <v>1</v>
      </c>
      <c r="F511" s="135">
        <v>12</v>
      </c>
      <c r="G511" s="135">
        <v>125</v>
      </c>
      <c r="H511" s="154">
        <v>67.467699999999994</v>
      </c>
      <c r="I511" s="154">
        <v>1.2E-2</v>
      </c>
      <c r="J511" s="154">
        <v>153.81399999999999</v>
      </c>
      <c r="K511" s="154">
        <v>131.18199999999999</v>
      </c>
      <c r="L511" s="154">
        <v>134.53700000000001</v>
      </c>
      <c r="M511" s="166">
        <v>65</v>
      </c>
      <c r="N511" s="167">
        <f t="shared" si="55"/>
        <v>93.813999999999993</v>
      </c>
      <c r="O511" s="167">
        <f t="shared" si="55"/>
        <v>71.181999999999988</v>
      </c>
      <c r="P511" s="167">
        <f t="shared" si="55"/>
        <v>74.537000000000006</v>
      </c>
      <c r="Q511">
        <f t="shared" si="51"/>
        <v>153.81399999999999</v>
      </c>
      <c r="R511">
        <f t="shared" si="52"/>
        <v>131.18199999999999</v>
      </c>
      <c r="S511" s="168">
        <f t="shared" si="53"/>
        <v>93.813999999999993</v>
      </c>
      <c r="T511">
        <f t="shared" si="54"/>
        <v>71.181999999999988</v>
      </c>
    </row>
    <row r="512" spans="1:20" outlineLevel="1" x14ac:dyDescent="0.25">
      <c r="A512" s="149">
        <v>125</v>
      </c>
      <c r="B512" s="164" t="str">
        <f t="shared" si="49"/>
        <v>FA</v>
      </c>
      <c r="C512" s="164" t="str">
        <f t="shared" si="50"/>
        <v>FA</v>
      </c>
      <c r="D512" s="135">
        <v>89.59</v>
      </c>
      <c r="E512" s="165">
        <v>1</v>
      </c>
      <c r="F512" s="135">
        <v>12</v>
      </c>
      <c r="G512" s="135">
        <v>125</v>
      </c>
      <c r="H512" s="154">
        <v>85.3523</v>
      </c>
      <c r="I512" s="154">
        <v>1.2E-2</v>
      </c>
      <c r="J512" s="154">
        <v>148.244</v>
      </c>
      <c r="K512" s="154">
        <v>130.02199999999999</v>
      </c>
      <c r="L512" s="154">
        <v>132.76</v>
      </c>
      <c r="M512" s="166">
        <v>65</v>
      </c>
      <c r="N512" s="167">
        <f t="shared" si="55"/>
        <v>88.244</v>
      </c>
      <c r="O512" s="167">
        <f t="shared" si="55"/>
        <v>70.021999999999991</v>
      </c>
      <c r="P512" s="167">
        <f t="shared" si="55"/>
        <v>72.759999999999991</v>
      </c>
      <c r="Q512">
        <f t="shared" si="51"/>
        <v>148.244</v>
      </c>
      <c r="R512">
        <f t="shared" si="52"/>
        <v>130.02199999999999</v>
      </c>
      <c r="S512" s="168">
        <f t="shared" si="53"/>
        <v>88.244</v>
      </c>
      <c r="T512">
        <f t="shared" si="54"/>
        <v>70.021999999999991</v>
      </c>
    </row>
    <row r="513" spans="1:20" outlineLevel="1" x14ac:dyDescent="0.25">
      <c r="A513" s="149">
        <v>150</v>
      </c>
      <c r="B513" s="164" t="str">
        <f t="shared" si="49"/>
        <v>FA</v>
      </c>
      <c r="C513" s="164" t="str">
        <f t="shared" si="50"/>
        <v>FA</v>
      </c>
      <c r="D513" s="135">
        <v>107.48</v>
      </c>
      <c r="E513" s="165">
        <v>1</v>
      </c>
      <c r="F513" s="135">
        <v>12</v>
      </c>
      <c r="G513" s="135">
        <v>125</v>
      </c>
      <c r="H513" s="154">
        <v>103.23699999999999</v>
      </c>
      <c r="I513" s="154">
        <v>1.2E-2</v>
      </c>
      <c r="J513" s="154">
        <v>144.47200000000001</v>
      </c>
      <c r="K513" s="154">
        <v>129.22399999999999</v>
      </c>
      <c r="L513" s="154">
        <v>131.46299999999999</v>
      </c>
      <c r="M513" s="166">
        <v>65</v>
      </c>
      <c r="N513" s="167">
        <f t="shared" si="55"/>
        <v>84.472000000000008</v>
      </c>
      <c r="O513" s="167">
        <f t="shared" si="55"/>
        <v>69.22399999999999</v>
      </c>
      <c r="P513" s="167">
        <f t="shared" si="55"/>
        <v>71.462999999999994</v>
      </c>
      <c r="Q513">
        <f t="shared" si="51"/>
        <v>144.47200000000001</v>
      </c>
      <c r="R513">
        <f t="shared" si="52"/>
        <v>129.22399999999999</v>
      </c>
      <c r="S513" s="168">
        <f t="shared" si="53"/>
        <v>84.472000000000008</v>
      </c>
      <c r="T513">
        <f t="shared" si="54"/>
        <v>69.22399999999999</v>
      </c>
    </row>
    <row r="514" spans="1:20" outlineLevel="1" x14ac:dyDescent="0.25">
      <c r="A514" s="149">
        <v>2</v>
      </c>
      <c r="B514" s="164" t="str">
        <f t="shared" si="49"/>
        <v>FA</v>
      </c>
      <c r="C514" s="164" t="str">
        <f t="shared" si="50"/>
        <v>FA</v>
      </c>
      <c r="D514" s="135">
        <v>1.6</v>
      </c>
      <c r="E514" s="165">
        <v>1</v>
      </c>
      <c r="F514" s="135">
        <v>15</v>
      </c>
      <c r="G514" s="135">
        <v>125</v>
      </c>
      <c r="H514" s="154">
        <v>-2.64</v>
      </c>
      <c r="I514" s="154">
        <v>1.4999999999999999E-2</v>
      </c>
      <c r="J514" s="154">
        <v>1109.5999999999999</v>
      </c>
      <c r="K514" s="154">
        <v>339.48399999999998</v>
      </c>
      <c r="L514" s="154">
        <v>458.96199999999999</v>
      </c>
      <c r="M514" s="166">
        <v>65</v>
      </c>
      <c r="N514" s="167">
        <f t="shared" si="55"/>
        <v>1049.5999999999999</v>
      </c>
      <c r="O514" s="167">
        <f t="shared" si="55"/>
        <v>279.48399999999998</v>
      </c>
      <c r="P514" s="167">
        <f t="shared" si="55"/>
        <v>398.96199999999999</v>
      </c>
      <c r="Q514" t="str">
        <f t="shared" si="51"/>
        <v>NA</v>
      </c>
      <c r="R514" t="str">
        <f t="shared" si="52"/>
        <v>NA</v>
      </c>
      <c r="S514" s="168" t="str">
        <f t="shared" si="53"/>
        <v>NA</v>
      </c>
      <c r="T514" t="str">
        <f t="shared" si="54"/>
        <v>NA</v>
      </c>
    </row>
    <row r="515" spans="1:20" outlineLevel="1" x14ac:dyDescent="0.25">
      <c r="A515" s="149">
        <v>3.5</v>
      </c>
      <c r="B515" s="164" t="str">
        <f t="shared" si="49"/>
        <v>FA</v>
      </c>
      <c r="C515" s="164" t="str">
        <f t="shared" si="50"/>
        <v>FA</v>
      </c>
      <c r="D515" s="135">
        <v>2.67</v>
      </c>
      <c r="E515" s="165">
        <v>1</v>
      </c>
      <c r="F515" s="135">
        <v>15</v>
      </c>
      <c r="G515" s="135">
        <v>125</v>
      </c>
      <c r="H515" s="154">
        <v>-1.5669200000000001</v>
      </c>
      <c r="I515" s="154">
        <v>1.4999999999999999E-2</v>
      </c>
      <c r="J515" s="154">
        <v>833.07</v>
      </c>
      <c r="K515" s="154">
        <v>271.94600000000003</v>
      </c>
      <c r="L515" s="154">
        <v>355.149</v>
      </c>
      <c r="M515" s="166">
        <v>65</v>
      </c>
      <c r="N515" s="167">
        <f t="shared" si="55"/>
        <v>773.07</v>
      </c>
      <c r="O515" s="167">
        <f t="shared" si="55"/>
        <v>211.94600000000003</v>
      </c>
      <c r="P515" s="167">
        <f t="shared" si="55"/>
        <v>295.149</v>
      </c>
      <c r="Q515" t="str">
        <f t="shared" si="51"/>
        <v>NA</v>
      </c>
      <c r="R515" t="str">
        <f t="shared" si="52"/>
        <v>NA</v>
      </c>
      <c r="S515" s="168" t="str">
        <f t="shared" si="53"/>
        <v>NA</v>
      </c>
      <c r="T515" t="str">
        <f t="shared" si="54"/>
        <v>NA</v>
      </c>
    </row>
    <row r="516" spans="1:20" outlineLevel="1" x14ac:dyDescent="0.25">
      <c r="A516" s="149">
        <v>5</v>
      </c>
      <c r="B516" s="164" t="str">
        <f t="shared" si="49"/>
        <v>FA</v>
      </c>
      <c r="C516" s="164" t="str">
        <f t="shared" si="50"/>
        <v>FA</v>
      </c>
      <c r="D516" s="135">
        <v>3.75</v>
      </c>
      <c r="E516" s="165">
        <v>1</v>
      </c>
      <c r="F516" s="135">
        <v>15</v>
      </c>
      <c r="G516" s="135">
        <v>125</v>
      </c>
      <c r="H516" s="154">
        <v>-0.49384600000000001</v>
      </c>
      <c r="I516" s="154">
        <v>1.4999999999999999E-2</v>
      </c>
      <c r="J516" s="154">
        <v>673.524</v>
      </c>
      <c r="K516" s="154">
        <v>237.69800000000001</v>
      </c>
      <c r="L516" s="154">
        <v>300.536</v>
      </c>
      <c r="M516" s="166">
        <v>65</v>
      </c>
      <c r="N516" s="167">
        <f t="shared" si="55"/>
        <v>613.524</v>
      </c>
      <c r="O516" s="167">
        <f t="shared" si="55"/>
        <v>177.69800000000001</v>
      </c>
      <c r="P516" s="167">
        <f t="shared" si="55"/>
        <v>240.536</v>
      </c>
      <c r="Q516" t="str">
        <f t="shared" si="51"/>
        <v>NA</v>
      </c>
      <c r="R516" t="str">
        <f t="shared" si="52"/>
        <v>NA</v>
      </c>
      <c r="S516" s="168" t="str">
        <f t="shared" si="53"/>
        <v>NA</v>
      </c>
      <c r="T516" t="str">
        <f t="shared" si="54"/>
        <v>NA</v>
      </c>
    </row>
    <row r="517" spans="1:20" outlineLevel="1" x14ac:dyDescent="0.25">
      <c r="A517" s="149">
        <v>7.5</v>
      </c>
      <c r="B517" s="164" t="str">
        <f t="shared" si="49"/>
        <v>FA</v>
      </c>
      <c r="C517" s="164" t="str">
        <f t="shared" si="50"/>
        <v>FA</v>
      </c>
      <c r="D517" s="135">
        <v>5.53</v>
      </c>
      <c r="E517" s="165">
        <v>1</v>
      </c>
      <c r="F517" s="135">
        <v>15</v>
      </c>
      <c r="G517" s="135">
        <v>125</v>
      </c>
      <c r="H517" s="154">
        <v>1.2946200000000001</v>
      </c>
      <c r="I517" s="154">
        <v>1.4999999999999999E-2</v>
      </c>
      <c r="J517" s="154">
        <v>522.07600000000002</v>
      </c>
      <c r="K517" s="154">
        <v>205.59700000000001</v>
      </c>
      <c r="L517" s="154">
        <v>251.322</v>
      </c>
      <c r="M517" s="166">
        <v>65</v>
      </c>
      <c r="N517" s="167">
        <f t="shared" si="55"/>
        <v>462.07600000000002</v>
      </c>
      <c r="O517" s="167">
        <f t="shared" si="55"/>
        <v>145.59700000000001</v>
      </c>
      <c r="P517" s="167">
        <f t="shared" si="55"/>
        <v>191.322</v>
      </c>
      <c r="Q517" t="str">
        <f t="shared" si="51"/>
        <v>NA</v>
      </c>
      <c r="R517" t="str">
        <f t="shared" si="52"/>
        <v>NA</v>
      </c>
      <c r="S517" s="168" t="str">
        <f t="shared" si="53"/>
        <v>NA</v>
      </c>
      <c r="T517" t="str">
        <f t="shared" si="54"/>
        <v>NA</v>
      </c>
    </row>
    <row r="518" spans="1:20" outlineLevel="1" x14ac:dyDescent="0.25">
      <c r="A518" s="149">
        <v>10</v>
      </c>
      <c r="B518" s="164" t="str">
        <f t="shared" si="49"/>
        <v>FA</v>
      </c>
      <c r="C518" s="164" t="str">
        <f t="shared" si="50"/>
        <v>FA</v>
      </c>
      <c r="D518" s="135">
        <v>7.32</v>
      </c>
      <c r="E518" s="165">
        <v>1</v>
      </c>
      <c r="F518" s="135">
        <v>15</v>
      </c>
      <c r="G518" s="135">
        <v>125</v>
      </c>
      <c r="H518" s="154">
        <v>3.0830799999999998</v>
      </c>
      <c r="I518" s="154">
        <v>1.4999999999999999E-2</v>
      </c>
      <c r="J518" s="154">
        <v>435.57299999999998</v>
      </c>
      <c r="K518" s="154">
        <v>188.34200000000001</v>
      </c>
      <c r="L518" s="154">
        <v>223.38499999999999</v>
      </c>
      <c r="M518" s="166">
        <v>65</v>
      </c>
      <c r="N518" s="167">
        <f t="shared" si="55"/>
        <v>375.57299999999998</v>
      </c>
      <c r="O518" s="167">
        <f t="shared" si="55"/>
        <v>128.34200000000001</v>
      </c>
      <c r="P518" s="167">
        <f t="shared" si="55"/>
        <v>163.38499999999999</v>
      </c>
      <c r="Q518" t="str">
        <f t="shared" si="51"/>
        <v>NA</v>
      </c>
      <c r="R518" t="str">
        <f t="shared" si="52"/>
        <v>NA</v>
      </c>
      <c r="S518" s="168" t="str">
        <f t="shared" si="53"/>
        <v>NA</v>
      </c>
      <c r="T518" t="str">
        <f t="shared" si="54"/>
        <v>NA</v>
      </c>
    </row>
    <row r="519" spans="1:20" outlineLevel="1" x14ac:dyDescent="0.25">
      <c r="A519" s="149">
        <v>15</v>
      </c>
      <c r="B519" s="164" t="str">
        <f t="shared" si="49"/>
        <v>FA</v>
      </c>
      <c r="C519" s="164" t="str">
        <f t="shared" si="50"/>
        <v>FA</v>
      </c>
      <c r="D519" s="135">
        <v>10.9</v>
      </c>
      <c r="E519" s="165">
        <v>1</v>
      </c>
      <c r="F519" s="135">
        <v>15</v>
      </c>
      <c r="G519" s="135">
        <v>125</v>
      </c>
      <c r="H519" s="154">
        <v>6.66</v>
      </c>
      <c r="I519" s="154">
        <v>1.4999999999999999E-2</v>
      </c>
      <c r="J519" s="154">
        <v>341.40899999999999</v>
      </c>
      <c r="K519" s="154">
        <v>169.58199999999999</v>
      </c>
      <c r="L519" s="154">
        <v>194.32900000000001</v>
      </c>
      <c r="M519" s="166">
        <v>65</v>
      </c>
      <c r="N519" s="167">
        <f t="shared" si="55"/>
        <v>281.40899999999999</v>
      </c>
      <c r="O519" s="167">
        <f t="shared" si="55"/>
        <v>109.58199999999999</v>
      </c>
      <c r="P519" s="167">
        <f t="shared" si="55"/>
        <v>134.32900000000001</v>
      </c>
      <c r="Q519" t="str">
        <f t="shared" si="51"/>
        <v>NA</v>
      </c>
      <c r="R519" t="str">
        <f t="shared" si="52"/>
        <v>NA</v>
      </c>
      <c r="S519" s="168" t="str">
        <f t="shared" si="53"/>
        <v>NA</v>
      </c>
      <c r="T519" t="str">
        <f t="shared" si="54"/>
        <v>NA</v>
      </c>
    </row>
    <row r="520" spans="1:20" outlineLevel="1" x14ac:dyDescent="0.25">
      <c r="A520" s="149">
        <v>20</v>
      </c>
      <c r="B520" s="164" t="str">
        <f t="shared" si="49"/>
        <v>FA</v>
      </c>
      <c r="C520" s="164" t="str">
        <f t="shared" si="50"/>
        <v>FA</v>
      </c>
      <c r="D520" s="135">
        <v>14.48</v>
      </c>
      <c r="E520" s="165">
        <v>1</v>
      </c>
      <c r="F520" s="135">
        <v>15</v>
      </c>
      <c r="G520" s="135">
        <v>125</v>
      </c>
      <c r="H520" s="154">
        <v>10.2369</v>
      </c>
      <c r="I520" s="154">
        <v>1.4999999999999999E-2</v>
      </c>
      <c r="J520" s="154">
        <v>290.952</v>
      </c>
      <c r="K520" s="154">
        <v>159.309</v>
      </c>
      <c r="L520" s="154">
        <v>177.71299999999999</v>
      </c>
      <c r="M520" s="166">
        <v>65</v>
      </c>
      <c r="N520" s="167">
        <f t="shared" si="55"/>
        <v>230.952</v>
      </c>
      <c r="O520" s="167">
        <f t="shared" si="55"/>
        <v>99.308999999999997</v>
      </c>
      <c r="P520" s="167">
        <f t="shared" si="55"/>
        <v>117.71299999999999</v>
      </c>
      <c r="Q520" t="str">
        <f t="shared" si="51"/>
        <v>NA</v>
      </c>
      <c r="R520" t="str">
        <f t="shared" si="52"/>
        <v>NA</v>
      </c>
      <c r="S520" s="168" t="str">
        <f t="shared" si="53"/>
        <v>NA</v>
      </c>
      <c r="T520" t="str">
        <f t="shared" si="54"/>
        <v>NA</v>
      </c>
    </row>
    <row r="521" spans="1:20" outlineLevel="1" x14ac:dyDescent="0.25">
      <c r="A521" s="149">
        <v>35</v>
      </c>
      <c r="B521" s="164" t="str">
        <f t="shared" si="49"/>
        <v>FA</v>
      </c>
      <c r="C521" s="164" t="str">
        <f t="shared" si="50"/>
        <v>FA</v>
      </c>
      <c r="D521" s="135">
        <v>25.21</v>
      </c>
      <c r="E521" s="165">
        <v>1</v>
      </c>
      <c r="F521" s="135">
        <v>15</v>
      </c>
      <c r="G521" s="135">
        <v>125</v>
      </c>
      <c r="H521" s="154">
        <v>20.967700000000001</v>
      </c>
      <c r="I521" s="154">
        <v>1.4999999999999999E-2</v>
      </c>
      <c r="J521" s="154">
        <v>223.41</v>
      </c>
      <c r="K521" s="154">
        <v>145.495</v>
      </c>
      <c r="L521" s="154">
        <v>156.65199999999999</v>
      </c>
      <c r="M521" s="166">
        <v>65</v>
      </c>
      <c r="N521" s="167">
        <f t="shared" si="55"/>
        <v>163.41</v>
      </c>
      <c r="O521" s="167">
        <f t="shared" si="55"/>
        <v>85.495000000000005</v>
      </c>
      <c r="P521" s="167">
        <f t="shared" si="55"/>
        <v>96.651999999999987</v>
      </c>
      <c r="Q521" t="str">
        <f t="shared" si="51"/>
        <v>NA</v>
      </c>
      <c r="R521" t="str">
        <f t="shared" si="52"/>
        <v>NA</v>
      </c>
      <c r="S521" s="168" t="str">
        <f t="shared" si="53"/>
        <v>NA</v>
      </c>
      <c r="T521">
        <f t="shared" si="54"/>
        <v>85.495000000000005</v>
      </c>
    </row>
    <row r="522" spans="1:20" outlineLevel="1" x14ac:dyDescent="0.25">
      <c r="A522" s="149">
        <v>50</v>
      </c>
      <c r="B522" s="164" t="str">
        <f t="shared" ref="B522:B573" si="56">IF(AND($A522&lt;=$C$24,Q522&lt;&gt;"NA",R522&lt;&gt;"NA",F522&gt;=$Q$26),"TR","FA")</f>
        <v>FA</v>
      </c>
      <c r="C522" s="164" t="str">
        <f t="shared" ref="C522:C573" si="57">IF(AND($A522&lt;=$C$24,$S522&lt;&gt;"NA",$T522&lt;&gt;"NA",$F522&gt;=$S$26),"TR","FA")</f>
        <v>FA</v>
      </c>
      <c r="D522" s="135">
        <v>35.94</v>
      </c>
      <c r="E522" s="165">
        <v>1</v>
      </c>
      <c r="F522" s="135">
        <v>15</v>
      </c>
      <c r="G522" s="135">
        <v>125</v>
      </c>
      <c r="H522" s="154">
        <v>31.698499999999999</v>
      </c>
      <c r="I522" s="154">
        <v>1.4999999999999999E-2</v>
      </c>
      <c r="J522" s="154">
        <v>195.006</v>
      </c>
      <c r="K522" s="154">
        <v>139.71</v>
      </c>
      <c r="L522" s="154">
        <v>147.62100000000001</v>
      </c>
      <c r="M522" s="166">
        <v>65</v>
      </c>
      <c r="N522" s="167">
        <f t="shared" si="55"/>
        <v>135.006</v>
      </c>
      <c r="O522" s="167">
        <f t="shared" si="55"/>
        <v>79.710000000000008</v>
      </c>
      <c r="P522" s="167">
        <f t="shared" si="55"/>
        <v>87.621000000000009</v>
      </c>
      <c r="Q522">
        <f t="shared" ref="Q522:Q573" si="58">IF(J522&lt;$Q$30,J522,"NA")</f>
        <v>195.006</v>
      </c>
      <c r="R522">
        <f t="shared" ref="R522:R573" si="59">IF(J522&lt;$Q$30,K522,"NA")</f>
        <v>139.71</v>
      </c>
      <c r="S522" s="168">
        <f t="shared" ref="S522:S573" si="60">IF(N522&lt;$S$30,N522,"NA")</f>
        <v>135.006</v>
      </c>
      <c r="T522">
        <f t="shared" ref="T522:T573" si="61">IF(O522&lt;$T$30,O522,"NA")</f>
        <v>79.710000000000008</v>
      </c>
    </row>
    <row r="523" spans="1:20" outlineLevel="1" x14ac:dyDescent="0.25">
      <c r="A523" s="149">
        <v>60</v>
      </c>
      <c r="B523" s="164" t="str">
        <f t="shared" si="56"/>
        <v>FA</v>
      </c>
      <c r="C523" s="164" t="str">
        <f t="shared" si="57"/>
        <v>FA</v>
      </c>
      <c r="D523" s="135">
        <v>43.09</v>
      </c>
      <c r="E523" s="165">
        <v>1</v>
      </c>
      <c r="F523" s="135">
        <v>15</v>
      </c>
      <c r="G523" s="135">
        <v>125</v>
      </c>
      <c r="H523" s="154">
        <v>38.8523</v>
      </c>
      <c r="I523" s="154">
        <v>1.4999999999999999E-2</v>
      </c>
      <c r="J523" s="154">
        <v>183.90299999999999</v>
      </c>
      <c r="K523" s="154">
        <v>137.47</v>
      </c>
      <c r="L523" s="154">
        <v>143.88399999999999</v>
      </c>
      <c r="M523" s="166">
        <v>65</v>
      </c>
      <c r="N523" s="167">
        <f t="shared" ref="N523:P573" si="62">J523-$J$30+$N$30</f>
        <v>123.90299999999999</v>
      </c>
      <c r="O523" s="167">
        <f t="shared" si="62"/>
        <v>77.47</v>
      </c>
      <c r="P523" s="167">
        <f t="shared" si="62"/>
        <v>83.883999999999986</v>
      </c>
      <c r="Q523">
        <f t="shared" si="58"/>
        <v>183.90299999999999</v>
      </c>
      <c r="R523">
        <f t="shared" si="59"/>
        <v>137.47</v>
      </c>
      <c r="S523" s="168">
        <f t="shared" si="60"/>
        <v>123.90299999999999</v>
      </c>
      <c r="T523">
        <f t="shared" si="61"/>
        <v>77.47</v>
      </c>
    </row>
    <row r="524" spans="1:20" outlineLevel="1" x14ac:dyDescent="0.25">
      <c r="A524" s="149">
        <v>70</v>
      </c>
      <c r="B524" s="164" t="str">
        <f t="shared" si="56"/>
        <v>FA</v>
      </c>
      <c r="C524" s="164" t="str">
        <f t="shared" si="57"/>
        <v>FA</v>
      </c>
      <c r="D524" s="135">
        <v>50.25</v>
      </c>
      <c r="E524" s="165">
        <v>1</v>
      </c>
      <c r="F524" s="135">
        <v>15</v>
      </c>
      <c r="G524" s="135">
        <v>125</v>
      </c>
      <c r="H524" s="154">
        <v>46.0062</v>
      </c>
      <c r="I524" s="154">
        <v>1.4999999999999999E-2</v>
      </c>
      <c r="J524" s="154">
        <v>175.774</v>
      </c>
      <c r="K524" s="154">
        <v>135.80699999999999</v>
      </c>
      <c r="L524" s="154">
        <v>141.26599999999999</v>
      </c>
      <c r="M524" s="166">
        <v>65</v>
      </c>
      <c r="N524" s="167">
        <f t="shared" si="62"/>
        <v>115.774</v>
      </c>
      <c r="O524" s="167">
        <f t="shared" si="62"/>
        <v>75.806999999999988</v>
      </c>
      <c r="P524" s="167">
        <f t="shared" si="62"/>
        <v>81.265999999999991</v>
      </c>
      <c r="Q524">
        <f t="shared" si="58"/>
        <v>175.774</v>
      </c>
      <c r="R524">
        <f t="shared" si="59"/>
        <v>135.80699999999999</v>
      </c>
      <c r="S524" s="168">
        <f t="shared" si="60"/>
        <v>115.774</v>
      </c>
      <c r="T524">
        <f t="shared" si="61"/>
        <v>75.806999999999988</v>
      </c>
    </row>
    <row r="525" spans="1:20" outlineLevel="1" x14ac:dyDescent="0.25">
      <c r="A525" s="149">
        <v>85</v>
      </c>
      <c r="B525" s="164" t="str">
        <f t="shared" si="56"/>
        <v>FA</v>
      </c>
      <c r="C525" s="164" t="str">
        <f t="shared" si="57"/>
        <v>FA</v>
      </c>
      <c r="D525" s="135">
        <v>60.98</v>
      </c>
      <c r="E525" s="165">
        <v>1</v>
      </c>
      <c r="F525" s="135">
        <v>15</v>
      </c>
      <c r="G525" s="135">
        <v>125</v>
      </c>
      <c r="H525" s="154">
        <v>56.736899999999999</v>
      </c>
      <c r="I525" s="154">
        <v>1.4999999999999999E-2</v>
      </c>
      <c r="J525" s="154">
        <v>167.18799999999999</v>
      </c>
      <c r="K525" s="154">
        <v>134.05600000000001</v>
      </c>
      <c r="L525" s="154">
        <v>138.52699999999999</v>
      </c>
      <c r="M525" s="166">
        <v>65</v>
      </c>
      <c r="N525" s="167">
        <f t="shared" si="62"/>
        <v>107.18799999999999</v>
      </c>
      <c r="O525" s="167">
        <f t="shared" si="62"/>
        <v>74.056000000000012</v>
      </c>
      <c r="P525" s="167">
        <f t="shared" si="62"/>
        <v>78.526999999999987</v>
      </c>
      <c r="Q525">
        <f t="shared" si="58"/>
        <v>167.18799999999999</v>
      </c>
      <c r="R525">
        <f t="shared" si="59"/>
        <v>134.05600000000001</v>
      </c>
      <c r="S525" s="168">
        <f t="shared" si="60"/>
        <v>107.18799999999999</v>
      </c>
      <c r="T525">
        <f t="shared" si="61"/>
        <v>74.056000000000012</v>
      </c>
    </row>
    <row r="526" spans="1:20" outlineLevel="1" x14ac:dyDescent="0.25">
      <c r="A526" s="149">
        <v>100</v>
      </c>
      <c r="B526" s="164" t="str">
        <f t="shared" si="56"/>
        <v>FA</v>
      </c>
      <c r="C526" s="164" t="str">
        <f t="shared" si="57"/>
        <v>FA</v>
      </c>
      <c r="D526" s="135">
        <v>71.709999999999994</v>
      </c>
      <c r="E526" s="165">
        <v>1</v>
      </c>
      <c r="F526" s="135">
        <v>15</v>
      </c>
      <c r="G526" s="135">
        <v>125</v>
      </c>
      <c r="H526" s="154">
        <v>67.467699999999994</v>
      </c>
      <c r="I526" s="154">
        <v>1.4999999999999999E-2</v>
      </c>
      <c r="J526" s="154">
        <v>160.941</v>
      </c>
      <c r="K526" s="154">
        <v>132.714</v>
      </c>
      <c r="L526" s="154">
        <v>136.89400000000001</v>
      </c>
      <c r="M526" s="166">
        <v>65</v>
      </c>
      <c r="N526" s="167">
        <f t="shared" si="62"/>
        <v>100.941</v>
      </c>
      <c r="O526" s="167">
        <f t="shared" si="62"/>
        <v>72.713999999999999</v>
      </c>
      <c r="P526" s="167">
        <f t="shared" si="62"/>
        <v>76.894000000000005</v>
      </c>
      <c r="Q526">
        <f t="shared" si="58"/>
        <v>160.941</v>
      </c>
      <c r="R526">
        <f t="shared" si="59"/>
        <v>132.714</v>
      </c>
      <c r="S526" s="168">
        <f t="shared" si="60"/>
        <v>100.941</v>
      </c>
      <c r="T526">
        <f t="shared" si="61"/>
        <v>72.713999999999999</v>
      </c>
    </row>
    <row r="527" spans="1:20" outlineLevel="1" x14ac:dyDescent="0.25">
      <c r="A527" s="149">
        <v>125</v>
      </c>
      <c r="B527" s="164" t="str">
        <f t="shared" si="56"/>
        <v>FA</v>
      </c>
      <c r="C527" s="164" t="str">
        <f t="shared" si="57"/>
        <v>FA</v>
      </c>
      <c r="D527" s="135">
        <v>89.59</v>
      </c>
      <c r="E527" s="165">
        <v>1</v>
      </c>
      <c r="F527" s="135">
        <v>15</v>
      </c>
      <c r="G527" s="135">
        <v>125</v>
      </c>
      <c r="H527" s="154">
        <v>85.3523</v>
      </c>
      <c r="I527" s="154">
        <v>1.4999999999999999E-2</v>
      </c>
      <c r="J527" s="154">
        <v>154.00399999999999</v>
      </c>
      <c r="K527" s="154">
        <v>131.267</v>
      </c>
      <c r="L527" s="154">
        <v>134.685</v>
      </c>
      <c r="M527" s="166">
        <v>65</v>
      </c>
      <c r="N527" s="167">
        <f t="shared" si="62"/>
        <v>94.003999999999991</v>
      </c>
      <c r="O527" s="167">
        <f t="shared" si="62"/>
        <v>71.266999999999996</v>
      </c>
      <c r="P527" s="167">
        <f t="shared" si="62"/>
        <v>74.685000000000002</v>
      </c>
      <c r="Q527">
        <f t="shared" si="58"/>
        <v>154.00399999999999</v>
      </c>
      <c r="R527">
        <f t="shared" si="59"/>
        <v>131.267</v>
      </c>
      <c r="S527" s="168">
        <f t="shared" si="60"/>
        <v>94.003999999999991</v>
      </c>
      <c r="T527">
        <f t="shared" si="61"/>
        <v>71.266999999999996</v>
      </c>
    </row>
    <row r="528" spans="1:20" outlineLevel="1" x14ac:dyDescent="0.25">
      <c r="A528" s="149">
        <v>150</v>
      </c>
      <c r="B528" s="164" t="str">
        <f t="shared" si="56"/>
        <v>FA</v>
      </c>
      <c r="C528" s="164" t="str">
        <f t="shared" si="57"/>
        <v>FA</v>
      </c>
      <c r="D528" s="135">
        <v>107.48</v>
      </c>
      <c r="E528" s="165">
        <v>1</v>
      </c>
      <c r="F528" s="135">
        <v>15</v>
      </c>
      <c r="G528" s="135">
        <v>125</v>
      </c>
      <c r="H528" s="154">
        <v>103.23699999999999</v>
      </c>
      <c r="I528" s="154">
        <v>1.4999999999999999E-2</v>
      </c>
      <c r="J528" s="154">
        <v>149.304</v>
      </c>
      <c r="K528" s="154">
        <v>130.27500000000001</v>
      </c>
      <c r="L528" s="154">
        <v>133.06700000000001</v>
      </c>
      <c r="M528" s="166">
        <v>65</v>
      </c>
      <c r="N528" s="167">
        <f t="shared" si="62"/>
        <v>89.304000000000002</v>
      </c>
      <c r="O528" s="167">
        <f t="shared" si="62"/>
        <v>70.275000000000006</v>
      </c>
      <c r="P528" s="167">
        <f t="shared" si="62"/>
        <v>73.067000000000007</v>
      </c>
      <c r="Q528">
        <f t="shared" si="58"/>
        <v>149.304</v>
      </c>
      <c r="R528">
        <f t="shared" si="59"/>
        <v>130.27500000000001</v>
      </c>
      <c r="S528" s="168">
        <f t="shared" si="60"/>
        <v>89.304000000000002</v>
      </c>
      <c r="T528">
        <f t="shared" si="61"/>
        <v>70.275000000000006</v>
      </c>
    </row>
    <row r="529" spans="1:20" outlineLevel="1" x14ac:dyDescent="0.25">
      <c r="A529" s="149">
        <v>2</v>
      </c>
      <c r="B529" s="164" t="str">
        <f t="shared" si="56"/>
        <v>FA</v>
      </c>
      <c r="C529" s="164" t="str">
        <f t="shared" si="57"/>
        <v>FA</v>
      </c>
      <c r="D529" s="135">
        <v>1.6</v>
      </c>
      <c r="E529" s="165">
        <v>1</v>
      </c>
      <c r="F529" s="135">
        <v>18</v>
      </c>
      <c r="G529" s="135">
        <v>125</v>
      </c>
      <c r="H529" s="154">
        <v>-2.64</v>
      </c>
      <c r="I529" s="154">
        <v>1.7999999999999999E-2</v>
      </c>
      <c r="J529" s="154">
        <v>1287.0899999999999</v>
      </c>
      <c r="K529" s="154">
        <v>376.53800000000001</v>
      </c>
      <c r="L529" s="154">
        <v>514.92700000000002</v>
      </c>
      <c r="M529" s="166">
        <v>65</v>
      </c>
      <c r="N529" s="167">
        <f t="shared" si="62"/>
        <v>1227.0899999999999</v>
      </c>
      <c r="O529" s="167">
        <f t="shared" si="62"/>
        <v>316.53800000000001</v>
      </c>
      <c r="P529" s="167">
        <f t="shared" si="62"/>
        <v>454.92700000000002</v>
      </c>
      <c r="Q529" t="str">
        <f t="shared" si="58"/>
        <v>NA</v>
      </c>
      <c r="R529" t="str">
        <f t="shared" si="59"/>
        <v>NA</v>
      </c>
      <c r="S529" s="168" t="str">
        <f t="shared" si="60"/>
        <v>NA</v>
      </c>
      <c r="T529" t="str">
        <f t="shared" si="61"/>
        <v>NA</v>
      </c>
    </row>
    <row r="530" spans="1:20" outlineLevel="1" x14ac:dyDescent="0.25">
      <c r="A530" s="149">
        <v>3.5</v>
      </c>
      <c r="B530" s="164" t="str">
        <f t="shared" si="56"/>
        <v>FA</v>
      </c>
      <c r="C530" s="164" t="str">
        <f t="shared" si="57"/>
        <v>FA</v>
      </c>
      <c r="D530" s="135">
        <v>2.67</v>
      </c>
      <c r="E530" s="165">
        <v>1</v>
      </c>
      <c r="F530" s="135">
        <v>18</v>
      </c>
      <c r="G530" s="135">
        <v>125</v>
      </c>
      <c r="H530" s="154">
        <v>-1.5669200000000001</v>
      </c>
      <c r="I530" s="154">
        <v>1.7999999999999999E-2</v>
      </c>
      <c r="J530" s="154">
        <v>960.67</v>
      </c>
      <c r="K530" s="154">
        <v>297.98099999999999</v>
      </c>
      <c r="L530" s="154">
        <v>394.68799999999999</v>
      </c>
      <c r="M530" s="166">
        <v>65</v>
      </c>
      <c r="N530" s="167">
        <f t="shared" si="62"/>
        <v>900.67</v>
      </c>
      <c r="O530" s="167">
        <f t="shared" si="62"/>
        <v>237.98099999999999</v>
      </c>
      <c r="P530" s="167">
        <f t="shared" si="62"/>
        <v>334.68799999999999</v>
      </c>
      <c r="Q530" t="str">
        <f t="shared" si="58"/>
        <v>NA</v>
      </c>
      <c r="R530" t="str">
        <f t="shared" si="59"/>
        <v>NA</v>
      </c>
      <c r="S530" s="168" t="str">
        <f t="shared" si="60"/>
        <v>NA</v>
      </c>
      <c r="T530" t="str">
        <f t="shared" si="61"/>
        <v>NA</v>
      </c>
    </row>
    <row r="531" spans="1:20" outlineLevel="1" x14ac:dyDescent="0.25">
      <c r="A531" s="149">
        <v>5</v>
      </c>
      <c r="B531" s="164" t="str">
        <f t="shared" si="56"/>
        <v>FA</v>
      </c>
      <c r="C531" s="164" t="str">
        <f t="shared" si="57"/>
        <v>FA</v>
      </c>
      <c r="D531" s="135">
        <v>3.75</v>
      </c>
      <c r="E531" s="165">
        <v>1</v>
      </c>
      <c r="F531" s="135">
        <v>18</v>
      </c>
      <c r="G531" s="135">
        <v>125</v>
      </c>
      <c r="H531" s="154">
        <v>-0.49384600000000001</v>
      </c>
      <c r="I531" s="154">
        <v>1.7999999999999999E-2</v>
      </c>
      <c r="J531" s="154">
        <v>772.97</v>
      </c>
      <c r="K531" s="154">
        <v>258.02999999999997</v>
      </c>
      <c r="L531" s="154">
        <v>331.411</v>
      </c>
      <c r="M531" s="166">
        <v>65</v>
      </c>
      <c r="N531" s="167">
        <f t="shared" si="62"/>
        <v>712.97</v>
      </c>
      <c r="O531" s="167">
        <f t="shared" si="62"/>
        <v>198.02999999999997</v>
      </c>
      <c r="P531" s="167">
        <f t="shared" si="62"/>
        <v>271.411</v>
      </c>
      <c r="Q531" t="str">
        <f t="shared" si="58"/>
        <v>NA</v>
      </c>
      <c r="R531" t="str">
        <f t="shared" si="59"/>
        <v>NA</v>
      </c>
      <c r="S531" s="168" t="str">
        <f t="shared" si="60"/>
        <v>NA</v>
      </c>
      <c r="T531" t="str">
        <f t="shared" si="61"/>
        <v>NA</v>
      </c>
    </row>
    <row r="532" spans="1:20" outlineLevel="1" x14ac:dyDescent="0.25">
      <c r="A532" s="149">
        <v>7.5</v>
      </c>
      <c r="B532" s="164" t="str">
        <f t="shared" si="56"/>
        <v>FA</v>
      </c>
      <c r="C532" s="164" t="str">
        <f t="shared" si="57"/>
        <v>FA</v>
      </c>
      <c r="D532" s="135">
        <v>5.53</v>
      </c>
      <c r="E532" s="165">
        <v>1</v>
      </c>
      <c r="F532" s="135">
        <v>18</v>
      </c>
      <c r="G532" s="135">
        <v>125</v>
      </c>
      <c r="H532" s="154">
        <v>1.2946200000000001</v>
      </c>
      <c r="I532" s="154">
        <v>1.7999999999999999E-2</v>
      </c>
      <c r="J532" s="154">
        <v>595.00300000000004</v>
      </c>
      <c r="K532" s="154">
        <v>220.452</v>
      </c>
      <c r="L532" s="154">
        <v>274.08999999999997</v>
      </c>
      <c r="M532" s="166">
        <v>65</v>
      </c>
      <c r="N532" s="167">
        <f t="shared" si="62"/>
        <v>535.00300000000004</v>
      </c>
      <c r="O532" s="167">
        <f t="shared" si="62"/>
        <v>160.452</v>
      </c>
      <c r="P532" s="167">
        <f t="shared" si="62"/>
        <v>214.08999999999997</v>
      </c>
      <c r="Q532" t="str">
        <f t="shared" si="58"/>
        <v>NA</v>
      </c>
      <c r="R532" t="str">
        <f t="shared" si="59"/>
        <v>NA</v>
      </c>
      <c r="S532" s="168" t="str">
        <f t="shared" si="60"/>
        <v>NA</v>
      </c>
      <c r="T532" t="str">
        <f t="shared" si="61"/>
        <v>NA</v>
      </c>
    </row>
    <row r="533" spans="1:20" outlineLevel="1" x14ac:dyDescent="0.25">
      <c r="A533" s="149">
        <v>10</v>
      </c>
      <c r="B533" s="164" t="str">
        <f t="shared" si="56"/>
        <v>FA</v>
      </c>
      <c r="C533" s="164" t="str">
        <f t="shared" si="57"/>
        <v>FA</v>
      </c>
      <c r="D533" s="135">
        <v>7.32</v>
      </c>
      <c r="E533" s="165">
        <v>1</v>
      </c>
      <c r="F533" s="135">
        <v>18</v>
      </c>
      <c r="G533" s="135">
        <v>125</v>
      </c>
      <c r="H533" s="154">
        <v>3.0830799999999998</v>
      </c>
      <c r="I533" s="154">
        <v>1.7999999999999999E-2</v>
      </c>
      <c r="J533" s="154">
        <v>493.29199999999997</v>
      </c>
      <c r="K533" s="154">
        <v>200.17500000000001</v>
      </c>
      <c r="L533" s="154">
        <v>241.43</v>
      </c>
      <c r="M533" s="166">
        <v>65</v>
      </c>
      <c r="N533" s="167">
        <f t="shared" si="62"/>
        <v>433.29199999999997</v>
      </c>
      <c r="O533" s="167">
        <f t="shared" si="62"/>
        <v>140.17500000000001</v>
      </c>
      <c r="P533" s="167">
        <f t="shared" si="62"/>
        <v>181.43</v>
      </c>
      <c r="Q533" t="str">
        <f t="shared" si="58"/>
        <v>NA</v>
      </c>
      <c r="R533" t="str">
        <f t="shared" si="59"/>
        <v>NA</v>
      </c>
      <c r="S533" s="168" t="str">
        <f t="shared" si="60"/>
        <v>NA</v>
      </c>
      <c r="T533" t="str">
        <f t="shared" si="61"/>
        <v>NA</v>
      </c>
    </row>
    <row r="534" spans="1:20" outlineLevel="1" x14ac:dyDescent="0.25">
      <c r="A534" s="149">
        <v>15</v>
      </c>
      <c r="B534" s="164" t="str">
        <f t="shared" si="56"/>
        <v>FA</v>
      </c>
      <c r="C534" s="164" t="str">
        <f t="shared" si="57"/>
        <v>FA</v>
      </c>
      <c r="D534" s="135">
        <v>10.9</v>
      </c>
      <c r="E534" s="165">
        <v>1</v>
      </c>
      <c r="F534" s="135">
        <v>18</v>
      </c>
      <c r="G534" s="135">
        <v>125</v>
      </c>
      <c r="H534" s="154">
        <v>6.66</v>
      </c>
      <c r="I534" s="154">
        <v>1.7999999999999999E-2</v>
      </c>
      <c r="J534" s="154">
        <v>382.26400000000001</v>
      </c>
      <c r="K534" s="154">
        <v>178.054</v>
      </c>
      <c r="L534" s="154">
        <v>207.29400000000001</v>
      </c>
      <c r="M534" s="166">
        <v>65</v>
      </c>
      <c r="N534" s="167">
        <f t="shared" si="62"/>
        <v>322.26400000000001</v>
      </c>
      <c r="O534" s="167">
        <f t="shared" si="62"/>
        <v>118.054</v>
      </c>
      <c r="P534" s="167">
        <f t="shared" si="62"/>
        <v>147.29400000000001</v>
      </c>
      <c r="Q534" t="str">
        <f t="shared" si="58"/>
        <v>NA</v>
      </c>
      <c r="R534" t="str">
        <f t="shared" si="59"/>
        <v>NA</v>
      </c>
      <c r="S534" s="168" t="str">
        <f t="shared" si="60"/>
        <v>NA</v>
      </c>
      <c r="T534" t="str">
        <f t="shared" si="61"/>
        <v>NA</v>
      </c>
    </row>
    <row r="535" spans="1:20" outlineLevel="1" x14ac:dyDescent="0.25">
      <c r="A535" s="149">
        <v>20</v>
      </c>
      <c r="B535" s="164" t="str">
        <f t="shared" si="56"/>
        <v>FA</v>
      </c>
      <c r="C535" s="164" t="str">
        <f t="shared" si="57"/>
        <v>FA</v>
      </c>
      <c r="D535" s="135">
        <v>14.48</v>
      </c>
      <c r="E535" s="165">
        <v>1</v>
      </c>
      <c r="F535" s="135">
        <v>18</v>
      </c>
      <c r="G535" s="135">
        <v>125</v>
      </c>
      <c r="H535" s="154">
        <v>10.2369</v>
      </c>
      <c r="I535" s="154">
        <v>1.7999999999999999E-2</v>
      </c>
      <c r="J535" s="154">
        <v>322.60399999999998</v>
      </c>
      <c r="K535" s="154">
        <v>165.892</v>
      </c>
      <c r="L535" s="154">
        <v>187.70699999999999</v>
      </c>
      <c r="M535" s="166">
        <v>65</v>
      </c>
      <c r="N535" s="167">
        <f t="shared" si="62"/>
        <v>262.60399999999998</v>
      </c>
      <c r="O535" s="167">
        <f t="shared" si="62"/>
        <v>105.892</v>
      </c>
      <c r="P535" s="167">
        <f t="shared" si="62"/>
        <v>127.70699999999999</v>
      </c>
      <c r="Q535" t="str">
        <f t="shared" si="58"/>
        <v>NA</v>
      </c>
      <c r="R535" t="str">
        <f t="shared" si="59"/>
        <v>NA</v>
      </c>
      <c r="S535" s="168" t="str">
        <f t="shared" si="60"/>
        <v>NA</v>
      </c>
      <c r="T535" t="str">
        <f t="shared" si="61"/>
        <v>NA</v>
      </c>
    </row>
    <row r="536" spans="1:20" outlineLevel="1" x14ac:dyDescent="0.25">
      <c r="A536" s="149">
        <v>35</v>
      </c>
      <c r="B536" s="164" t="str">
        <f t="shared" si="56"/>
        <v>FA</v>
      </c>
      <c r="C536" s="164" t="str">
        <f t="shared" si="57"/>
        <v>FA</v>
      </c>
      <c r="D536" s="135">
        <v>25.21</v>
      </c>
      <c r="E536" s="165">
        <v>1</v>
      </c>
      <c r="F536" s="135">
        <v>18</v>
      </c>
      <c r="G536" s="135">
        <v>125</v>
      </c>
      <c r="H536" s="154">
        <v>20.967700000000001</v>
      </c>
      <c r="I536" s="154">
        <v>1.7999999999999999E-2</v>
      </c>
      <c r="J536" s="154">
        <v>242.488</v>
      </c>
      <c r="K536" s="154">
        <v>149.489</v>
      </c>
      <c r="L536" s="154">
        <v>162.76900000000001</v>
      </c>
      <c r="M536" s="166">
        <v>65</v>
      </c>
      <c r="N536" s="167">
        <f t="shared" si="62"/>
        <v>182.488</v>
      </c>
      <c r="O536" s="167">
        <f t="shared" si="62"/>
        <v>89.489000000000004</v>
      </c>
      <c r="P536" s="167">
        <f t="shared" si="62"/>
        <v>102.76900000000001</v>
      </c>
      <c r="Q536" t="str">
        <f t="shared" si="58"/>
        <v>NA</v>
      </c>
      <c r="R536" t="str">
        <f t="shared" si="59"/>
        <v>NA</v>
      </c>
      <c r="S536" s="168" t="str">
        <f t="shared" si="60"/>
        <v>NA</v>
      </c>
      <c r="T536">
        <f t="shared" si="61"/>
        <v>89.489000000000004</v>
      </c>
    </row>
    <row r="537" spans="1:20" outlineLevel="1" x14ac:dyDescent="0.25">
      <c r="A537" s="149">
        <v>50</v>
      </c>
      <c r="B537" s="164" t="str">
        <f t="shared" si="56"/>
        <v>FA</v>
      </c>
      <c r="C537" s="164" t="str">
        <f t="shared" si="57"/>
        <v>FA</v>
      </c>
      <c r="D537" s="135">
        <v>35.94</v>
      </c>
      <c r="E537" s="165">
        <v>1</v>
      </c>
      <c r="F537" s="135">
        <v>18</v>
      </c>
      <c r="G537" s="135">
        <v>125</v>
      </c>
      <c r="H537" s="154">
        <v>31.698499999999999</v>
      </c>
      <c r="I537" s="154">
        <v>1.7999999999999999E-2</v>
      </c>
      <c r="J537" s="154">
        <v>208.68700000000001</v>
      </c>
      <c r="K537" s="154">
        <v>142.59700000000001</v>
      </c>
      <c r="L537" s="154">
        <v>152.03299999999999</v>
      </c>
      <c r="M537" s="166">
        <v>65</v>
      </c>
      <c r="N537" s="167">
        <f t="shared" si="62"/>
        <v>148.68700000000001</v>
      </c>
      <c r="O537" s="167">
        <f t="shared" si="62"/>
        <v>82.597000000000008</v>
      </c>
      <c r="P537" s="167">
        <f t="shared" si="62"/>
        <v>92.032999999999987</v>
      </c>
      <c r="Q537" t="str">
        <f t="shared" si="58"/>
        <v>NA</v>
      </c>
      <c r="R537" t="str">
        <f t="shared" si="59"/>
        <v>NA</v>
      </c>
      <c r="S537" s="168" t="str">
        <f t="shared" si="60"/>
        <v>NA</v>
      </c>
      <c r="T537">
        <f t="shared" si="61"/>
        <v>82.597000000000008</v>
      </c>
    </row>
    <row r="538" spans="1:20" outlineLevel="1" x14ac:dyDescent="0.25">
      <c r="A538" s="149">
        <v>60</v>
      </c>
      <c r="B538" s="164" t="str">
        <f t="shared" si="56"/>
        <v>FA</v>
      </c>
      <c r="C538" s="164" t="str">
        <f t="shared" si="57"/>
        <v>FA</v>
      </c>
      <c r="D538" s="135">
        <v>43.09</v>
      </c>
      <c r="E538" s="165">
        <v>1</v>
      </c>
      <c r="F538" s="135">
        <v>18</v>
      </c>
      <c r="G538" s="135">
        <v>125</v>
      </c>
      <c r="H538" s="154">
        <v>38.8523</v>
      </c>
      <c r="I538" s="154">
        <v>1.7999999999999999E-2</v>
      </c>
      <c r="J538" s="154">
        <v>195.46799999999999</v>
      </c>
      <c r="K538" s="154">
        <v>139.92699999999999</v>
      </c>
      <c r="L538" s="154">
        <v>147.58699999999999</v>
      </c>
      <c r="M538" s="166">
        <v>65</v>
      </c>
      <c r="N538" s="167">
        <f t="shared" si="62"/>
        <v>135.46799999999999</v>
      </c>
      <c r="O538" s="167">
        <f t="shared" si="62"/>
        <v>79.926999999999992</v>
      </c>
      <c r="P538" s="167">
        <f t="shared" si="62"/>
        <v>87.586999999999989</v>
      </c>
      <c r="Q538">
        <f t="shared" si="58"/>
        <v>195.46799999999999</v>
      </c>
      <c r="R538">
        <f t="shared" si="59"/>
        <v>139.92699999999999</v>
      </c>
      <c r="S538" s="168">
        <f t="shared" si="60"/>
        <v>135.46799999999999</v>
      </c>
      <c r="T538">
        <f t="shared" si="61"/>
        <v>79.926999999999992</v>
      </c>
    </row>
    <row r="539" spans="1:20" outlineLevel="1" x14ac:dyDescent="0.25">
      <c r="A539" s="149">
        <v>70</v>
      </c>
      <c r="B539" s="164" t="str">
        <f t="shared" si="56"/>
        <v>FA</v>
      </c>
      <c r="C539" s="164" t="str">
        <f t="shared" si="57"/>
        <v>FA</v>
      </c>
      <c r="D539" s="135">
        <v>50.25</v>
      </c>
      <c r="E539" s="165">
        <v>1</v>
      </c>
      <c r="F539" s="135">
        <v>18</v>
      </c>
      <c r="G539" s="135">
        <v>125</v>
      </c>
      <c r="H539" s="154">
        <v>46.0062</v>
      </c>
      <c r="I539" s="154">
        <v>1.7999999999999999E-2</v>
      </c>
      <c r="J539" s="154">
        <v>185.75200000000001</v>
      </c>
      <c r="K539" s="154">
        <v>137.93799999999999</v>
      </c>
      <c r="L539" s="154">
        <v>144.459</v>
      </c>
      <c r="M539" s="166">
        <v>65</v>
      </c>
      <c r="N539" s="167">
        <f t="shared" si="62"/>
        <v>125.75200000000001</v>
      </c>
      <c r="O539" s="167">
        <f t="shared" si="62"/>
        <v>77.937999999999988</v>
      </c>
      <c r="P539" s="167">
        <f t="shared" si="62"/>
        <v>84.459000000000003</v>
      </c>
      <c r="Q539">
        <f t="shared" si="58"/>
        <v>185.75200000000001</v>
      </c>
      <c r="R539">
        <f t="shared" si="59"/>
        <v>137.93799999999999</v>
      </c>
      <c r="S539" s="168">
        <f t="shared" si="60"/>
        <v>125.75200000000001</v>
      </c>
      <c r="T539">
        <f t="shared" si="61"/>
        <v>77.937999999999988</v>
      </c>
    </row>
    <row r="540" spans="1:20" outlineLevel="1" x14ac:dyDescent="0.25">
      <c r="A540" s="149">
        <v>85</v>
      </c>
      <c r="B540" s="164" t="str">
        <f t="shared" si="56"/>
        <v>FA</v>
      </c>
      <c r="C540" s="164" t="str">
        <f t="shared" si="57"/>
        <v>FA</v>
      </c>
      <c r="D540" s="135">
        <v>60.98</v>
      </c>
      <c r="E540" s="165">
        <v>1</v>
      </c>
      <c r="F540" s="135">
        <v>18</v>
      </c>
      <c r="G540" s="135">
        <v>125</v>
      </c>
      <c r="H540" s="154">
        <v>56.736899999999999</v>
      </c>
      <c r="I540" s="154">
        <v>1.7999999999999999E-2</v>
      </c>
      <c r="J540" s="154">
        <v>175.50200000000001</v>
      </c>
      <c r="K540" s="154">
        <v>135.84700000000001</v>
      </c>
      <c r="L540" s="154">
        <v>141.191</v>
      </c>
      <c r="M540" s="166">
        <v>65</v>
      </c>
      <c r="N540" s="167">
        <f t="shared" si="62"/>
        <v>115.50200000000001</v>
      </c>
      <c r="O540" s="167">
        <f t="shared" si="62"/>
        <v>75.847000000000008</v>
      </c>
      <c r="P540" s="167">
        <f t="shared" si="62"/>
        <v>81.191000000000003</v>
      </c>
      <c r="Q540">
        <f t="shared" si="58"/>
        <v>175.50200000000001</v>
      </c>
      <c r="R540">
        <f t="shared" si="59"/>
        <v>135.84700000000001</v>
      </c>
      <c r="S540" s="168">
        <f t="shared" si="60"/>
        <v>115.50200000000001</v>
      </c>
      <c r="T540">
        <f t="shared" si="61"/>
        <v>75.847000000000008</v>
      </c>
    </row>
    <row r="541" spans="1:20" outlineLevel="1" x14ac:dyDescent="0.25">
      <c r="A541" s="149">
        <v>100</v>
      </c>
      <c r="B541" s="164" t="str">
        <f t="shared" si="56"/>
        <v>FA</v>
      </c>
      <c r="C541" s="164" t="str">
        <f t="shared" si="57"/>
        <v>FA</v>
      </c>
      <c r="D541" s="135">
        <v>71.709999999999994</v>
      </c>
      <c r="E541" s="165">
        <v>1</v>
      </c>
      <c r="F541" s="135">
        <v>18</v>
      </c>
      <c r="G541" s="135">
        <v>125</v>
      </c>
      <c r="H541" s="154">
        <v>67.467699999999994</v>
      </c>
      <c r="I541" s="154">
        <v>1.7999999999999999E-2</v>
      </c>
      <c r="J541" s="154">
        <v>168.03800000000001</v>
      </c>
      <c r="K541" s="154">
        <v>134.24199999999999</v>
      </c>
      <c r="L541" s="154">
        <v>139.24199999999999</v>
      </c>
      <c r="M541" s="166">
        <v>65</v>
      </c>
      <c r="N541" s="167">
        <f t="shared" si="62"/>
        <v>108.03800000000001</v>
      </c>
      <c r="O541" s="167">
        <f t="shared" si="62"/>
        <v>74.24199999999999</v>
      </c>
      <c r="P541" s="167">
        <f t="shared" si="62"/>
        <v>79.24199999999999</v>
      </c>
      <c r="Q541">
        <f t="shared" si="58"/>
        <v>168.03800000000001</v>
      </c>
      <c r="R541">
        <f t="shared" si="59"/>
        <v>134.24199999999999</v>
      </c>
      <c r="S541" s="168">
        <f t="shared" si="60"/>
        <v>108.03800000000001</v>
      </c>
      <c r="T541">
        <f t="shared" si="61"/>
        <v>74.24199999999999</v>
      </c>
    </row>
    <row r="542" spans="1:20" outlineLevel="1" x14ac:dyDescent="0.25">
      <c r="A542" s="149">
        <v>125</v>
      </c>
      <c r="B542" s="164" t="str">
        <f t="shared" si="56"/>
        <v>FA</v>
      </c>
      <c r="C542" s="164" t="str">
        <f t="shared" si="57"/>
        <v>FA</v>
      </c>
      <c r="D542" s="135">
        <v>89.59</v>
      </c>
      <c r="E542" s="165">
        <v>1</v>
      </c>
      <c r="F542" s="135">
        <v>18</v>
      </c>
      <c r="G542" s="135">
        <v>125</v>
      </c>
      <c r="H542" s="154">
        <v>85.3523</v>
      </c>
      <c r="I542" s="154">
        <v>1.7999999999999999E-2</v>
      </c>
      <c r="J542" s="154">
        <v>159.74600000000001</v>
      </c>
      <c r="K542" s="154">
        <v>132.511</v>
      </c>
      <c r="L542" s="154">
        <v>136.601</v>
      </c>
      <c r="M542" s="166">
        <v>65</v>
      </c>
      <c r="N542" s="167">
        <f t="shared" si="62"/>
        <v>99.746000000000009</v>
      </c>
      <c r="O542" s="167">
        <f t="shared" si="62"/>
        <v>72.510999999999996</v>
      </c>
      <c r="P542" s="167">
        <f t="shared" si="62"/>
        <v>76.600999999999999</v>
      </c>
      <c r="Q542">
        <f t="shared" si="58"/>
        <v>159.74600000000001</v>
      </c>
      <c r="R542">
        <f t="shared" si="59"/>
        <v>132.511</v>
      </c>
      <c r="S542" s="168">
        <f t="shared" si="60"/>
        <v>99.746000000000009</v>
      </c>
      <c r="T542">
        <f t="shared" si="61"/>
        <v>72.510999999999996</v>
      </c>
    </row>
    <row r="543" spans="1:20" outlineLevel="1" x14ac:dyDescent="0.25">
      <c r="A543" s="149">
        <v>150</v>
      </c>
      <c r="B543" s="164" t="str">
        <f t="shared" si="56"/>
        <v>FA</v>
      </c>
      <c r="C543" s="164" t="str">
        <f t="shared" si="57"/>
        <v>FA</v>
      </c>
      <c r="D543" s="135">
        <v>107.48</v>
      </c>
      <c r="E543" s="165">
        <v>1</v>
      </c>
      <c r="F543" s="135">
        <v>18</v>
      </c>
      <c r="G543" s="135">
        <v>125</v>
      </c>
      <c r="H543" s="154">
        <v>103.23699999999999</v>
      </c>
      <c r="I543" s="154">
        <v>1.7999999999999999E-2</v>
      </c>
      <c r="J543" s="154">
        <v>154.124</v>
      </c>
      <c r="K543" s="154">
        <v>131.322</v>
      </c>
      <c r="L543" s="154">
        <v>134.666</v>
      </c>
      <c r="M543" s="166">
        <v>65</v>
      </c>
      <c r="N543" s="167">
        <f t="shared" si="62"/>
        <v>94.123999999999995</v>
      </c>
      <c r="O543" s="167">
        <f t="shared" si="62"/>
        <v>71.322000000000003</v>
      </c>
      <c r="P543" s="167">
        <f t="shared" si="62"/>
        <v>74.665999999999997</v>
      </c>
      <c r="Q543">
        <f t="shared" si="58"/>
        <v>154.124</v>
      </c>
      <c r="R543">
        <f t="shared" si="59"/>
        <v>131.322</v>
      </c>
      <c r="S543" s="168">
        <f t="shared" si="60"/>
        <v>94.123999999999995</v>
      </c>
      <c r="T543">
        <f t="shared" si="61"/>
        <v>71.322000000000003</v>
      </c>
    </row>
    <row r="544" spans="1:20" outlineLevel="1" x14ac:dyDescent="0.25">
      <c r="A544" s="149">
        <v>2</v>
      </c>
      <c r="B544" s="164" t="str">
        <f t="shared" si="56"/>
        <v>FA</v>
      </c>
      <c r="C544" s="164" t="str">
        <f t="shared" si="57"/>
        <v>FA</v>
      </c>
      <c r="D544" s="135">
        <v>1.6</v>
      </c>
      <c r="E544" s="165">
        <v>1</v>
      </c>
      <c r="F544" s="135">
        <v>24</v>
      </c>
      <c r="G544" s="135">
        <v>125</v>
      </c>
      <c r="H544" s="154">
        <v>-2.64</v>
      </c>
      <c r="I544" s="154">
        <v>2.4E-2</v>
      </c>
      <c r="J544" s="154">
        <v>1630.28</v>
      </c>
      <c r="K544" s="154">
        <v>447.423</v>
      </c>
      <c r="L544" s="154">
        <v>621.12199999999996</v>
      </c>
      <c r="M544" s="166">
        <v>65</v>
      </c>
      <c r="N544" s="167">
        <f t="shared" si="62"/>
        <v>1570.28</v>
      </c>
      <c r="O544" s="167">
        <f t="shared" si="62"/>
        <v>387.423</v>
      </c>
      <c r="P544" s="167">
        <f t="shared" si="62"/>
        <v>561.12199999999996</v>
      </c>
      <c r="Q544" t="str">
        <f t="shared" si="58"/>
        <v>NA</v>
      </c>
      <c r="R544" t="str">
        <f t="shared" si="59"/>
        <v>NA</v>
      </c>
      <c r="S544" s="168" t="str">
        <f t="shared" si="60"/>
        <v>NA</v>
      </c>
      <c r="T544" t="str">
        <f t="shared" si="61"/>
        <v>NA</v>
      </c>
    </row>
    <row r="545" spans="1:20" outlineLevel="1" x14ac:dyDescent="0.25">
      <c r="A545" s="149">
        <v>3.5</v>
      </c>
      <c r="B545" s="164" t="str">
        <f t="shared" si="56"/>
        <v>FA</v>
      </c>
      <c r="C545" s="164" t="str">
        <f t="shared" si="57"/>
        <v>FA</v>
      </c>
      <c r="D545" s="135">
        <v>2.67</v>
      </c>
      <c r="E545" s="165">
        <v>1</v>
      </c>
      <c r="F545" s="135">
        <v>24</v>
      </c>
      <c r="G545" s="135">
        <v>125</v>
      </c>
      <c r="H545" s="154">
        <v>-1.5669200000000001</v>
      </c>
      <c r="I545" s="154">
        <v>2.4E-2</v>
      </c>
      <c r="J545" s="154">
        <v>1207.31</v>
      </c>
      <c r="K545" s="154">
        <v>348.05200000000002</v>
      </c>
      <c r="L545" s="154">
        <v>470.05200000000002</v>
      </c>
      <c r="M545" s="166">
        <v>65</v>
      </c>
      <c r="N545" s="167">
        <f t="shared" si="62"/>
        <v>1147.31</v>
      </c>
      <c r="O545" s="167">
        <f t="shared" si="62"/>
        <v>288.05200000000002</v>
      </c>
      <c r="P545" s="167">
        <f t="shared" si="62"/>
        <v>410.05200000000002</v>
      </c>
      <c r="Q545" t="str">
        <f t="shared" si="58"/>
        <v>NA</v>
      </c>
      <c r="R545" t="str">
        <f t="shared" si="59"/>
        <v>NA</v>
      </c>
      <c r="S545" s="168" t="str">
        <f t="shared" si="60"/>
        <v>NA</v>
      </c>
      <c r="T545" t="str">
        <f t="shared" si="61"/>
        <v>NA</v>
      </c>
    </row>
    <row r="546" spans="1:20" outlineLevel="1" x14ac:dyDescent="0.25">
      <c r="A546" s="149">
        <v>5</v>
      </c>
      <c r="B546" s="164" t="str">
        <f t="shared" si="56"/>
        <v>FA</v>
      </c>
      <c r="C546" s="164" t="str">
        <f t="shared" si="57"/>
        <v>FA</v>
      </c>
      <c r="D546" s="135">
        <v>3.75</v>
      </c>
      <c r="E546" s="165">
        <v>1</v>
      </c>
      <c r="F546" s="135">
        <v>24</v>
      </c>
      <c r="G546" s="135">
        <v>125</v>
      </c>
      <c r="H546" s="154">
        <v>-0.49384600000000001</v>
      </c>
      <c r="I546" s="154">
        <v>2.4E-2</v>
      </c>
      <c r="J546" s="154">
        <v>965.41</v>
      </c>
      <c r="K546" s="154">
        <v>297.29599999999999</v>
      </c>
      <c r="L546" s="154">
        <v>390.55799999999999</v>
      </c>
      <c r="M546" s="166">
        <v>65</v>
      </c>
      <c r="N546" s="167">
        <f t="shared" si="62"/>
        <v>905.41</v>
      </c>
      <c r="O546" s="167">
        <f t="shared" si="62"/>
        <v>237.29599999999999</v>
      </c>
      <c r="P546" s="167">
        <f t="shared" si="62"/>
        <v>330.55799999999999</v>
      </c>
      <c r="Q546" t="str">
        <f t="shared" si="58"/>
        <v>NA</v>
      </c>
      <c r="R546" t="str">
        <f t="shared" si="59"/>
        <v>NA</v>
      </c>
      <c r="S546" s="168" t="str">
        <f t="shared" si="60"/>
        <v>NA</v>
      </c>
      <c r="T546" t="str">
        <f t="shared" si="61"/>
        <v>NA</v>
      </c>
    </row>
    <row r="547" spans="1:20" outlineLevel="1" x14ac:dyDescent="0.25">
      <c r="A547" s="149">
        <v>7.5</v>
      </c>
      <c r="B547" s="164" t="str">
        <f t="shared" si="56"/>
        <v>FA</v>
      </c>
      <c r="C547" s="164" t="str">
        <f t="shared" si="57"/>
        <v>FA</v>
      </c>
      <c r="D547" s="135">
        <v>5.53</v>
      </c>
      <c r="E547" s="165">
        <v>1</v>
      </c>
      <c r="F547" s="135">
        <v>24</v>
      </c>
      <c r="G547" s="135">
        <v>125</v>
      </c>
      <c r="H547" s="154">
        <v>1.2946200000000001</v>
      </c>
      <c r="I547" s="154">
        <v>2.4E-2</v>
      </c>
      <c r="J547" s="154">
        <v>736.55</v>
      </c>
      <c r="K547" s="154">
        <v>249.29499999999999</v>
      </c>
      <c r="L547" s="154">
        <v>317.95800000000003</v>
      </c>
      <c r="M547" s="166">
        <v>65</v>
      </c>
      <c r="N547" s="167">
        <f t="shared" si="62"/>
        <v>676.55</v>
      </c>
      <c r="O547" s="167">
        <f t="shared" si="62"/>
        <v>189.29499999999999</v>
      </c>
      <c r="P547" s="167">
        <f t="shared" si="62"/>
        <v>257.95800000000003</v>
      </c>
      <c r="Q547" t="str">
        <f t="shared" si="58"/>
        <v>NA</v>
      </c>
      <c r="R547" t="str">
        <f t="shared" si="59"/>
        <v>NA</v>
      </c>
      <c r="S547" s="168" t="str">
        <f t="shared" si="60"/>
        <v>NA</v>
      </c>
      <c r="T547" t="str">
        <f t="shared" si="61"/>
        <v>NA</v>
      </c>
    </row>
    <row r="548" spans="1:20" outlineLevel="1" x14ac:dyDescent="0.25">
      <c r="A548" s="149">
        <v>10</v>
      </c>
      <c r="B548" s="164" t="str">
        <f t="shared" si="56"/>
        <v>FA</v>
      </c>
      <c r="C548" s="164" t="str">
        <f t="shared" si="57"/>
        <v>FA</v>
      </c>
      <c r="D548" s="135">
        <v>7.32</v>
      </c>
      <c r="E548" s="165">
        <v>1</v>
      </c>
      <c r="F548" s="135">
        <v>24</v>
      </c>
      <c r="G548" s="135">
        <v>125</v>
      </c>
      <c r="H548" s="154">
        <v>3.0830799999999998</v>
      </c>
      <c r="I548" s="154">
        <v>2.4E-2</v>
      </c>
      <c r="J548" s="154">
        <v>605.50800000000004</v>
      </c>
      <c r="K548" s="154">
        <v>223.214</v>
      </c>
      <c r="L548" s="154">
        <v>276.30399999999997</v>
      </c>
      <c r="M548" s="166">
        <v>65</v>
      </c>
      <c r="N548" s="167">
        <f t="shared" si="62"/>
        <v>545.50800000000004</v>
      </c>
      <c r="O548" s="167">
        <f t="shared" si="62"/>
        <v>163.214</v>
      </c>
      <c r="P548" s="167">
        <f t="shared" si="62"/>
        <v>216.30399999999997</v>
      </c>
      <c r="Q548" t="str">
        <f t="shared" si="58"/>
        <v>NA</v>
      </c>
      <c r="R548" t="str">
        <f t="shared" si="59"/>
        <v>NA</v>
      </c>
      <c r="S548" s="168" t="str">
        <f t="shared" si="60"/>
        <v>NA</v>
      </c>
      <c r="T548" t="str">
        <f t="shared" si="61"/>
        <v>NA</v>
      </c>
    </row>
    <row r="549" spans="1:20" outlineLevel="1" x14ac:dyDescent="0.25">
      <c r="A549" s="149">
        <v>15</v>
      </c>
      <c r="B549" s="164" t="str">
        <f t="shared" si="56"/>
        <v>FA</v>
      </c>
      <c r="C549" s="164" t="str">
        <f t="shared" si="57"/>
        <v>FA</v>
      </c>
      <c r="D549" s="135">
        <v>10.9</v>
      </c>
      <c r="E549" s="165">
        <v>1</v>
      </c>
      <c r="F549" s="135">
        <v>24</v>
      </c>
      <c r="G549" s="135">
        <v>125</v>
      </c>
      <c r="H549" s="154">
        <v>6.66</v>
      </c>
      <c r="I549" s="154">
        <v>2.4E-2</v>
      </c>
      <c r="J549" s="154">
        <v>462.161</v>
      </c>
      <c r="K549" s="154">
        <v>194.654</v>
      </c>
      <c r="L549" s="154">
        <v>232.54300000000001</v>
      </c>
      <c r="M549" s="166">
        <v>65</v>
      </c>
      <c r="N549" s="167">
        <f t="shared" si="62"/>
        <v>402.161</v>
      </c>
      <c r="O549" s="167">
        <f t="shared" si="62"/>
        <v>134.654</v>
      </c>
      <c r="P549" s="167">
        <f t="shared" si="62"/>
        <v>172.54300000000001</v>
      </c>
      <c r="Q549" t="str">
        <f t="shared" si="58"/>
        <v>NA</v>
      </c>
      <c r="R549" t="str">
        <f t="shared" si="59"/>
        <v>NA</v>
      </c>
      <c r="S549" s="168" t="str">
        <f t="shared" si="60"/>
        <v>NA</v>
      </c>
      <c r="T549" t="str">
        <f t="shared" si="61"/>
        <v>NA</v>
      </c>
    </row>
    <row r="550" spans="1:20" outlineLevel="1" x14ac:dyDescent="0.25">
      <c r="A550" s="149">
        <v>20</v>
      </c>
      <c r="B550" s="164" t="str">
        <f t="shared" si="56"/>
        <v>FA</v>
      </c>
      <c r="C550" s="164" t="str">
        <f t="shared" si="57"/>
        <v>FA</v>
      </c>
      <c r="D550" s="135">
        <v>14.48</v>
      </c>
      <c r="E550" s="165">
        <v>1</v>
      </c>
      <c r="F550" s="135">
        <v>24</v>
      </c>
      <c r="G550" s="135">
        <v>125</v>
      </c>
      <c r="H550" s="154">
        <v>10.2369</v>
      </c>
      <c r="I550" s="154">
        <v>2.4E-2</v>
      </c>
      <c r="J550" s="154">
        <v>384.70100000000002</v>
      </c>
      <c r="K550" s="154">
        <v>178.83199999999999</v>
      </c>
      <c r="L550" s="154">
        <v>207.25800000000001</v>
      </c>
      <c r="M550" s="166">
        <v>65</v>
      </c>
      <c r="N550" s="167">
        <f t="shared" si="62"/>
        <v>324.70100000000002</v>
      </c>
      <c r="O550" s="167">
        <f t="shared" si="62"/>
        <v>118.83199999999999</v>
      </c>
      <c r="P550" s="167">
        <f t="shared" si="62"/>
        <v>147.25800000000001</v>
      </c>
      <c r="Q550" t="str">
        <f t="shared" si="58"/>
        <v>NA</v>
      </c>
      <c r="R550" t="str">
        <f t="shared" si="59"/>
        <v>NA</v>
      </c>
      <c r="S550" s="168" t="str">
        <f t="shared" si="60"/>
        <v>NA</v>
      </c>
      <c r="T550" t="str">
        <f t="shared" si="61"/>
        <v>NA</v>
      </c>
    </row>
    <row r="551" spans="1:20" outlineLevel="1" x14ac:dyDescent="0.25">
      <c r="A551" s="149">
        <v>35</v>
      </c>
      <c r="B551" s="164" t="str">
        <f t="shared" si="56"/>
        <v>FA</v>
      </c>
      <c r="C551" s="164" t="str">
        <f t="shared" si="57"/>
        <v>FA</v>
      </c>
      <c r="D551" s="135">
        <v>25.21</v>
      </c>
      <c r="E551" s="165">
        <v>1</v>
      </c>
      <c r="F551" s="135">
        <v>24</v>
      </c>
      <c r="G551" s="135">
        <v>125</v>
      </c>
      <c r="H551" s="154">
        <v>20.967700000000001</v>
      </c>
      <c r="I551" s="154">
        <v>2.4E-2</v>
      </c>
      <c r="J551" s="154">
        <v>280.13</v>
      </c>
      <c r="K551" s="154">
        <v>157.387</v>
      </c>
      <c r="L551" s="154">
        <v>174.81899999999999</v>
      </c>
      <c r="M551" s="166">
        <v>65</v>
      </c>
      <c r="N551" s="167">
        <f t="shared" si="62"/>
        <v>220.13</v>
      </c>
      <c r="O551" s="167">
        <f t="shared" si="62"/>
        <v>97.387</v>
      </c>
      <c r="P551" s="167">
        <f t="shared" si="62"/>
        <v>114.81899999999999</v>
      </c>
      <c r="Q551" t="str">
        <f t="shared" si="58"/>
        <v>NA</v>
      </c>
      <c r="R551" t="str">
        <f t="shared" si="59"/>
        <v>NA</v>
      </c>
      <c r="S551" s="168" t="str">
        <f t="shared" si="60"/>
        <v>NA</v>
      </c>
      <c r="T551" t="str">
        <f t="shared" si="61"/>
        <v>NA</v>
      </c>
    </row>
    <row r="552" spans="1:20" outlineLevel="1" x14ac:dyDescent="0.25">
      <c r="A552" s="149">
        <v>50</v>
      </c>
      <c r="B552" s="164" t="str">
        <f t="shared" si="56"/>
        <v>FA</v>
      </c>
      <c r="C552" s="164" t="str">
        <f t="shared" si="57"/>
        <v>FA</v>
      </c>
      <c r="D552" s="135">
        <v>35.94</v>
      </c>
      <c r="E552" s="165">
        <v>1</v>
      </c>
      <c r="F552" s="135">
        <v>24</v>
      </c>
      <c r="G552" s="135">
        <v>125</v>
      </c>
      <c r="H552" s="154">
        <v>31.698499999999999</v>
      </c>
      <c r="I552" s="154">
        <v>2.4E-2</v>
      </c>
      <c r="J552" s="154">
        <v>235.76400000000001</v>
      </c>
      <c r="K552" s="154">
        <v>148.321</v>
      </c>
      <c r="L552" s="154">
        <v>160.75899999999999</v>
      </c>
      <c r="M552" s="166">
        <v>65</v>
      </c>
      <c r="N552" s="167">
        <f t="shared" si="62"/>
        <v>175.76400000000001</v>
      </c>
      <c r="O552" s="167">
        <f t="shared" si="62"/>
        <v>88.320999999999998</v>
      </c>
      <c r="P552" s="167">
        <f t="shared" si="62"/>
        <v>100.75899999999999</v>
      </c>
      <c r="Q552" t="str">
        <f t="shared" si="58"/>
        <v>NA</v>
      </c>
      <c r="R552" t="str">
        <f t="shared" si="59"/>
        <v>NA</v>
      </c>
      <c r="S552" s="168" t="str">
        <f t="shared" si="60"/>
        <v>NA</v>
      </c>
      <c r="T552">
        <f t="shared" si="61"/>
        <v>88.320999999999998</v>
      </c>
    </row>
    <row r="553" spans="1:20" outlineLevel="1" x14ac:dyDescent="0.25">
      <c r="A553" s="149">
        <v>60</v>
      </c>
      <c r="B553" s="164" t="str">
        <f t="shared" si="56"/>
        <v>FA</v>
      </c>
      <c r="C553" s="164" t="str">
        <f t="shared" si="57"/>
        <v>FA</v>
      </c>
      <c r="D553" s="135">
        <v>43.09</v>
      </c>
      <c r="E553" s="165">
        <v>1</v>
      </c>
      <c r="F553" s="135">
        <v>24</v>
      </c>
      <c r="G553" s="135">
        <v>125</v>
      </c>
      <c r="H553" s="154">
        <v>38.8523</v>
      </c>
      <c r="I553" s="154">
        <v>2.4E-2</v>
      </c>
      <c r="J553" s="154">
        <v>218.364</v>
      </c>
      <c r="K553" s="154">
        <v>144.80099999999999</v>
      </c>
      <c r="L553" s="154">
        <v>154.916</v>
      </c>
      <c r="M553" s="166">
        <v>65</v>
      </c>
      <c r="N553" s="167">
        <f t="shared" si="62"/>
        <v>158.364</v>
      </c>
      <c r="O553" s="167">
        <f t="shared" si="62"/>
        <v>84.800999999999988</v>
      </c>
      <c r="P553" s="167">
        <f t="shared" si="62"/>
        <v>94.915999999999997</v>
      </c>
      <c r="Q553" t="str">
        <f t="shared" si="58"/>
        <v>NA</v>
      </c>
      <c r="R553" t="str">
        <f t="shared" si="59"/>
        <v>NA</v>
      </c>
      <c r="S553" s="168" t="str">
        <f t="shared" si="60"/>
        <v>NA</v>
      </c>
      <c r="T553">
        <f t="shared" si="61"/>
        <v>84.800999999999988</v>
      </c>
    </row>
    <row r="554" spans="1:20" outlineLevel="1" x14ac:dyDescent="0.25">
      <c r="A554" s="149">
        <v>70</v>
      </c>
      <c r="B554" s="164" t="str">
        <f t="shared" si="56"/>
        <v>FA</v>
      </c>
      <c r="C554" s="164" t="str">
        <f t="shared" si="57"/>
        <v>FA</v>
      </c>
      <c r="D554" s="135">
        <v>50.25</v>
      </c>
      <c r="E554" s="165">
        <v>1</v>
      </c>
      <c r="F554" s="135">
        <v>24</v>
      </c>
      <c r="G554" s="135">
        <v>125</v>
      </c>
      <c r="H554" s="154">
        <v>46.0062</v>
      </c>
      <c r="I554" s="154">
        <v>2.4E-2</v>
      </c>
      <c r="J554" s="154">
        <v>205.57400000000001</v>
      </c>
      <c r="K554" s="154">
        <v>142.17699999999999</v>
      </c>
      <c r="L554" s="154">
        <v>150.79900000000001</v>
      </c>
      <c r="M554" s="166">
        <v>65</v>
      </c>
      <c r="N554" s="167">
        <f t="shared" si="62"/>
        <v>145.57400000000001</v>
      </c>
      <c r="O554" s="167">
        <f t="shared" si="62"/>
        <v>82.176999999999992</v>
      </c>
      <c r="P554" s="167">
        <f t="shared" si="62"/>
        <v>90.799000000000007</v>
      </c>
      <c r="Q554">
        <f t="shared" si="58"/>
        <v>205.57400000000001</v>
      </c>
      <c r="R554">
        <f t="shared" si="59"/>
        <v>142.17699999999999</v>
      </c>
      <c r="S554" s="168" t="str">
        <f t="shared" si="60"/>
        <v>NA</v>
      </c>
      <c r="T554">
        <f t="shared" si="61"/>
        <v>82.176999999999992</v>
      </c>
    </row>
    <row r="555" spans="1:20" outlineLevel="1" x14ac:dyDescent="0.25">
      <c r="A555" s="149">
        <v>85</v>
      </c>
      <c r="B555" s="164" t="str">
        <f t="shared" si="56"/>
        <v>FA</v>
      </c>
      <c r="C555" s="164" t="str">
        <f t="shared" si="57"/>
        <v>FA</v>
      </c>
      <c r="D555" s="135">
        <v>60.98</v>
      </c>
      <c r="E555" s="165">
        <v>1</v>
      </c>
      <c r="F555" s="135">
        <v>24</v>
      </c>
      <c r="G555" s="135">
        <v>125</v>
      </c>
      <c r="H555" s="154">
        <v>56.736899999999999</v>
      </c>
      <c r="I555" s="154">
        <v>2.4E-2</v>
      </c>
      <c r="J555" s="154">
        <v>192.03399999999999</v>
      </c>
      <c r="K555" s="154">
        <v>139.41</v>
      </c>
      <c r="L555" s="154">
        <v>146.48599999999999</v>
      </c>
      <c r="M555" s="166">
        <v>65</v>
      </c>
      <c r="N555" s="167">
        <f t="shared" si="62"/>
        <v>132.03399999999999</v>
      </c>
      <c r="O555" s="167">
        <f t="shared" si="62"/>
        <v>79.41</v>
      </c>
      <c r="P555" s="167">
        <f t="shared" si="62"/>
        <v>86.48599999999999</v>
      </c>
      <c r="Q555">
        <f t="shared" si="58"/>
        <v>192.03399999999999</v>
      </c>
      <c r="R555">
        <f t="shared" si="59"/>
        <v>139.41</v>
      </c>
      <c r="S555" s="168">
        <f t="shared" si="60"/>
        <v>132.03399999999999</v>
      </c>
      <c r="T555">
        <f t="shared" si="61"/>
        <v>79.41</v>
      </c>
    </row>
    <row r="556" spans="1:20" outlineLevel="1" x14ac:dyDescent="0.25">
      <c r="A556" s="149">
        <v>100</v>
      </c>
      <c r="B556" s="164" t="str">
        <f t="shared" si="56"/>
        <v>FA</v>
      </c>
      <c r="C556" s="164" t="str">
        <f t="shared" si="57"/>
        <v>FA</v>
      </c>
      <c r="D556" s="135">
        <v>71.709999999999994</v>
      </c>
      <c r="E556" s="165">
        <v>1</v>
      </c>
      <c r="F556" s="135">
        <v>24</v>
      </c>
      <c r="G556" s="135">
        <v>125</v>
      </c>
      <c r="H556" s="154">
        <v>67.467699999999994</v>
      </c>
      <c r="I556" s="154">
        <v>2.4E-2</v>
      </c>
      <c r="J556" s="154">
        <v>182.148</v>
      </c>
      <c r="K556" s="154">
        <v>137.28299999999999</v>
      </c>
      <c r="L556" s="154">
        <v>143.90700000000001</v>
      </c>
      <c r="M556" s="166">
        <v>65</v>
      </c>
      <c r="N556" s="167">
        <f t="shared" si="62"/>
        <v>122.148</v>
      </c>
      <c r="O556" s="167">
        <f t="shared" si="62"/>
        <v>77.282999999999987</v>
      </c>
      <c r="P556" s="167">
        <f t="shared" si="62"/>
        <v>83.907000000000011</v>
      </c>
      <c r="Q556">
        <f t="shared" si="58"/>
        <v>182.148</v>
      </c>
      <c r="R556">
        <f t="shared" si="59"/>
        <v>137.28299999999999</v>
      </c>
      <c r="S556" s="168">
        <f t="shared" si="60"/>
        <v>122.148</v>
      </c>
      <c r="T556">
        <f t="shared" si="61"/>
        <v>77.282999999999987</v>
      </c>
    </row>
    <row r="557" spans="1:20" outlineLevel="1" x14ac:dyDescent="0.25">
      <c r="A557" s="149">
        <v>125</v>
      </c>
      <c r="B557" s="164" t="str">
        <f t="shared" si="56"/>
        <v>FA</v>
      </c>
      <c r="C557" s="164" t="str">
        <f t="shared" si="57"/>
        <v>FA</v>
      </c>
      <c r="D557" s="135">
        <v>89.59</v>
      </c>
      <c r="E557" s="165">
        <v>1</v>
      </c>
      <c r="F557" s="135">
        <v>24</v>
      </c>
      <c r="G557" s="135">
        <v>125</v>
      </c>
      <c r="H557" s="154">
        <v>85.3523</v>
      </c>
      <c r="I557" s="154">
        <v>2.4E-2</v>
      </c>
      <c r="J557" s="154">
        <v>171.17099999999999</v>
      </c>
      <c r="K557" s="154">
        <v>134.988</v>
      </c>
      <c r="L557" s="154">
        <v>140.41499999999999</v>
      </c>
      <c r="M557" s="166">
        <v>65</v>
      </c>
      <c r="N557" s="167">
        <f t="shared" si="62"/>
        <v>111.17099999999999</v>
      </c>
      <c r="O557" s="167">
        <f t="shared" si="62"/>
        <v>74.988</v>
      </c>
      <c r="P557" s="167">
        <f t="shared" si="62"/>
        <v>80.414999999999992</v>
      </c>
      <c r="Q557">
        <f t="shared" si="58"/>
        <v>171.17099999999999</v>
      </c>
      <c r="R557">
        <f t="shared" si="59"/>
        <v>134.988</v>
      </c>
      <c r="S557" s="168">
        <f t="shared" si="60"/>
        <v>111.17099999999999</v>
      </c>
      <c r="T557">
        <f t="shared" si="61"/>
        <v>74.988</v>
      </c>
    </row>
    <row r="558" spans="1:20" outlineLevel="1" x14ac:dyDescent="0.25">
      <c r="A558" s="149">
        <v>150</v>
      </c>
      <c r="B558" s="164" t="str">
        <f t="shared" si="56"/>
        <v>FA</v>
      </c>
      <c r="C558" s="164" t="str">
        <f t="shared" si="57"/>
        <v>FA</v>
      </c>
      <c r="D558" s="135">
        <v>107.48</v>
      </c>
      <c r="E558" s="165">
        <v>1</v>
      </c>
      <c r="F558" s="135">
        <v>24</v>
      </c>
      <c r="G558" s="135">
        <v>125</v>
      </c>
      <c r="H558" s="154">
        <v>103.23699999999999</v>
      </c>
      <c r="I558" s="154">
        <v>2.4E-2</v>
      </c>
      <c r="J558" s="154">
        <v>163.72200000000001</v>
      </c>
      <c r="K558" s="154">
        <v>133.41200000000001</v>
      </c>
      <c r="L558" s="154">
        <v>137.85</v>
      </c>
      <c r="M558" s="166">
        <v>65</v>
      </c>
      <c r="N558" s="167">
        <f t="shared" si="62"/>
        <v>103.72200000000001</v>
      </c>
      <c r="O558" s="167">
        <f t="shared" si="62"/>
        <v>73.412000000000006</v>
      </c>
      <c r="P558" s="167">
        <f t="shared" si="62"/>
        <v>77.849999999999994</v>
      </c>
      <c r="Q558">
        <f t="shared" si="58"/>
        <v>163.72200000000001</v>
      </c>
      <c r="R558">
        <f t="shared" si="59"/>
        <v>133.41200000000001</v>
      </c>
      <c r="S558" s="168">
        <f t="shared" si="60"/>
        <v>103.72200000000001</v>
      </c>
      <c r="T558">
        <f t="shared" si="61"/>
        <v>73.412000000000006</v>
      </c>
    </row>
    <row r="559" spans="1:20" outlineLevel="1" x14ac:dyDescent="0.25">
      <c r="A559" s="149">
        <v>2</v>
      </c>
      <c r="B559" s="164" t="str">
        <f t="shared" si="56"/>
        <v>FA</v>
      </c>
      <c r="C559" s="164" t="str">
        <f t="shared" si="57"/>
        <v>FA</v>
      </c>
      <c r="D559" s="135">
        <v>1.6</v>
      </c>
      <c r="E559" s="165">
        <v>1</v>
      </c>
      <c r="F559" s="135">
        <v>30</v>
      </c>
      <c r="G559" s="135">
        <v>125</v>
      </c>
      <c r="H559" s="154">
        <v>-2.64</v>
      </c>
      <c r="I559" s="154">
        <v>0.03</v>
      </c>
      <c r="J559" s="154">
        <v>1960.74</v>
      </c>
      <c r="K559" s="154">
        <v>514.9</v>
      </c>
      <c r="L559" s="154">
        <v>721.34199999999998</v>
      </c>
      <c r="M559" s="166">
        <v>65</v>
      </c>
      <c r="N559" s="167">
        <f t="shared" si="62"/>
        <v>1900.74</v>
      </c>
      <c r="O559" s="167">
        <f t="shared" si="62"/>
        <v>454.9</v>
      </c>
      <c r="P559" s="167">
        <f t="shared" si="62"/>
        <v>661.34199999999998</v>
      </c>
      <c r="Q559" t="str">
        <f t="shared" si="58"/>
        <v>NA</v>
      </c>
      <c r="R559" t="str">
        <f t="shared" si="59"/>
        <v>NA</v>
      </c>
      <c r="S559" s="168" t="str">
        <f t="shared" si="60"/>
        <v>NA</v>
      </c>
      <c r="T559" t="str">
        <f t="shared" si="61"/>
        <v>NA</v>
      </c>
    </row>
    <row r="560" spans="1:20" outlineLevel="1" x14ac:dyDescent="0.25">
      <c r="A560" s="149">
        <v>3.5</v>
      </c>
      <c r="B560" s="164" t="str">
        <f t="shared" si="56"/>
        <v>FA</v>
      </c>
      <c r="C560" s="164" t="str">
        <f t="shared" si="57"/>
        <v>FA</v>
      </c>
      <c r="D560" s="135">
        <v>2.67</v>
      </c>
      <c r="E560" s="165">
        <v>1</v>
      </c>
      <c r="F560" s="135">
        <v>30</v>
      </c>
      <c r="G560" s="135">
        <v>125</v>
      </c>
      <c r="H560" s="154">
        <v>-1.5669200000000001</v>
      </c>
      <c r="I560" s="154">
        <v>0.03</v>
      </c>
      <c r="J560" s="154">
        <v>1444.7</v>
      </c>
      <c r="K560" s="154">
        <v>395.96899999999999</v>
      </c>
      <c r="L560" s="154">
        <v>541.47199999999998</v>
      </c>
      <c r="M560" s="166">
        <v>65</v>
      </c>
      <c r="N560" s="167">
        <f t="shared" si="62"/>
        <v>1384.7</v>
      </c>
      <c r="O560" s="167">
        <f t="shared" si="62"/>
        <v>335.96899999999999</v>
      </c>
      <c r="P560" s="167">
        <f t="shared" si="62"/>
        <v>481.47199999999998</v>
      </c>
      <c r="Q560" t="str">
        <f t="shared" si="58"/>
        <v>NA</v>
      </c>
      <c r="R560" t="str">
        <f t="shared" si="59"/>
        <v>NA</v>
      </c>
      <c r="S560" s="168" t="str">
        <f t="shared" si="60"/>
        <v>NA</v>
      </c>
      <c r="T560" t="str">
        <f t="shared" si="61"/>
        <v>NA</v>
      </c>
    </row>
    <row r="561" spans="1:20" outlineLevel="1" x14ac:dyDescent="0.25">
      <c r="A561" s="149">
        <v>5</v>
      </c>
      <c r="B561" s="164" t="str">
        <f t="shared" si="56"/>
        <v>FA</v>
      </c>
      <c r="C561" s="164" t="str">
        <f t="shared" si="57"/>
        <v>FA</v>
      </c>
      <c r="D561" s="135">
        <v>3.75</v>
      </c>
      <c r="E561" s="165">
        <v>1</v>
      </c>
      <c r="F561" s="135">
        <v>30</v>
      </c>
      <c r="G561" s="135">
        <v>125</v>
      </c>
      <c r="H561" s="154">
        <v>-0.49384600000000001</v>
      </c>
      <c r="I561" s="154">
        <v>0.03</v>
      </c>
      <c r="J561" s="154">
        <v>1150.82</v>
      </c>
      <c r="K561" s="154">
        <v>335.029</v>
      </c>
      <c r="L561" s="154">
        <v>446.88799999999998</v>
      </c>
      <c r="M561" s="166">
        <v>65</v>
      </c>
      <c r="N561" s="167">
        <f t="shared" si="62"/>
        <v>1090.82</v>
      </c>
      <c r="O561" s="167">
        <f t="shared" si="62"/>
        <v>275.029</v>
      </c>
      <c r="P561" s="167">
        <f t="shared" si="62"/>
        <v>386.88799999999998</v>
      </c>
      <c r="Q561" t="str">
        <f t="shared" si="58"/>
        <v>NA</v>
      </c>
      <c r="R561" t="str">
        <f t="shared" si="59"/>
        <v>NA</v>
      </c>
      <c r="S561" s="168" t="str">
        <f t="shared" si="60"/>
        <v>NA</v>
      </c>
      <c r="T561" t="str">
        <f t="shared" si="61"/>
        <v>NA</v>
      </c>
    </row>
    <row r="562" spans="1:20" outlineLevel="1" x14ac:dyDescent="0.25">
      <c r="A562" s="149">
        <v>7.5</v>
      </c>
      <c r="B562" s="164" t="str">
        <f t="shared" si="56"/>
        <v>FA</v>
      </c>
      <c r="C562" s="164" t="str">
        <f t="shared" si="57"/>
        <v>FA</v>
      </c>
      <c r="D562" s="135">
        <v>5.53</v>
      </c>
      <c r="E562" s="165">
        <v>1</v>
      </c>
      <c r="F562" s="135">
        <v>30</v>
      </c>
      <c r="G562" s="135">
        <v>125</v>
      </c>
      <c r="H562" s="154">
        <v>1.2946200000000001</v>
      </c>
      <c r="I562" s="154">
        <v>0.03</v>
      </c>
      <c r="J562" s="154">
        <v>873.32</v>
      </c>
      <c r="K562" s="154">
        <v>277.16500000000002</v>
      </c>
      <c r="L562" s="154">
        <v>359.976</v>
      </c>
      <c r="M562" s="166">
        <v>65</v>
      </c>
      <c r="N562" s="167">
        <f t="shared" si="62"/>
        <v>813.32</v>
      </c>
      <c r="O562" s="167">
        <f t="shared" si="62"/>
        <v>217.16500000000002</v>
      </c>
      <c r="P562" s="167">
        <f t="shared" si="62"/>
        <v>299.976</v>
      </c>
      <c r="Q562" t="str">
        <f t="shared" si="58"/>
        <v>NA</v>
      </c>
      <c r="R562" t="str">
        <f t="shared" si="59"/>
        <v>NA</v>
      </c>
      <c r="S562" s="168" t="str">
        <f t="shared" si="60"/>
        <v>NA</v>
      </c>
      <c r="T562" t="str">
        <f t="shared" si="61"/>
        <v>NA</v>
      </c>
    </row>
    <row r="563" spans="1:20" outlineLevel="1" x14ac:dyDescent="0.25">
      <c r="A563" s="149">
        <v>10</v>
      </c>
      <c r="B563" s="164" t="str">
        <f t="shared" si="56"/>
        <v>FA</v>
      </c>
      <c r="C563" s="164" t="str">
        <f t="shared" si="57"/>
        <v>FA</v>
      </c>
      <c r="D563" s="135">
        <v>7.32</v>
      </c>
      <c r="E563" s="165">
        <v>1</v>
      </c>
      <c r="F563" s="135">
        <v>30</v>
      </c>
      <c r="G563" s="135">
        <v>125</v>
      </c>
      <c r="H563" s="154">
        <v>3.0830799999999998</v>
      </c>
      <c r="I563" s="154">
        <v>0.03</v>
      </c>
      <c r="J563" s="154">
        <v>714.32100000000003</v>
      </c>
      <c r="K563" s="154">
        <v>245.57</v>
      </c>
      <c r="L563" s="154">
        <v>309.89100000000002</v>
      </c>
      <c r="M563" s="166">
        <v>65</v>
      </c>
      <c r="N563" s="167">
        <f t="shared" si="62"/>
        <v>654.32100000000003</v>
      </c>
      <c r="O563" s="167">
        <f t="shared" si="62"/>
        <v>185.57</v>
      </c>
      <c r="P563" s="167">
        <f t="shared" si="62"/>
        <v>249.89100000000002</v>
      </c>
      <c r="Q563" t="str">
        <f t="shared" si="58"/>
        <v>NA</v>
      </c>
      <c r="R563" t="str">
        <f t="shared" si="59"/>
        <v>NA</v>
      </c>
      <c r="S563" s="168" t="str">
        <f t="shared" si="60"/>
        <v>NA</v>
      </c>
      <c r="T563" t="str">
        <f t="shared" si="61"/>
        <v>NA</v>
      </c>
    </row>
    <row r="564" spans="1:20" outlineLevel="1" x14ac:dyDescent="0.25">
      <c r="A564" s="149">
        <v>15</v>
      </c>
      <c r="B564" s="164" t="str">
        <f t="shared" si="56"/>
        <v>FA</v>
      </c>
      <c r="C564" s="164" t="str">
        <f t="shared" si="57"/>
        <v>FA</v>
      </c>
      <c r="D564" s="135">
        <v>10.9</v>
      </c>
      <c r="E564" s="165">
        <v>1</v>
      </c>
      <c r="F564" s="135">
        <v>30</v>
      </c>
      <c r="G564" s="135">
        <v>125</v>
      </c>
      <c r="H564" s="154">
        <v>6.66</v>
      </c>
      <c r="I564" s="154">
        <v>0.03</v>
      </c>
      <c r="J564" s="154">
        <v>539.851</v>
      </c>
      <c r="K564" s="154">
        <v>210.83500000000001</v>
      </c>
      <c r="L564" s="154">
        <v>256.95499999999998</v>
      </c>
      <c r="M564" s="166">
        <v>65</v>
      </c>
      <c r="N564" s="167">
        <f t="shared" si="62"/>
        <v>479.851</v>
      </c>
      <c r="O564" s="167">
        <f t="shared" si="62"/>
        <v>150.83500000000001</v>
      </c>
      <c r="P564" s="167">
        <f t="shared" si="62"/>
        <v>196.95499999999998</v>
      </c>
      <c r="Q564" t="str">
        <f t="shared" si="58"/>
        <v>NA</v>
      </c>
      <c r="R564" t="str">
        <f t="shared" si="59"/>
        <v>NA</v>
      </c>
      <c r="S564" s="168" t="str">
        <f t="shared" si="60"/>
        <v>NA</v>
      </c>
      <c r="T564" t="str">
        <f t="shared" si="61"/>
        <v>NA</v>
      </c>
    </row>
    <row r="565" spans="1:20" outlineLevel="1" x14ac:dyDescent="0.25">
      <c r="A565" s="149">
        <v>20</v>
      </c>
      <c r="B565" s="164" t="str">
        <f t="shared" si="56"/>
        <v>FA</v>
      </c>
      <c r="C565" s="164" t="str">
        <f t="shared" si="57"/>
        <v>FA</v>
      </c>
      <c r="D565" s="135">
        <v>14.48</v>
      </c>
      <c r="E565" s="165">
        <v>1</v>
      </c>
      <c r="F565" s="135">
        <v>30</v>
      </c>
      <c r="G565" s="135">
        <v>125</v>
      </c>
      <c r="H565" s="154">
        <v>10.2369</v>
      </c>
      <c r="I565" s="154">
        <v>0.03</v>
      </c>
      <c r="J565" s="154">
        <v>445.375</v>
      </c>
      <c r="K565" s="154">
        <v>191.50299999999999</v>
      </c>
      <c r="L565" s="154">
        <v>226.28800000000001</v>
      </c>
      <c r="M565" s="166">
        <v>65</v>
      </c>
      <c r="N565" s="167">
        <f t="shared" si="62"/>
        <v>385.375</v>
      </c>
      <c r="O565" s="167">
        <f t="shared" si="62"/>
        <v>131.50299999999999</v>
      </c>
      <c r="P565" s="167">
        <f t="shared" si="62"/>
        <v>166.28800000000001</v>
      </c>
      <c r="Q565" t="str">
        <f t="shared" si="58"/>
        <v>NA</v>
      </c>
      <c r="R565" t="str">
        <f t="shared" si="59"/>
        <v>NA</v>
      </c>
      <c r="S565" s="168" t="str">
        <f t="shared" si="60"/>
        <v>NA</v>
      </c>
      <c r="T565" t="str">
        <f t="shared" si="61"/>
        <v>NA</v>
      </c>
    </row>
    <row r="566" spans="1:20" outlineLevel="1" x14ac:dyDescent="0.25">
      <c r="A566" s="149">
        <v>35</v>
      </c>
      <c r="B566" s="164" t="str">
        <f t="shared" si="56"/>
        <v>FA</v>
      </c>
      <c r="C566" s="164" t="str">
        <f t="shared" si="57"/>
        <v>FA</v>
      </c>
      <c r="D566" s="135">
        <v>25.21</v>
      </c>
      <c r="E566" s="165">
        <v>1</v>
      </c>
      <c r="F566" s="135">
        <v>30</v>
      </c>
      <c r="G566" s="135">
        <v>125</v>
      </c>
      <c r="H566" s="154">
        <v>20.967700000000001</v>
      </c>
      <c r="I566" s="154">
        <v>0.03</v>
      </c>
      <c r="J566" s="154">
        <v>317.14400000000001</v>
      </c>
      <c r="K566" s="154">
        <v>165.17400000000001</v>
      </c>
      <c r="L566" s="154">
        <v>186.642</v>
      </c>
      <c r="M566" s="166">
        <v>65</v>
      </c>
      <c r="N566" s="167">
        <f t="shared" si="62"/>
        <v>257.14400000000001</v>
      </c>
      <c r="O566" s="167">
        <f t="shared" si="62"/>
        <v>105.17400000000001</v>
      </c>
      <c r="P566" s="167">
        <f t="shared" si="62"/>
        <v>126.642</v>
      </c>
      <c r="Q566" t="str">
        <f t="shared" si="58"/>
        <v>NA</v>
      </c>
      <c r="R566" t="str">
        <f t="shared" si="59"/>
        <v>NA</v>
      </c>
      <c r="S566" s="168" t="str">
        <f t="shared" si="60"/>
        <v>NA</v>
      </c>
      <c r="T566" t="str">
        <f t="shared" si="61"/>
        <v>NA</v>
      </c>
    </row>
    <row r="567" spans="1:20" outlineLevel="1" x14ac:dyDescent="0.25">
      <c r="A567" s="149">
        <v>50</v>
      </c>
      <c r="B567" s="164" t="str">
        <f t="shared" si="56"/>
        <v>FA</v>
      </c>
      <c r="C567" s="164" t="str">
        <f t="shared" si="57"/>
        <v>FA</v>
      </c>
      <c r="D567" s="135">
        <v>35.94</v>
      </c>
      <c r="E567" s="165">
        <v>1</v>
      </c>
      <c r="F567" s="135">
        <v>30</v>
      </c>
      <c r="G567" s="135">
        <v>125</v>
      </c>
      <c r="H567" s="154">
        <v>31.698499999999999</v>
      </c>
      <c r="I567" s="154">
        <v>0.03</v>
      </c>
      <c r="J567" s="154">
        <v>262.48700000000002</v>
      </c>
      <c r="K567" s="154">
        <v>153.983</v>
      </c>
      <c r="L567" s="154">
        <v>169.35900000000001</v>
      </c>
      <c r="M567" s="166">
        <v>65</v>
      </c>
      <c r="N567" s="167">
        <f t="shared" si="62"/>
        <v>202.48700000000002</v>
      </c>
      <c r="O567" s="167">
        <f t="shared" si="62"/>
        <v>93.983000000000004</v>
      </c>
      <c r="P567" s="167">
        <f t="shared" si="62"/>
        <v>109.35900000000001</v>
      </c>
      <c r="Q567" t="str">
        <f t="shared" si="58"/>
        <v>NA</v>
      </c>
      <c r="R567" t="str">
        <f t="shared" si="59"/>
        <v>NA</v>
      </c>
      <c r="S567" s="168" t="str">
        <f t="shared" si="60"/>
        <v>NA</v>
      </c>
      <c r="T567" t="str">
        <f t="shared" si="61"/>
        <v>NA</v>
      </c>
    </row>
    <row r="568" spans="1:20" outlineLevel="1" x14ac:dyDescent="0.25">
      <c r="A568" s="149">
        <v>60</v>
      </c>
      <c r="B568" s="164" t="str">
        <f t="shared" si="56"/>
        <v>FA</v>
      </c>
      <c r="C568" s="164" t="str">
        <f t="shared" si="57"/>
        <v>FA</v>
      </c>
      <c r="D568" s="135">
        <v>43.09</v>
      </c>
      <c r="E568" s="165">
        <v>1</v>
      </c>
      <c r="F568" s="135">
        <v>30</v>
      </c>
      <c r="G568" s="135">
        <v>125</v>
      </c>
      <c r="H568" s="154">
        <v>38.8523</v>
      </c>
      <c r="I568" s="154">
        <v>0.03</v>
      </c>
      <c r="J568" s="154">
        <v>240.999</v>
      </c>
      <c r="K568" s="154">
        <v>149.62899999999999</v>
      </c>
      <c r="L568" s="154">
        <v>162.154</v>
      </c>
      <c r="M568" s="166">
        <v>65</v>
      </c>
      <c r="N568" s="167">
        <f t="shared" si="62"/>
        <v>180.999</v>
      </c>
      <c r="O568" s="167">
        <f t="shared" si="62"/>
        <v>89.628999999999991</v>
      </c>
      <c r="P568" s="167">
        <f t="shared" si="62"/>
        <v>102.154</v>
      </c>
      <c r="Q568" t="str">
        <f t="shared" si="58"/>
        <v>NA</v>
      </c>
      <c r="R568" t="str">
        <f t="shared" si="59"/>
        <v>NA</v>
      </c>
      <c r="S568" s="168" t="str">
        <f t="shared" si="60"/>
        <v>NA</v>
      </c>
      <c r="T568">
        <f t="shared" si="61"/>
        <v>89.628999999999991</v>
      </c>
    </row>
    <row r="569" spans="1:20" outlineLevel="1" x14ac:dyDescent="0.25">
      <c r="A569" s="149">
        <v>70</v>
      </c>
      <c r="B569" s="164" t="str">
        <f t="shared" si="56"/>
        <v>FA</v>
      </c>
      <c r="C569" s="164" t="str">
        <f t="shared" si="57"/>
        <v>FA</v>
      </c>
      <c r="D569" s="135">
        <v>50.25</v>
      </c>
      <c r="E569" s="165">
        <v>1</v>
      </c>
      <c r="F569" s="135">
        <v>30</v>
      </c>
      <c r="G569" s="135">
        <v>125</v>
      </c>
      <c r="H569" s="154">
        <v>46.0062</v>
      </c>
      <c r="I569" s="154">
        <v>0.03</v>
      </c>
      <c r="J569" s="154">
        <v>225.18299999999999</v>
      </c>
      <c r="K569" s="154">
        <v>146.38</v>
      </c>
      <c r="L569" s="154">
        <v>157.065</v>
      </c>
      <c r="M569" s="166">
        <v>65</v>
      </c>
      <c r="N569" s="167">
        <f t="shared" si="62"/>
        <v>165.18299999999999</v>
      </c>
      <c r="O569" s="167">
        <f t="shared" si="62"/>
        <v>86.38</v>
      </c>
      <c r="P569" s="167">
        <f t="shared" si="62"/>
        <v>97.064999999999998</v>
      </c>
      <c r="Q569" t="str">
        <f t="shared" si="58"/>
        <v>NA</v>
      </c>
      <c r="R569" t="str">
        <f t="shared" si="59"/>
        <v>NA</v>
      </c>
      <c r="S569" s="168" t="str">
        <f t="shared" si="60"/>
        <v>NA</v>
      </c>
      <c r="T569">
        <f t="shared" si="61"/>
        <v>86.38</v>
      </c>
    </row>
    <row r="570" spans="1:20" outlineLevel="1" x14ac:dyDescent="0.25">
      <c r="A570" s="149">
        <v>85</v>
      </c>
      <c r="B570" s="164" t="str">
        <f t="shared" si="56"/>
        <v>FA</v>
      </c>
      <c r="C570" s="164" t="str">
        <f t="shared" si="57"/>
        <v>FA</v>
      </c>
      <c r="D570" s="135">
        <v>60.98</v>
      </c>
      <c r="E570" s="165">
        <v>1</v>
      </c>
      <c r="F570" s="135">
        <v>30</v>
      </c>
      <c r="G570" s="135">
        <v>125</v>
      </c>
      <c r="H570" s="154">
        <v>56.736899999999999</v>
      </c>
      <c r="I570" s="154">
        <v>0.03</v>
      </c>
      <c r="J570" s="154">
        <v>208.41399999999999</v>
      </c>
      <c r="K570" s="154">
        <v>142.947</v>
      </c>
      <c r="L570" s="154">
        <v>151.72900000000001</v>
      </c>
      <c r="M570" s="166">
        <v>65</v>
      </c>
      <c r="N570" s="167">
        <f t="shared" si="62"/>
        <v>148.41399999999999</v>
      </c>
      <c r="O570" s="167">
        <f t="shared" si="62"/>
        <v>82.947000000000003</v>
      </c>
      <c r="P570" s="167">
        <f t="shared" si="62"/>
        <v>91.729000000000013</v>
      </c>
      <c r="Q570" t="str">
        <f t="shared" si="58"/>
        <v>NA</v>
      </c>
      <c r="R570" t="str">
        <f t="shared" si="59"/>
        <v>NA</v>
      </c>
      <c r="S570" s="168" t="str">
        <f t="shared" si="60"/>
        <v>NA</v>
      </c>
      <c r="T570">
        <f t="shared" si="61"/>
        <v>82.947000000000003</v>
      </c>
    </row>
    <row r="571" spans="1:20" outlineLevel="1" x14ac:dyDescent="0.25">
      <c r="A571" s="149">
        <v>100</v>
      </c>
      <c r="B571" s="164" t="str">
        <f t="shared" si="56"/>
        <v>FA</v>
      </c>
      <c r="C571" s="164" t="str">
        <f t="shared" si="57"/>
        <v>FA</v>
      </c>
      <c r="D571" s="135">
        <v>71.709999999999994</v>
      </c>
      <c r="E571" s="165">
        <v>1</v>
      </c>
      <c r="F571" s="135">
        <v>30</v>
      </c>
      <c r="G571" s="135">
        <v>125</v>
      </c>
      <c r="H571" s="154">
        <v>67.467699999999994</v>
      </c>
      <c r="I571" s="154">
        <v>0.03</v>
      </c>
      <c r="J571" s="154">
        <v>196.16900000000001</v>
      </c>
      <c r="K571" s="154">
        <v>140.30699999999999</v>
      </c>
      <c r="L571" s="154">
        <v>148.53800000000001</v>
      </c>
      <c r="M571" s="166">
        <v>65</v>
      </c>
      <c r="N571" s="167">
        <f t="shared" si="62"/>
        <v>136.16900000000001</v>
      </c>
      <c r="O571" s="167">
        <f t="shared" si="62"/>
        <v>80.306999999999988</v>
      </c>
      <c r="P571" s="167">
        <f t="shared" si="62"/>
        <v>88.538000000000011</v>
      </c>
      <c r="Q571">
        <f t="shared" si="58"/>
        <v>196.16900000000001</v>
      </c>
      <c r="R571">
        <f t="shared" si="59"/>
        <v>140.30699999999999</v>
      </c>
      <c r="S571" s="168">
        <f t="shared" si="60"/>
        <v>136.16900000000001</v>
      </c>
      <c r="T571">
        <f t="shared" si="61"/>
        <v>80.306999999999988</v>
      </c>
    </row>
    <row r="572" spans="1:20" outlineLevel="1" x14ac:dyDescent="0.25">
      <c r="A572" s="149">
        <v>125</v>
      </c>
      <c r="B572" s="164" t="str">
        <f t="shared" si="56"/>
        <v>FA</v>
      </c>
      <c r="C572" s="164" t="str">
        <f t="shared" si="57"/>
        <v>FA</v>
      </c>
      <c r="D572" s="135">
        <v>89.59</v>
      </c>
      <c r="E572" s="165">
        <v>1</v>
      </c>
      <c r="F572" s="135">
        <v>30</v>
      </c>
      <c r="G572" s="135">
        <v>125</v>
      </c>
      <c r="H572" s="154">
        <v>85.3523</v>
      </c>
      <c r="I572" s="154">
        <v>0.03</v>
      </c>
      <c r="J572" s="154">
        <v>182.52199999999999</v>
      </c>
      <c r="K572" s="154">
        <v>137.453</v>
      </c>
      <c r="L572" s="154">
        <v>144.203</v>
      </c>
      <c r="M572" s="166">
        <v>65</v>
      </c>
      <c r="N572" s="167">
        <f t="shared" si="62"/>
        <v>122.52199999999999</v>
      </c>
      <c r="O572" s="167">
        <f t="shared" si="62"/>
        <v>77.453000000000003</v>
      </c>
      <c r="P572" s="167">
        <f t="shared" si="62"/>
        <v>84.203000000000003</v>
      </c>
      <c r="Q572">
        <f t="shared" si="58"/>
        <v>182.52199999999999</v>
      </c>
      <c r="R572">
        <f t="shared" si="59"/>
        <v>137.453</v>
      </c>
      <c r="S572" s="168">
        <f t="shared" si="60"/>
        <v>122.52199999999999</v>
      </c>
      <c r="T572">
        <f t="shared" si="61"/>
        <v>77.453000000000003</v>
      </c>
    </row>
    <row r="573" spans="1:20" outlineLevel="1" x14ac:dyDescent="0.25">
      <c r="A573" s="149">
        <v>150</v>
      </c>
      <c r="B573" s="164" t="str">
        <f t="shared" si="56"/>
        <v>FA</v>
      </c>
      <c r="C573" s="164" t="str">
        <f t="shared" si="57"/>
        <v>FA</v>
      </c>
      <c r="D573" s="135">
        <v>107.48</v>
      </c>
      <c r="E573" s="165">
        <v>1</v>
      </c>
      <c r="F573" s="135">
        <v>30</v>
      </c>
      <c r="G573" s="135">
        <v>125</v>
      </c>
      <c r="H573" s="154">
        <v>103.23699999999999</v>
      </c>
      <c r="I573" s="154">
        <v>0.03</v>
      </c>
      <c r="J573" s="154">
        <v>173.267</v>
      </c>
      <c r="K573" s="154">
        <v>135.49199999999999</v>
      </c>
      <c r="L573" s="154">
        <v>141.01599999999999</v>
      </c>
      <c r="M573" s="166">
        <v>65</v>
      </c>
      <c r="N573" s="167">
        <f t="shared" si="62"/>
        <v>113.267</v>
      </c>
      <c r="O573" s="167">
        <f t="shared" si="62"/>
        <v>75.49199999999999</v>
      </c>
      <c r="P573" s="167">
        <f t="shared" si="62"/>
        <v>81.015999999999991</v>
      </c>
      <c r="Q573">
        <f t="shared" si="58"/>
        <v>173.267</v>
      </c>
      <c r="R573">
        <f t="shared" si="59"/>
        <v>135.49199999999999</v>
      </c>
      <c r="S573" s="168">
        <f t="shared" si="60"/>
        <v>113.267</v>
      </c>
      <c r="T573">
        <f t="shared" si="61"/>
        <v>75.49199999999999</v>
      </c>
    </row>
    <row r="574" spans="1:20" outlineLevel="1" x14ac:dyDescent="0.25">
      <c r="A574" s="168"/>
      <c r="B574" s="164"/>
      <c r="C574" s="164"/>
      <c r="E574" s="169"/>
      <c r="N574" s="168"/>
      <c r="O574" s="168"/>
      <c r="P574" s="168"/>
      <c r="S574" s="168"/>
    </row>
    <row r="575" spans="1:20" outlineLevel="1" x14ac:dyDescent="0.25">
      <c r="A575" s="149">
        <v>2</v>
      </c>
      <c r="B575" s="164" t="str">
        <f t="shared" ref="B575:B638" si="63">IF(AND($A575&lt;=$C$24,Q575&lt;&gt;"NA",R575&lt;&gt;"NA",F575&gt;=$Q$26),"TR","FA")</f>
        <v>FA</v>
      </c>
      <c r="C575" s="164" t="str">
        <f t="shared" ref="C575:C638" si="64">IF(AND($A575&lt;=$C$24,$S575&lt;&gt;"NA",$T575&lt;&gt;"NA",$F575&gt;=$S$26),"TR","FA")</f>
        <v>FA</v>
      </c>
      <c r="D575" s="135">
        <v>3.14</v>
      </c>
      <c r="E575" s="165">
        <v>2</v>
      </c>
      <c r="F575" s="135">
        <v>0.5</v>
      </c>
      <c r="G575" s="135">
        <v>125</v>
      </c>
      <c r="H575" s="154">
        <v>-1.10154</v>
      </c>
      <c r="I575" s="154">
        <v>5.0000000000000001E-4</v>
      </c>
      <c r="J575" s="154">
        <v>140.417</v>
      </c>
      <c r="K575" s="154">
        <v>128.89500000000001</v>
      </c>
      <c r="L575" s="154">
        <v>131.04499999999999</v>
      </c>
      <c r="M575" s="166">
        <v>65</v>
      </c>
      <c r="N575" s="167">
        <f>J575-$J$30+$N$30</f>
        <v>80.417000000000002</v>
      </c>
      <c r="O575" s="167">
        <f>K575-$J$30+$N$30</f>
        <v>68.89500000000001</v>
      </c>
      <c r="P575" s="167">
        <f>L575-$J$30+$N$30</f>
        <v>71.044999999999987</v>
      </c>
      <c r="Q575">
        <f t="shared" ref="Q575:Q638" si="65">IF(J575&lt;$Q$30,J575,"NA")</f>
        <v>140.417</v>
      </c>
      <c r="R575">
        <f t="shared" ref="R575:R638" si="66">IF(J575&lt;$Q$30,K575,"NA")</f>
        <v>128.89500000000001</v>
      </c>
      <c r="S575" s="168">
        <f t="shared" ref="S575:S638" si="67">IF(N575&lt;$S$30,N575,"NA")</f>
        <v>80.417000000000002</v>
      </c>
      <c r="T575">
        <f t="shared" ref="T575:T638" si="68">IF(O575&lt;$T$30,O575,"NA")</f>
        <v>68.89500000000001</v>
      </c>
    </row>
    <row r="576" spans="1:20" outlineLevel="1" x14ac:dyDescent="0.25">
      <c r="A576" s="149">
        <v>3.5</v>
      </c>
      <c r="B576" s="164" t="str">
        <f t="shared" si="63"/>
        <v>FA</v>
      </c>
      <c r="C576" s="164" t="str">
        <f t="shared" si="64"/>
        <v>FA</v>
      </c>
      <c r="D576" s="135">
        <v>5.37</v>
      </c>
      <c r="E576" s="165">
        <v>2</v>
      </c>
      <c r="F576" s="135">
        <v>0.5</v>
      </c>
      <c r="G576" s="135">
        <v>125</v>
      </c>
      <c r="H576" s="154">
        <v>1.12538</v>
      </c>
      <c r="I576" s="154">
        <v>5.0000000000000001E-4</v>
      </c>
      <c r="J576" s="154">
        <v>134.965</v>
      </c>
      <c r="K576" s="154">
        <v>127.43300000000001</v>
      </c>
      <c r="L576" s="154">
        <v>128.68799999999999</v>
      </c>
      <c r="M576" s="166">
        <v>65</v>
      </c>
      <c r="N576" s="167">
        <f t="shared" ref="N576:P639" si="69">J576-$J$30+$N$30</f>
        <v>74.965000000000003</v>
      </c>
      <c r="O576" s="167">
        <f t="shared" si="69"/>
        <v>67.433000000000007</v>
      </c>
      <c r="P576" s="167">
        <f t="shared" si="69"/>
        <v>68.687999999999988</v>
      </c>
      <c r="Q576">
        <f t="shared" si="65"/>
        <v>134.965</v>
      </c>
      <c r="R576">
        <f t="shared" si="66"/>
        <v>127.43300000000001</v>
      </c>
      <c r="S576" s="168">
        <f t="shared" si="67"/>
        <v>74.965000000000003</v>
      </c>
      <c r="T576">
        <f t="shared" si="68"/>
        <v>67.433000000000007</v>
      </c>
    </row>
    <row r="577" spans="1:20" outlineLevel="1" x14ac:dyDescent="0.25">
      <c r="A577" s="149">
        <v>5</v>
      </c>
      <c r="B577" s="164" t="str">
        <f t="shared" si="63"/>
        <v>FA</v>
      </c>
      <c r="C577" s="164" t="str">
        <f t="shared" si="64"/>
        <v>FA</v>
      </c>
      <c r="D577" s="135">
        <v>7.59</v>
      </c>
      <c r="E577" s="165">
        <v>2</v>
      </c>
      <c r="F577" s="135">
        <v>0.5</v>
      </c>
      <c r="G577" s="135">
        <v>125</v>
      </c>
      <c r="H577" s="154">
        <v>3.3523100000000001</v>
      </c>
      <c r="I577" s="154">
        <v>5.0000000000000001E-4</v>
      </c>
      <c r="J577" s="154">
        <v>132.28100000000001</v>
      </c>
      <c r="K577" s="154">
        <v>126.76</v>
      </c>
      <c r="L577" s="154">
        <v>127.66200000000001</v>
      </c>
      <c r="M577" s="166">
        <v>65</v>
      </c>
      <c r="N577" s="167">
        <f t="shared" si="69"/>
        <v>72.281000000000006</v>
      </c>
      <c r="O577" s="167">
        <f t="shared" si="69"/>
        <v>66.760000000000005</v>
      </c>
      <c r="P577" s="167">
        <f t="shared" si="69"/>
        <v>67.662000000000006</v>
      </c>
      <c r="Q577">
        <f t="shared" si="65"/>
        <v>132.28100000000001</v>
      </c>
      <c r="R577">
        <f t="shared" si="66"/>
        <v>126.76</v>
      </c>
      <c r="S577" s="168">
        <f t="shared" si="67"/>
        <v>72.281000000000006</v>
      </c>
      <c r="T577">
        <f t="shared" si="68"/>
        <v>66.760000000000005</v>
      </c>
    </row>
    <row r="578" spans="1:20" outlineLevel="1" x14ac:dyDescent="0.25">
      <c r="A578" s="149">
        <v>7.5</v>
      </c>
      <c r="B578" s="164" t="str">
        <f t="shared" si="63"/>
        <v>FA</v>
      </c>
      <c r="C578" s="164" t="str">
        <f t="shared" si="64"/>
        <v>FA</v>
      </c>
      <c r="D578" s="135">
        <v>11.3</v>
      </c>
      <c r="E578" s="165">
        <v>2</v>
      </c>
      <c r="F578" s="135">
        <v>0.5</v>
      </c>
      <c r="G578" s="135">
        <v>125</v>
      </c>
      <c r="H578" s="154">
        <v>7.0638500000000004</v>
      </c>
      <c r="I578" s="154">
        <v>5.0000000000000001E-4</v>
      </c>
      <c r="J578" s="154">
        <v>129.99799999999999</v>
      </c>
      <c r="K578" s="154">
        <v>126.224</v>
      </c>
      <c r="L578" s="154">
        <v>126.822</v>
      </c>
      <c r="M578" s="166">
        <v>65</v>
      </c>
      <c r="N578" s="167">
        <f t="shared" si="69"/>
        <v>69.99799999999999</v>
      </c>
      <c r="O578" s="167">
        <f t="shared" si="69"/>
        <v>66.224000000000004</v>
      </c>
      <c r="P578" s="167">
        <f t="shared" si="69"/>
        <v>66.822000000000003</v>
      </c>
      <c r="Q578">
        <f t="shared" si="65"/>
        <v>129.99799999999999</v>
      </c>
      <c r="R578">
        <f t="shared" si="66"/>
        <v>126.224</v>
      </c>
      <c r="S578" s="168">
        <f t="shared" si="67"/>
        <v>69.99799999999999</v>
      </c>
      <c r="T578">
        <f t="shared" si="68"/>
        <v>66.224000000000004</v>
      </c>
    </row>
    <row r="579" spans="1:20" outlineLevel="1" x14ac:dyDescent="0.25">
      <c r="A579" s="149">
        <v>10</v>
      </c>
      <c r="B579" s="164" t="str">
        <f t="shared" si="63"/>
        <v>FA</v>
      </c>
      <c r="C579" s="164" t="str">
        <f t="shared" si="64"/>
        <v>FA</v>
      </c>
      <c r="D579" s="135">
        <v>15.02</v>
      </c>
      <c r="E579" s="165">
        <v>2</v>
      </c>
      <c r="F579" s="135">
        <v>0.5</v>
      </c>
      <c r="G579" s="135">
        <v>125</v>
      </c>
      <c r="H579" s="154">
        <v>10.775399999999999</v>
      </c>
      <c r="I579" s="154">
        <v>5.0000000000000001E-4</v>
      </c>
      <c r="J579" s="154">
        <v>128.80699999999999</v>
      </c>
      <c r="K579" s="154">
        <v>125.93</v>
      </c>
      <c r="L579" s="154">
        <v>126.387</v>
      </c>
      <c r="M579" s="166">
        <v>65</v>
      </c>
      <c r="N579" s="167">
        <f t="shared" si="69"/>
        <v>68.806999999999988</v>
      </c>
      <c r="O579" s="167">
        <f t="shared" si="69"/>
        <v>65.930000000000007</v>
      </c>
      <c r="P579" s="167">
        <f t="shared" si="69"/>
        <v>66.387</v>
      </c>
      <c r="Q579">
        <f t="shared" si="65"/>
        <v>128.80699999999999</v>
      </c>
      <c r="R579">
        <f t="shared" si="66"/>
        <v>125.93</v>
      </c>
      <c r="S579" s="168">
        <f t="shared" si="67"/>
        <v>68.806999999999988</v>
      </c>
      <c r="T579">
        <f t="shared" si="68"/>
        <v>65.930000000000007</v>
      </c>
    </row>
    <row r="580" spans="1:20" outlineLevel="1" x14ac:dyDescent="0.25">
      <c r="A580" s="149">
        <v>15</v>
      </c>
      <c r="B580" s="164" t="str">
        <f t="shared" si="63"/>
        <v>FA</v>
      </c>
      <c r="C580" s="164" t="str">
        <f t="shared" si="64"/>
        <v>FA</v>
      </c>
      <c r="D580" s="135">
        <v>22.44</v>
      </c>
      <c r="E580" s="165">
        <v>2</v>
      </c>
      <c r="F580" s="135">
        <v>0.5</v>
      </c>
      <c r="G580" s="135">
        <v>125</v>
      </c>
      <c r="H580" s="154">
        <v>18.198499999999999</v>
      </c>
      <c r="I580" s="154">
        <v>5.0000000000000001E-4</v>
      </c>
      <c r="J580" s="154">
        <v>127.59</v>
      </c>
      <c r="K580" s="154">
        <v>125.64100000000001</v>
      </c>
      <c r="L580" s="154">
        <v>125.941</v>
      </c>
      <c r="M580" s="166">
        <v>65</v>
      </c>
      <c r="N580" s="167">
        <f t="shared" si="69"/>
        <v>67.59</v>
      </c>
      <c r="O580" s="167">
        <f t="shared" si="69"/>
        <v>65.641000000000005</v>
      </c>
      <c r="P580" s="167">
        <f t="shared" si="69"/>
        <v>65.941000000000003</v>
      </c>
      <c r="Q580">
        <f t="shared" si="65"/>
        <v>127.59</v>
      </c>
      <c r="R580">
        <f t="shared" si="66"/>
        <v>125.64100000000001</v>
      </c>
      <c r="S580" s="168">
        <f t="shared" si="67"/>
        <v>67.59</v>
      </c>
      <c r="T580">
        <f t="shared" si="68"/>
        <v>65.641000000000005</v>
      </c>
    </row>
    <row r="581" spans="1:20" outlineLevel="1" x14ac:dyDescent="0.25">
      <c r="A581" s="149">
        <v>20</v>
      </c>
      <c r="B581" s="164" t="str">
        <f t="shared" si="63"/>
        <v>FA</v>
      </c>
      <c r="C581" s="164" t="str">
        <f t="shared" si="64"/>
        <v>FA</v>
      </c>
      <c r="D581" s="135">
        <v>29.86</v>
      </c>
      <c r="E581" s="165">
        <v>2</v>
      </c>
      <c r="F581" s="135">
        <v>0.5</v>
      </c>
      <c r="G581" s="135">
        <v>125</v>
      </c>
      <c r="H581" s="154">
        <v>25.621500000000001</v>
      </c>
      <c r="I581" s="154">
        <v>5.0000000000000001E-4</v>
      </c>
      <c r="J581" s="154">
        <v>126.96</v>
      </c>
      <c r="K581" s="154">
        <v>125.482</v>
      </c>
      <c r="L581" s="154">
        <v>125.71599999999999</v>
      </c>
      <c r="M581" s="166">
        <v>65</v>
      </c>
      <c r="N581" s="167">
        <f t="shared" si="69"/>
        <v>66.959999999999994</v>
      </c>
      <c r="O581" s="167">
        <f t="shared" si="69"/>
        <v>65.481999999999999</v>
      </c>
      <c r="P581" s="167">
        <f t="shared" si="69"/>
        <v>65.715999999999994</v>
      </c>
      <c r="Q581">
        <f t="shared" si="65"/>
        <v>126.96</v>
      </c>
      <c r="R581">
        <f t="shared" si="66"/>
        <v>125.482</v>
      </c>
      <c r="S581" s="168">
        <f t="shared" si="67"/>
        <v>66.959999999999994</v>
      </c>
      <c r="T581">
        <f t="shared" si="68"/>
        <v>65.481999999999999</v>
      </c>
    </row>
    <row r="582" spans="1:20" outlineLevel="1" x14ac:dyDescent="0.25">
      <c r="A582" s="149">
        <v>35</v>
      </c>
      <c r="B582" s="164" t="str">
        <f t="shared" si="63"/>
        <v>FA</v>
      </c>
      <c r="C582" s="164" t="str">
        <f t="shared" si="64"/>
        <v>FA</v>
      </c>
      <c r="D582" s="135">
        <v>52.13</v>
      </c>
      <c r="E582" s="165">
        <v>2</v>
      </c>
      <c r="F582" s="135">
        <v>0.5</v>
      </c>
      <c r="G582" s="135">
        <v>125</v>
      </c>
      <c r="H582" s="154">
        <v>47.890799999999999</v>
      </c>
      <c r="I582" s="154">
        <v>5.0000000000000001E-4</v>
      </c>
      <c r="J582" s="154">
        <v>126.143</v>
      </c>
      <c r="K582" s="154">
        <v>125.28700000000001</v>
      </c>
      <c r="L582" s="154">
        <v>125.416</v>
      </c>
      <c r="M582" s="166">
        <v>65</v>
      </c>
      <c r="N582" s="167">
        <f t="shared" si="69"/>
        <v>66.143000000000001</v>
      </c>
      <c r="O582" s="167">
        <f t="shared" si="69"/>
        <v>65.287000000000006</v>
      </c>
      <c r="P582" s="167">
        <f t="shared" si="69"/>
        <v>65.415999999999997</v>
      </c>
      <c r="Q582">
        <f t="shared" si="65"/>
        <v>126.143</v>
      </c>
      <c r="R582">
        <f t="shared" si="66"/>
        <v>125.28700000000001</v>
      </c>
      <c r="S582" s="168">
        <f t="shared" si="67"/>
        <v>66.143000000000001</v>
      </c>
      <c r="T582">
        <f t="shared" si="68"/>
        <v>65.287000000000006</v>
      </c>
    </row>
    <row r="583" spans="1:20" outlineLevel="1" x14ac:dyDescent="0.25">
      <c r="A583" s="149">
        <v>50</v>
      </c>
      <c r="B583" s="164" t="str">
        <f t="shared" si="63"/>
        <v>FA</v>
      </c>
      <c r="C583" s="164" t="str">
        <f t="shared" si="64"/>
        <v>FA</v>
      </c>
      <c r="D583" s="135">
        <v>74.400000000000006</v>
      </c>
      <c r="E583" s="165">
        <v>2</v>
      </c>
      <c r="F583" s="135">
        <v>0.5</v>
      </c>
      <c r="G583" s="135">
        <v>125</v>
      </c>
      <c r="H583" s="154">
        <v>70.16</v>
      </c>
      <c r="I583" s="154">
        <v>5.0000000000000001E-4</v>
      </c>
      <c r="J583" s="154">
        <v>125.80800000000001</v>
      </c>
      <c r="K583" s="154">
        <v>125.20699999999999</v>
      </c>
      <c r="L583" s="154">
        <v>125.301</v>
      </c>
      <c r="M583" s="166">
        <v>65</v>
      </c>
      <c r="N583" s="167">
        <f t="shared" si="69"/>
        <v>65.808000000000007</v>
      </c>
      <c r="O583" s="167">
        <f t="shared" si="69"/>
        <v>65.206999999999994</v>
      </c>
      <c r="P583" s="167">
        <f t="shared" si="69"/>
        <v>65.301000000000002</v>
      </c>
      <c r="Q583">
        <f t="shared" si="65"/>
        <v>125.80800000000001</v>
      </c>
      <c r="R583">
        <f t="shared" si="66"/>
        <v>125.20699999999999</v>
      </c>
      <c r="S583" s="168">
        <f t="shared" si="67"/>
        <v>65.808000000000007</v>
      </c>
      <c r="T583">
        <f t="shared" si="68"/>
        <v>65.206999999999994</v>
      </c>
    </row>
    <row r="584" spans="1:20" outlineLevel="1" x14ac:dyDescent="0.25">
      <c r="A584" s="149">
        <v>60</v>
      </c>
      <c r="B584" s="164" t="str">
        <f t="shared" si="63"/>
        <v>FA</v>
      </c>
      <c r="C584" s="164" t="str">
        <f t="shared" si="64"/>
        <v>FA</v>
      </c>
      <c r="D584" s="135">
        <v>89.25</v>
      </c>
      <c r="E584" s="165">
        <v>2</v>
      </c>
      <c r="F584" s="135">
        <v>0.5</v>
      </c>
      <c r="G584" s="135">
        <v>125</v>
      </c>
      <c r="H584" s="154">
        <v>85.006200000000007</v>
      </c>
      <c r="I584" s="154">
        <v>5.0000000000000001E-4</v>
      </c>
      <c r="J584" s="154">
        <v>125.678</v>
      </c>
      <c r="K584" s="154">
        <v>125.17400000000001</v>
      </c>
      <c r="L584" s="154">
        <v>125.256</v>
      </c>
      <c r="M584" s="166">
        <v>65</v>
      </c>
      <c r="N584" s="167">
        <f t="shared" si="69"/>
        <v>65.677999999999997</v>
      </c>
      <c r="O584" s="167">
        <f t="shared" si="69"/>
        <v>65.174000000000007</v>
      </c>
      <c r="P584" s="167">
        <f t="shared" si="69"/>
        <v>65.256</v>
      </c>
      <c r="Q584">
        <f t="shared" si="65"/>
        <v>125.678</v>
      </c>
      <c r="R584">
        <f t="shared" si="66"/>
        <v>125.17400000000001</v>
      </c>
      <c r="S584" s="168">
        <f t="shared" si="67"/>
        <v>65.677999999999997</v>
      </c>
      <c r="T584">
        <f t="shared" si="68"/>
        <v>65.174000000000007</v>
      </c>
    </row>
    <row r="585" spans="1:20" outlineLevel="1" x14ac:dyDescent="0.25">
      <c r="A585" s="149">
        <v>70</v>
      </c>
      <c r="B585" s="164" t="str">
        <f t="shared" si="63"/>
        <v>FA</v>
      </c>
      <c r="C585" s="164" t="str">
        <f t="shared" si="64"/>
        <v>FA</v>
      </c>
      <c r="D585" s="135">
        <v>104.09</v>
      </c>
      <c r="E585" s="165">
        <v>2</v>
      </c>
      <c r="F585" s="135">
        <v>0.5</v>
      </c>
      <c r="G585" s="135">
        <v>125</v>
      </c>
      <c r="H585" s="154">
        <v>99.8523</v>
      </c>
      <c r="I585" s="154">
        <v>5.0000000000000001E-4</v>
      </c>
      <c r="J585" s="154">
        <v>125.583</v>
      </c>
      <c r="K585" s="154">
        <v>125.151</v>
      </c>
      <c r="L585" s="154">
        <v>125.217</v>
      </c>
      <c r="M585" s="166">
        <v>65</v>
      </c>
      <c r="N585" s="167">
        <f t="shared" si="69"/>
        <v>65.582999999999998</v>
      </c>
      <c r="O585" s="167">
        <f t="shared" si="69"/>
        <v>65.150999999999996</v>
      </c>
      <c r="P585" s="167">
        <f t="shared" si="69"/>
        <v>65.216999999999999</v>
      </c>
      <c r="Q585">
        <f t="shared" si="65"/>
        <v>125.583</v>
      </c>
      <c r="R585">
        <f t="shared" si="66"/>
        <v>125.151</v>
      </c>
      <c r="S585" s="168">
        <f t="shared" si="67"/>
        <v>65.582999999999998</v>
      </c>
      <c r="T585">
        <f t="shared" si="68"/>
        <v>65.150999999999996</v>
      </c>
    </row>
    <row r="586" spans="1:20" outlineLevel="1" x14ac:dyDescent="0.25">
      <c r="A586" s="149">
        <v>85</v>
      </c>
      <c r="B586" s="164" t="str">
        <f t="shared" si="63"/>
        <v>FA</v>
      </c>
      <c r="C586" s="164" t="str">
        <f t="shared" si="64"/>
        <v>FA</v>
      </c>
      <c r="D586" s="135">
        <v>126.36</v>
      </c>
      <c r="E586" s="165">
        <v>2</v>
      </c>
      <c r="F586" s="135">
        <v>0.5</v>
      </c>
      <c r="G586" s="135">
        <v>125</v>
      </c>
      <c r="H586" s="154">
        <v>122.122</v>
      </c>
      <c r="I586" s="154">
        <v>5.0000000000000001E-4</v>
      </c>
      <c r="J586" s="154">
        <v>125.483</v>
      </c>
      <c r="K586" s="154">
        <v>125.126</v>
      </c>
      <c r="L586" s="154">
        <v>125.178</v>
      </c>
      <c r="M586" s="166">
        <v>65</v>
      </c>
      <c r="N586" s="167">
        <f t="shared" si="69"/>
        <v>65.483000000000004</v>
      </c>
      <c r="O586" s="167">
        <f t="shared" si="69"/>
        <v>65.126000000000005</v>
      </c>
      <c r="P586" s="167">
        <f t="shared" si="69"/>
        <v>65.177999999999997</v>
      </c>
      <c r="Q586">
        <f t="shared" si="65"/>
        <v>125.483</v>
      </c>
      <c r="R586">
        <f t="shared" si="66"/>
        <v>125.126</v>
      </c>
      <c r="S586" s="168">
        <f t="shared" si="67"/>
        <v>65.483000000000004</v>
      </c>
      <c r="T586">
        <f t="shared" si="68"/>
        <v>65.126000000000005</v>
      </c>
    </row>
    <row r="587" spans="1:20" outlineLevel="1" x14ac:dyDescent="0.25">
      <c r="A587" s="149">
        <v>100</v>
      </c>
      <c r="B587" s="164" t="str">
        <f t="shared" si="63"/>
        <v>FA</v>
      </c>
      <c r="C587" s="164" t="str">
        <f t="shared" si="64"/>
        <v>FA</v>
      </c>
      <c r="D587" s="135">
        <v>148.63</v>
      </c>
      <c r="E587" s="165">
        <v>2</v>
      </c>
      <c r="F587" s="135">
        <v>0.5</v>
      </c>
      <c r="G587" s="135">
        <v>125</v>
      </c>
      <c r="H587" s="154">
        <v>144.39099999999999</v>
      </c>
      <c r="I587" s="154">
        <v>5.0000000000000001E-4</v>
      </c>
      <c r="J587" s="154">
        <v>125.413</v>
      </c>
      <c r="K587" s="154">
        <v>125.108</v>
      </c>
      <c r="L587" s="154">
        <v>125.154</v>
      </c>
      <c r="M587" s="166">
        <v>65</v>
      </c>
      <c r="N587" s="167">
        <f t="shared" si="69"/>
        <v>65.412999999999997</v>
      </c>
      <c r="O587" s="167">
        <f t="shared" si="69"/>
        <v>65.108000000000004</v>
      </c>
      <c r="P587" s="167">
        <f t="shared" si="69"/>
        <v>65.153999999999996</v>
      </c>
      <c r="Q587">
        <f t="shared" si="65"/>
        <v>125.413</v>
      </c>
      <c r="R587">
        <f t="shared" si="66"/>
        <v>125.108</v>
      </c>
      <c r="S587" s="168">
        <f t="shared" si="67"/>
        <v>65.412999999999997</v>
      </c>
      <c r="T587">
        <f t="shared" si="68"/>
        <v>65.108000000000004</v>
      </c>
    </row>
    <row r="588" spans="1:20" outlineLevel="1" x14ac:dyDescent="0.25">
      <c r="A588" s="149">
        <v>125</v>
      </c>
      <c r="B588" s="164" t="str">
        <f t="shared" si="63"/>
        <v>FA</v>
      </c>
      <c r="C588" s="164" t="str">
        <f t="shared" si="64"/>
        <v>FA</v>
      </c>
      <c r="D588" s="135">
        <v>185.75</v>
      </c>
      <c r="E588" s="165">
        <v>2</v>
      </c>
      <c r="F588" s="135">
        <v>0.5</v>
      </c>
      <c r="G588" s="135">
        <v>125</v>
      </c>
      <c r="H588" s="154">
        <v>181.506</v>
      </c>
      <c r="I588" s="154">
        <v>5.0000000000000001E-4</v>
      </c>
      <c r="J588" s="154">
        <v>125.333</v>
      </c>
      <c r="K588" s="154">
        <v>125.087</v>
      </c>
      <c r="L588" s="154">
        <v>125.126</v>
      </c>
      <c r="M588" s="166">
        <v>65</v>
      </c>
      <c r="N588" s="167">
        <f t="shared" si="69"/>
        <v>65.332999999999998</v>
      </c>
      <c r="O588" s="167">
        <f t="shared" si="69"/>
        <v>65.087000000000003</v>
      </c>
      <c r="P588" s="167">
        <f t="shared" si="69"/>
        <v>65.126000000000005</v>
      </c>
      <c r="Q588">
        <f t="shared" si="65"/>
        <v>125.333</v>
      </c>
      <c r="R588">
        <f t="shared" si="66"/>
        <v>125.087</v>
      </c>
      <c r="S588" s="168">
        <f t="shared" si="67"/>
        <v>65.332999999999998</v>
      </c>
      <c r="T588">
        <f t="shared" si="68"/>
        <v>65.087000000000003</v>
      </c>
    </row>
    <row r="589" spans="1:20" outlineLevel="1" x14ac:dyDescent="0.25">
      <c r="A589" s="149">
        <v>150</v>
      </c>
      <c r="B589" s="164" t="str">
        <f t="shared" si="63"/>
        <v>FA</v>
      </c>
      <c r="C589" s="164" t="str">
        <f t="shared" si="64"/>
        <v>FA</v>
      </c>
      <c r="D589" s="135">
        <v>222.86</v>
      </c>
      <c r="E589" s="165">
        <v>2</v>
      </c>
      <c r="F589" s="135">
        <v>0.5</v>
      </c>
      <c r="G589" s="135">
        <v>125</v>
      </c>
      <c r="H589" s="154">
        <v>218.62200000000001</v>
      </c>
      <c r="I589" s="154">
        <v>5.0000000000000001E-4</v>
      </c>
      <c r="J589" s="154">
        <v>125.28</v>
      </c>
      <c r="K589" s="154">
        <v>125.075</v>
      </c>
      <c r="L589" s="154">
        <v>125.107</v>
      </c>
      <c r="M589" s="166">
        <v>65</v>
      </c>
      <c r="N589" s="167">
        <f t="shared" si="69"/>
        <v>65.28</v>
      </c>
      <c r="O589" s="167">
        <f t="shared" si="69"/>
        <v>65.075000000000003</v>
      </c>
      <c r="P589" s="167">
        <f t="shared" si="69"/>
        <v>65.106999999999999</v>
      </c>
      <c r="Q589">
        <f t="shared" si="65"/>
        <v>125.28</v>
      </c>
      <c r="R589">
        <f t="shared" si="66"/>
        <v>125.075</v>
      </c>
      <c r="S589" s="168">
        <f t="shared" si="67"/>
        <v>65.28</v>
      </c>
      <c r="T589">
        <f t="shared" si="68"/>
        <v>65.075000000000003</v>
      </c>
    </row>
    <row r="590" spans="1:20" outlineLevel="1" x14ac:dyDescent="0.25">
      <c r="A590" s="149">
        <v>2</v>
      </c>
      <c r="B590" s="164" t="str">
        <f t="shared" si="63"/>
        <v>FA</v>
      </c>
      <c r="C590" s="164" t="str">
        <f t="shared" si="64"/>
        <v>FA</v>
      </c>
      <c r="D590" s="135">
        <v>3.14</v>
      </c>
      <c r="E590" s="165">
        <v>2</v>
      </c>
      <c r="F590" s="135">
        <v>1</v>
      </c>
      <c r="G590" s="135">
        <v>125</v>
      </c>
      <c r="H590" s="154">
        <v>-1.10154</v>
      </c>
      <c r="I590" s="154">
        <v>1E-3</v>
      </c>
      <c r="J590" s="154">
        <v>155.72200000000001</v>
      </c>
      <c r="K590" s="154">
        <v>132.755</v>
      </c>
      <c r="L590" s="154">
        <v>137.02500000000001</v>
      </c>
      <c r="M590" s="166">
        <v>65</v>
      </c>
      <c r="N590" s="167">
        <f t="shared" si="69"/>
        <v>95.722000000000008</v>
      </c>
      <c r="O590" s="167">
        <f t="shared" si="69"/>
        <v>72.754999999999995</v>
      </c>
      <c r="P590" s="167">
        <f t="shared" si="69"/>
        <v>77.025000000000006</v>
      </c>
      <c r="Q590">
        <f t="shared" si="65"/>
        <v>155.72200000000001</v>
      </c>
      <c r="R590">
        <f t="shared" si="66"/>
        <v>132.755</v>
      </c>
      <c r="S590" s="168">
        <f t="shared" si="67"/>
        <v>95.722000000000008</v>
      </c>
      <c r="T590">
        <f t="shared" si="68"/>
        <v>72.754999999999995</v>
      </c>
    </row>
    <row r="591" spans="1:20" outlineLevel="1" x14ac:dyDescent="0.25">
      <c r="A591" s="149">
        <v>3.5</v>
      </c>
      <c r="B591" s="164" t="str">
        <f t="shared" si="63"/>
        <v>FA</v>
      </c>
      <c r="C591" s="164" t="str">
        <f t="shared" si="64"/>
        <v>FA</v>
      </c>
      <c r="D591" s="135">
        <v>5.37</v>
      </c>
      <c r="E591" s="165">
        <v>2</v>
      </c>
      <c r="F591" s="135">
        <v>1</v>
      </c>
      <c r="G591" s="135">
        <v>125</v>
      </c>
      <c r="H591" s="154">
        <v>1.12538</v>
      </c>
      <c r="I591" s="154">
        <v>1E-3</v>
      </c>
      <c r="J591" s="154">
        <v>144.875</v>
      </c>
      <c r="K591" s="154">
        <v>129.851</v>
      </c>
      <c r="L591" s="154">
        <v>132.351</v>
      </c>
      <c r="M591" s="166">
        <v>65</v>
      </c>
      <c r="N591" s="167">
        <f t="shared" si="69"/>
        <v>84.875</v>
      </c>
      <c r="O591" s="167">
        <f t="shared" si="69"/>
        <v>69.850999999999999</v>
      </c>
      <c r="P591" s="167">
        <f t="shared" si="69"/>
        <v>72.350999999999999</v>
      </c>
      <c r="Q591">
        <f t="shared" si="65"/>
        <v>144.875</v>
      </c>
      <c r="R591">
        <f t="shared" si="66"/>
        <v>129.851</v>
      </c>
      <c r="S591" s="168">
        <f t="shared" si="67"/>
        <v>84.875</v>
      </c>
      <c r="T591">
        <f t="shared" si="68"/>
        <v>69.850999999999999</v>
      </c>
    </row>
    <row r="592" spans="1:20" outlineLevel="1" x14ac:dyDescent="0.25">
      <c r="A592" s="149">
        <v>5</v>
      </c>
      <c r="B592" s="164" t="str">
        <f t="shared" si="63"/>
        <v>FA</v>
      </c>
      <c r="C592" s="164" t="str">
        <f t="shared" si="64"/>
        <v>FA</v>
      </c>
      <c r="D592" s="135">
        <v>7.59</v>
      </c>
      <c r="E592" s="165">
        <v>2</v>
      </c>
      <c r="F592" s="135">
        <v>1</v>
      </c>
      <c r="G592" s="135">
        <v>125</v>
      </c>
      <c r="H592" s="154">
        <v>3.3523100000000001</v>
      </c>
      <c r="I592" s="154">
        <v>1E-3</v>
      </c>
      <c r="J592" s="154">
        <v>139.53</v>
      </c>
      <c r="K592" s="154">
        <v>128.51300000000001</v>
      </c>
      <c r="L592" s="154">
        <v>130.31100000000001</v>
      </c>
      <c r="M592" s="166">
        <v>65</v>
      </c>
      <c r="N592" s="167">
        <f t="shared" si="69"/>
        <v>79.53</v>
      </c>
      <c r="O592" s="167">
        <f t="shared" si="69"/>
        <v>68.513000000000005</v>
      </c>
      <c r="P592" s="167">
        <f t="shared" si="69"/>
        <v>70.311000000000007</v>
      </c>
      <c r="Q592">
        <f t="shared" si="65"/>
        <v>139.53</v>
      </c>
      <c r="R592">
        <f t="shared" si="66"/>
        <v>128.51300000000001</v>
      </c>
      <c r="S592" s="168">
        <f t="shared" si="67"/>
        <v>79.53</v>
      </c>
      <c r="T592">
        <f t="shared" si="68"/>
        <v>68.513000000000005</v>
      </c>
    </row>
    <row r="593" spans="1:20" outlineLevel="1" x14ac:dyDescent="0.25">
      <c r="A593" s="149">
        <v>7.5</v>
      </c>
      <c r="B593" s="164" t="str">
        <f t="shared" si="63"/>
        <v>FA</v>
      </c>
      <c r="C593" s="164" t="str">
        <f t="shared" si="64"/>
        <v>FA</v>
      </c>
      <c r="D593" s="135">
        <v>11.3</v>
      </c>
      <c r="E593" s="165">
        <v>2</v>
      </c>
      <c r="F593" s="135">
        <v>1</v>
      </c>
      <c r="G593" s="135">
        <v>125</v>
      </c>
      <c r="H593" s="154">
        <v>7.0638500000000004</v>
      </c>
      <c r="I593" s="154">
        <v>1E-3</v>
      </c>
      <c r="J593" s="154">
        <v>134.98099999999999</v>
      </c>
      <c r="K593" s="154">
        <v>127.444</v>
      </c>
      <c r="L593" s="154">
        <v>128.63800000000001</v>
      </c>
      <c r="M593" s="166">
        <v>65</v>
      </c>
      <c r="N593" s="167">
        <f t="shared" si="69"/>
        <v>74.980999999999995</v>
      </c>
      <c r="O593" s="167">
        <f t="shared" si="69"/>
        <v>67.444000000000003</v>
      </c>
      <c r="P593" s="167">
        <f t="shared" si="69"/>
        <v>68.638000000000005</v>
      </c>
      <c r="Q593">
        <f t="shared" si="65"/>
        <v>134.98099999999999</v>
      </c>
      <c r="R593">
        <f t="shared" si="66"/>
        <v>127.444</v>
      </c>
      <c r="S593" s="168">
        <f t="shared" si="67"/>
        <v>74.980999999999995</v>
      </c>
      <c r="T593">
        <f t="shared" si="68"/>
        <v>67.444000000000003</v>
      </c>
    </row>
    <row r="594" spans="1:20" outlineLevel="1" x14ac:dyDescent="0.25">
      <c r="A594" s="149">
        <v>10</v>
      </c>
      <c r="B594" s="164" t="str">
        <f t="shared" si="63"/>
        <v>FA</v>
      </c>
      <c r="C594" s="164" t="str">
        <f t="shared" si="64"/>
        <v>FA</v>
      </c>
      <c r="D594" s="135">
        <v>15.02</v>
      </c>
      <c r="E594" s="165">
        <v>2</v>
      </c>
      <c r="F594" s="135">
        <v>1</v>
      </c>
      <c r="G594" s="135">
        <v>125</v>
      </c>
      <c r="H594" s="154">
        <v>10.775399999999999</v>
      </c>
      <c r="I594" s="154">
        <v>1E-3</v>
      </c>
      <c r="J594" s="154">
        <v>132.60499999999999</v>
      </c>
      <c r="K594" s="154">
        <v>126.85899999999999</v>
      </c>
      <c r="L594" s="154">
        <v>127.77</v>
      </c>
      <c r="M594" s="166">
        <v>65</v>
      </c>
      <c r="N594" s="167">
        <f t="shared" si="69"/>
        <v>72.60499999999999</v>
      </c>
      <c r="O594" s="167">
        <f t="shared" si="69"/>
        <v>66.858999999999995</v>
      </c>
      <c r="P594" s="167">
        <f t="shared" si="69"/>
        <v>67.77</v>
      </c>
      <c r="Q594">
        <f t="shared" si="65"/>
        <v>132.60499999999999</v>
      </c>
      <c r="R594">
        <f t="shared" si="66"/>
        <v>126.85899999999999</v>
      </c>
      <c r="S594" s="168">
        <f t="shared" si="67"/>
        <v>72.60499999999999</v>
      </c>
      <c r="T594">
        <f t="shared" si="68"/>
        <v>66.858999999999995</v>
      </c>
    </row>
    <row r="595" spans="1:20" outlineLevel="1" x14ac:dyDescent="0.25">
      <c r="A595" s="149">
        <v>15</v>
      </c>
      <c r="B595" s="164" t="str">
        <f t="shared" si="63"/>
        <v>FA</v>
      </c>
      <c r="C595" s="164" t="str">
        <f t="shared" si="64"/>
        <v>FA</v>
      </c>
      <c r="D595" s="135">
        <v>22.44</v>
      </c>
      <c r="E595" s="165">
        <v>2</v>
      </c>
      <c r="F595" s="135">
        <v>1</v>
      </c>
      <c r="G595" s="135">
        <v>125</v>
      </c>
      <c r="H595" s="154">
        <v>18.198499999999999</v>
      </c>
      <c r="I595" s="154">
        <v>1E-3</v>
      </c>
      <c r="J595" s="154">
        <v>130.17599999999999</v>
      </c>
      <c r="K595" s="154">
        <v>126.28100000000001</v>
      </c>
      <c r="L595" s="154">
        <v>126.881</v>
      </c>
      <c r="M595" s="166">
        <v>65</v>
      </c>
      <c r="N595" s="167">
        <f t="shared" si="69"/>
        <v>70.175999999999988</v>
      </c>
      <c r="O595" s="167">
        <f t="shared" si="69"/>
        <v>66.281000000000006</v>
      </c>
      <c r="P595" s="167">
        <f t="shared" si="69"/>
        <v>66.881</v>
      </c>
      <c r="Q595">
        <f t="shared" si="65"/>
        <v>130.17599999999999</v>
      </c>
      <c r="R595">
        <f t="shared" si="66"/>
        <v>126.28100000000001</v>
      </c>
      <c r="S595" s="168">
        <f t="shared" si="67"/>
        <v>70.175999999999988</v>
      </c>
      <c r="T595">
        <f t="shared" si="68"/>
        <v>66.281000000000006</v>
      </c>
    </row>
    <row r="596" spans="1:20" outlineLevel="1" x14ac:dyDescent="0.25">
      <c r="A596" s="149">
        <v>20</v>
      </c>
      <c r="B596" s="164" t="str">
        <f t="shared" si="63"/>
        <v>FA</v>
      </c>
      <c r="C596" s="164" t="str">
        <f t="shared" si="64"/>
        <v>FA</v>
      </c>
      <c r="D596" s="135">
        <v>29.86</v>
      </c>
      <c r="E596" s="165">
        <v>2</v>
      </c>
      <c r="F596" s="135">
        <v>1</v>
      </c>
      <c r="G596" s="135">
        <v>125</v>
      </c>
      <c r="H596" s="154">
        <v>25.621500000000001</v>
      </c>
      <c r="I596" s="154">
        <v>1E-3</v>
      </c>
      <c r="J596" s="154">
        <v>128.917</v>
      </c>
      <c r="K596" s="154">
        <v>125.96299999999999</v>
      </c>
      <c r="L596" s="154">
        <v>126.431</v>
      </c>
      <c r="M596" s="166">
        <v>65</v>
      </c>
      <c r="N596" s="167">
        <f t="shared" si="69"/>
        <v>68.917000000000002</v>
      </c>
      <c r="O596" s="167">
        <f t="shared" si="69"/>
        <v>65.962999999999994</v>
      </c>
      <c r="P596" s="167">
        <f t="shared" si="69"/>
        <v>66.430999999999997</v>
      </c>
      <c r="Q596">
        <f t="shared" si="65"/>
        <v>128.917</v>
      </c>
      <c r="R596">
        <f t="shared" si="66"/>
        <v>125.96299999999999</v>
      </c>
      <c r="S596" s="168">
        <f t="shared" si="67"/>
        <v>68.917000000000002</v>
      </c>
      <c r="T596">
        <f t="shared" si="68"/>
        <v>65.962999999999994</v>
      </c>
    </row>
    <row r="597" spans="1:20" outlineLevel="1" x14ac:dyDescent="0.25">
      <c r="A597" s="149">
        <v>35</v>
      </c>
      <c r="B597" s="164" t="str">
        <f t="shared" si="63"/>
        <v>FA</v>
      </c>
      <c r="C597" s="164" t="str">
        <f t="shared" si="64"/>
        <v>FA</v>
      </c>
      <c r="D597" s="135">
        <v>52.13</v>
      </c>
      <c r="E597" s="165">
        <v>2</v>
      </c>
      <c r="F597" s="135">
        <v>1</v>
      </c>
      <c r="G597" s="135">
        <v>125</v>
      </c>
      <c r="H597" s="154">
        <v>47.890799999999999</v>
      </c>
      <c r="I597" s="154">
        <v>1E-3</v>
      </c>
      <c r="J597" s="154">
        <v>127.28400000000001</v>
      </c>
      <c r="K597" s="154">
        <v>125.574</v>
      </c>
      <c r="L597" s="154">
        <v>125.83199999999999</v>
      </c>
      <c r="M597" s="166">
        <v>65</v>
      </c>
      <c r="N597" s="167">
        <f t="shared" si="69"/>
        <v>67.284000000000006</v>
      </c>
      <c r="O597" s="167">
        <f t="shared" si="69"/>
        <v>65.573999999999998</v>
      </c>
      <c r="P597" s="167">
        <f t="shared" si="69"/>
        <v>65.831999999999994</v>
      </c>
      <c r="Q597">
        <f t="shared" si="65"/>
        <v>127.28400000000001</v>
      </c>
      <c r="R597">
        <f t="shared" si="66"/>
        <v>125.574</v>
      </c>
      <c r="S597" s="168">
        <f t="shared" si="67"/>
        <v>67.284000000000006</v>
      </c>
      <c r="T597">
        <f t="shared" si="68"/>
        <v>65.573999999999998</v>
      </c>
    </row>
    <row r="598" spans="1:20" outlineLevel="1" x14ac:dyDescent="0.25">
      <c r="A598" s="149">
        <v>50</v>
      </c>
      <c r="B598" s="164" t="str">
        <f t="shared" si="63"/>
        <v>FA</v>
      </c>
      <c r="C598" s="164" t="str">
        <f t="shared" si="64"/>
        <v>FA</v>
      </c>
      <c r="D598" s="135">
        <v>74.400000000000006</v>
      </c>
      <c r="E598" s="165">
        <v>2</v>
      </c>
      <c r="F598" s="135">
        <v>1</v>
      </c>
      <c r="G598" s="135">
        <v>125</v>
      </c>
      <c r="H598" s="154">
        <v>70.16</v>
      </c>
      <c r="I598" s="154">
        <v>1E-3</v>
      </c>
      <c r="J598" s="154">
        <v>126.616</v>
      </c>
      <c r="K598" s="154">
        <v>125.41500000000001</v>
      </c>
      <c r="L598" s="154">
        <v>125.602</v>
      </c>
      <c r="M598" s="166">
        <v>65</v>
      </c>
      <c r="N598" s="167">
        <f t="shared" si="69"/>
        <v>66.616</v>
      </c>
      <c r="O598" s="167">
        <f t="shared" si="69"/>
        <v>65.415000000000006</v>
      </c>
      <c r="P598" s="167">
        <f t="shared" si="69"/>
        <v>65.602000000000004</v>
      </c>
      <c r="Q598">
        <f t="shared" si="65"/>
        <v>126.616</v>
      </c>
      <c r="R598">
        <f t="shared" si="66"/>
        <v>125.41500000000001</v>
      </c>
      <c r="S598" s="168">
        <f t="shared" si="67"/>
        <v>66.616</v>
      </c>
      <c r="T598">
        <f t="shared" si="68"/>
        <v>65.415000000000006</v>
      </c>
    </row>
    <row r="599" spans="1:20" outlineLevel="1" x14ac:dyDescent="0.25">
      <c r="A599" s="149">
        <v>60</v>
      </c>
      <c r="B599" s="164" t="str">
        <f t="shared" si="63"/>
        <v>FA</v>
      </c>
      <c r="C599" s="164" t="str">
        <f t="shared" si="64"/>
        <v>FA</v>
      </c>
      <c r="D599" s="135">
        <v>89.25</v>
      </c>
      <c r="E599" s="165">
        <v>2</v>
      </c>
      <c r="F599" s="135">
        <v>1</v>
      </c>
      <c r="G599" s="135">
        <v>125</v>
      </c>
      <c r="H599" s="154">
        <v>85.006200000000007</v>
      </c>
      <c r="I599" s="154">
        <v>1E-3</v>
      </c>
      <c r="J599" s="154">
        <v>126.355</v>
      </c>
      <c r="K599" s="154">
        <v>125.349</v>
      </c>
      <c r="L599" s="154">
        <v>125.512</v>
      </c>
      <c r="M599" s="166">
        <v>65</v>
      </c>
      <c r="N599" s="167">
        <f t="shared" si="69"/>
        <v>66.355000000000004</v>
      </c>
      <c r="O599" s="167">
        <f t="shared" si="69"/>
        <v>65.349000000000004</v>
      </c>
      <c r="P599" s="167">
        <f t="shared" si="69"/>
        <v>65.512</v>
      </c>
      <c r="Q599">
        <f t="shared" si="65"/>
        <v>126.355</v>
      </c>
      <c r="R599">
        <f t="shared" si="66"/>
        <v>125.349</v>
      </c>
      <c r="S599" s="168">
        <f t="shared" si="67"/>
        <v>66.355000000000004</v>
      </c>
      <c r="T599">
        <f t="shared" si="68"/>
        <v>65.349000000000004</v>
      </c>
    </row>
    <row r="600" spans="1:20" outlineLevel="1" x14ac:dyDescent="0.25">
      <c r="A600" s="149">
        <v>70</v>
      </c>
      <c r="B600" s="164" t="str">
        <f t="shared" si="63"/>
        <v>FA</v>
      </c>
      <c r="C600" s="164" t="str">
        <f t="shared" si="64"/>
        <v>FA</v>
      </c>
      <c r="D600" s="135">
        <v>104.09</v>
      </c>
      <c r="E600" s="165">
        <v>2</v>
      </c>
      <c r="F600" s="135">
        <v>1</v>
      </c>
      <c r="G600" s="135">
        <v>125</v>
      </c>
      <c r="H600" s="154">
        <v>99.8523</v>
      </c>
      <c r="I600" s="154">
        <v>1E-3</v>
      </c>
      <c r="J600" s="154">
        <v>126.167</v>
      </c>
      <c r="K600" s="154">
        <v>125.30200000000001</v>
      </c>
      <c r="L600" s="154">
        <v>125.43300000000001</v>
      </c>
      <c r="M600" s="166">
        <v>65</v>
      </c>
      <c r="N600" s="167">
        <f t="shared" si="69"/>
        <v>66.167000000000002</v>
      </c>
      <c r="O600" s="167">
        <f t="shared" si="69"/>
        <v>65.302000000000007</v>
      </c>
      <c r="P600" s="167">
        <f t="shared" si="69"/>
        <v>65.433000000000007</v>
      </c>
      <c r="Q600">
        <f t="shared" si="65"/>
        <v>126.167</v>
      </c>
      <c r="R600">
        <f t="shared" si="66"/>
        <v>125.30200000000001</v>
      </c>
      <c r="S600" s="168">
        <f t="shared" si="67"/>
        <v>66.167000000000002</v>
      </c>
      <c r="T600">
        <f t="shared" si="68"/>
        <v>65.302000000000007</v>
      </c>
    </row>
    <row r="601" spans="1:20" outlineLevel="1" x14ac:dyDescent="0.25">
      <c r="A601" s="149">
        <v>85</v>
      </c>
      <c r="B601" s="164" t="str">
        <f t="shared" si="63"/>
        <v>FA</v>
      </c>
      <c r="C601" s="164" t="str">
        <f t="shared" si="64"/>
        <v>FA</v>
      </c>
      <c r="D601" s="135">
        <v>126.36</v>
      </c>
      <c r="E601" s="165">
        <v>2</v>
      </c>
      <c r="F601" s="135">
        <v>1</v>
      </c>
      <c r="G601" s="135">
        <v>125</v>
      </c>
      <c r="H601" s="154">
        <v>122.122</v>
      </c>
      <c r="I601" s="154">
        <v>1E-3</v>
      </c>
      <c r="J601" s="154">
        <v>125.967</v>
      </c>
      <c r="K601" s="154">
        <v>125.251</v>
      </c>
      <c r="L601" s="154">
        <v>125.35599999999999</v>
      </c>
      <c r="M601" s="166">
        <v>65</v>
      </c>
      <c r="N601" s="167">
        <f t="shared" si="69"/>
        <v>65.966999999999999</v>
      </c>
      <c r="O601" s="167">
        <f t="shared" si="69"/>
        <v>65.251000000000005</v>
      </c>
      <c r="P601" s="167">
        <f t="shared" si="69"/>
        <v>65.355999999999995</v>
      </c>
      <c r="Q601">
        <f t="shared" si="65"/>
        <v>125.967</v>
      </c>
      <c r="R601">
        <f t="shared" si="66"/>
        <v>125.251</v>
      </c>
      <c r="S601" s="168">
        <f t="shared" si="67"/>
        <v>65.966999999999999</v>
      </c>
      <c r="T601">
        <f t="shared" si="68"/>
        <v>65.251000000000005</v>
      </c>
    </row>
    <row r="602" spans="1:20" outlineLevel="1" x14ac:dyDescent="0.25">
      <c r="A602" s="149">
        <v>100</v>
      </c>
      <c r="B602" s="164" t="str">
        <f t="shared" si="63"/>
        <v>FA</v>
      </c>
      <c r="C602" s="164" t="str">
        <f t="shared" si="64"/>
        <v>FA</v>
      </c>
      <c r="D602" s="135">
        <v>148.63</v>
      </c>
      <c r="E602" s="165">
        <v>2</v>
      </c>
      <c r="F602" s="135">
        <v>1</v>
      </c>
      <c r="G602" s="135">
        <v>125</v>
      </c>
      <c r="H602" s="154">
        <v>144.39099999999999</v>
      </c>
      <c r="I602" s="154">
        <v>1E-3</v>
      </c>
      <c r="J602" s="154">
        <v>125.827</v>
      </c>
      <c r="K602" s="154">
        <v>125.217</v>
      </c>
      <c r="L602" s="154">
        <v>125.307</v>
      </c>
      <c r="M602" s="166">
        <v>65</v>
      </c>
      <c r="N602" s="167">
        <f t="shared" si="69"/>
        <v>65.826999999999998</v>
      </c>
      <c r="O602" s="167">
        <f t="shared" si="69"/>
        <v>65.216999999999999</v>
      </c>
      <c r="P602" s="167">
        <f t="shared" si="69"/>
        <v>65.307000000000002</v>
      </c>
      <c r="Q602">
        <f t="shared" si="65"/>
        <v>125.827</v>
      </c>
      <c r="R602">
        <f t="shared" si="66"/>
        <v>125.217</v>
      </c>
      <c r="S602" s="168">
        <f t="shared" si="67"/>
        <v>65.826999999999998</v>
      </c>
      <c r="T602">
        <f t="shared" si="68"/>
        <v>65.216999999999999</v>
      </c>
    </row>
    <row r="603" spans="1:20" outlineLevel="1" x14ac:dyDescent="0.25">
      <c r="A603" s="149">
        <v>125</v>
      </c>
      <c r="B603" s="164" t="str">
        <f t="shared" si="63"/>
        <v>FA</v>
      </c>
      <c r="C603" s="164" t="str">
        <f t="shared" si="64"/>
        <v>FA</v>
      </c>
      <c r="D603" s="135">
        <v>185.75</v>
      </c>
      <c r="E603" s="165">
        <v>2</v>
      </c>
      <c r="F603" s="135">
        <v>1</v>
      </c>
      <c r="G603" s="135">
        <v>125</v>
      </c>
      <c r="H603" s="154">
        <v>181.506</v>
      </c>
      <c r="I603" s="154">
        <v>1E-3</v>
      </c>
      <c r="J603" s="154">
        <v>125.667</v>
      </c>
      <c r="K603" s="154">
        <v>125.176</v>
      </c>
      <c r="L603" s="154">
        <v>125.251</v>
      </c>
      <c r="M603" s="166">
        <v>65</v>
      </c>
      <c r="N603" s="167">
        <f t="shared" si="69"/>
        <v>65.667000000000002</v>
      </c>
      <c r="O603" s="167">
        <f t="shared" si="69"/>
        <v>65.176000000000002</v>
      </c>
      <c r="P603" s="167">
        <f t="shared" si="69"/>
        <v>65.251000000000005</v>
      </c>
      <c r="Q603">
        <f t="shared" si="65"/>
        <v>125.667</v>
      </c>
      <c r="R603">
        <f t="shared" si="66"/>
        <v>125.176</v>
      </c>
      <c r="S603" s="168">
        <f t="shared" si="67"/>
        <v>65.667000000000002</v>
      </c>
      <c r="T603">
        <f t="shared" si="68"/>
        <v>65.176000000000002</v>
      </c>
    </row>
    <row r="604" spans="1:20" outlineLevel="1" x14ac:dyDescent="0.25">
      <c r="A604" s="149">
        <v>150</v>
      </c>
      <c r="B604" s="164" t="str">
        <f t="shared" si="63"/>
        <v>FA</v>
      </c>
      <c r="C604" s="164" t="str">
        <f t="shared" si="64"/>
        <v>FA</v>
      </c>
      <c r="D604" s="135">
        <v>222.86</v>
      </c>
      <c r="E604" s="165">
        <v>2</v>
      </c>
      <c r="F604" s="135">
        <v>1</v>
      </c>
      <c r="G604" s="135">
        <v>125</v>
      </c>
      <c r="H604" s="154">
        <v>218.62200000000001</v>
      </c>
      <c r="I604" s="154">
        <v>1E-3</v>
      </c>
      <c r="J604" s="154">
        <v>125.56</v>
      </c>
      <c r="K604" s="154">
        <v>125.149</v>
      </c>
      <c r="L604" s="154">
        <v>125.21599999999999</v>
      </c>
      <c r="M604" s="166">
        <v>65</v>
      </c>
      <c r="N604" s="167">
        <f t="shared" si="69"/>
        <v>65.56</v>
      </c>
      <c r="O604" s="167">
        <f t="shared" si="69"/>
        <v>65.149000000000001</v>
      </c>
      <c r="P604" s="167">
        <f t="shared" si="69"/>
        <v>65.215999999999994</v>
      </c>
      <c r="Q604">
        <f t="shared" si="65"/>
        <v>125.56</v>
      </c>
      <c r="R604">
        <f t="shared" si="66"/>
        <v>125.149</v>
      </c>
      <c r="S604" s="168">
        <f t="shared" si="67"/>
        <v>65.56</v>
      </c>
      <c r="T604">
        <f t="shared" si="68"/>
        <v>65.149000000000001</v>
      </c>
    </row>
    <row r="605" spans="1:20" outlineLevel="1" x14ac:dyDescent="0.25">
      <c r="A605" s="149">
        <v>2</v>
      </c>
      <c r="B605" s="164" t="str">
        <f t="shared" si="63"/>
        <v>FA</v>
      </c>
      <c r="C605" s="164" t="str">
        <f t="shared" si="64"/>
        <v>FA</v>
      </c>
      <c r="D605" s="135">
        <v>3.14</v>
      </c>
      <c r="E605" s="165">
        <v>2</v>
      </c>
      <c r="F605" s="135">
        <v>2</v>
      </c>
      <c r="G605" s="135">
        <v>125</v>
      </c>
      <c r="H605" s="154">
        <v>-1.10154</v>
      </c>
      <c r="I605" s="154">
        <v>2E-3</v>
      </c>
      <c r="J605" s="154">
        <v>186.00899999999999</v>
      </c>
      <c r="K605" s="154">
        <v>140.37700000000001</v>
      </c>
      <c r="L605" s="154">
        <v>148.80000000000001</v>
      </c>
      <c r="M605" s="166">
        <v>65</v>
      </c>
      <c r="N605" s="167">
        <f t="shared" si="69"/>
        <v>126.00899999999999</v>
      </c>
      <c r="O605" s="167">
        <f t="shared" si="69"/>
        <v>80.37700000000001</v>
      </c>
      <c r="P605" s="167">
        <f t="shared" si="69"/>
        <v>88.800000000000011</v>
      </c>
      <c r="Q605">
        <f t="shared" si="65"/>
        <v>186.00899999999999</v>
      </c>
      <c r="R605">
        <f t="shared" si="66"/>
        <v>140.37700000000001</v>
      </c>
      <c r="S605" s="168">
        <f t="shared" si="67"/>
        <v>126.00899999999999</v>
      </c>
      <c r="T605">
        <f t="shared" si="68"/>
        <v>80.37700000000001</v>
      </c>
    </row>
    <row r="606" spans="1:20" outlineLevel="1" x14ac:dyDescent="0.25">
      <c r="A606" s="149">
        <v>3.5</v>
      </c>
      <c r="B606" s="164" t="str">
        <f t="shared" si="63"/>
        <v>FA</v>
      </c>
      <c r="C606" s="164" t="str">
        <f t="shared" si="64"/>
        <v>FA</v>
      </c>
      <c r="D606" s="135">
        <v>5.37</v>
      </c>
      <c r="E606" s="165">
        <v>2</v>
      </c>
      <c r="F606" s="135">
        <v>2</v>
      </c>
      <c r="G606" s="135">
        <v>125</v>
      </c>
      <c r="H606" s="154">
        <v>1.12538</v>
      </c>
      <c r="I606" s="154">
        <v>2E-3</v>
      </c>
      <c r="J606" s="154">
        <v>164.53200000000001</v>
      </c>
      <c r="K606" s="154">
        <v>134.65</v>
      </c>
      <c r="L606" s="154">
        <v>139.607</v>
      </c>
      <c r="M606" s="166">
        <v>65</v>
      </c>
      <c r="N606" s="167">
        <f t="shared" si="69"/>
        <v>104.53200000000001</v>
      </c>
      <c r="O606" s="167">
        <f t="shared" si="69"/>
        <v>74.650000000000006</v>
      </c>
      <c r="P606" s="167">
        <f t="shared" si="69"/>
        <v>79.606999999999999</v>
      </c>
      <c r="Q606">
        <f t="shared" si="65"/>
        <v>164.53200000000001</v>
      </c>
      <c r="R606">
        <f t="shared" si="66"/>
        <v>134.65</v>
      </c>
      <c r="S606" s="168">
        <f t="shared" si="67"/>
        <v>104.53200000000001</v>
      </c>
      <c r="T606">
        <f t="shared" si="68"/>
        <v>74.650000000000006</v>
      </c>
    </row>
    <row r="607" spans="1:20" outlineLevel="1" x14ac:dyDescent="0.25">
      <c r="A607" s="149">
        <v>5</v>
      </c>
      <c r="B607" s="164" t="str">
        <f t="shared" si="63"/>
        <v>FA</v>
      </c>
      <c r="C607" s="164" t="str">
        <f t="shared" si="64"/>
        <v>FA</v>
      </c>
      <c r="D607" s="135">
        <v>7.59</v>
      </c>
      <c r="E607" s="165">
        <v>2</v>
      </c>
      <c r="F607" s="135">
        <v>2</v>
      </c>
      <c r="G607" s="135">
        <v>125</v>
      </c>
      <c r="H607" s="154">
        <v>3.3523100000000001</v>
      </c>
      <c r="I607" s="154">
        <v>2E-3</v>
      </c>
      <c r="J607" s="154">
        <v>153.93600000000001</v>
      </c>
      <c r="K607" s="154">
        <v>131.99799999999999</v>
      </c>
      <c r="L607" s="154">
        <v>135.572</v>
      </c>
      <c r="M607" s="166">
        <v>65</v>
      </c>
      <c r="N607" s="167">
        <f t="shared" si="69"/>
        <v>93.936000000000007</v>
      </c>
      <c r="O607" s="167">
        <f t="shared" si="69"/>
        <v>71.99799999999999</v>
      </c>
      <c r="P607" s="167">
        <f t="shared" si="69"/>
        <v>75.572000000000003</v>
      </c>
      <c r="Q607">
        <f t="shared" si="65"/>
        <v>153.93600000000001</v>
      </c>
      <c r="R607">
        <f t="shared" si="66"/>
        <v>131.99799999999999</v>
      </c>
      <c r="S607" s="168">
        <f t="shared" si="67"/>
        <v>93.936000000000007</v>
      </c>
      <c r="T607">
        <f t="shared" si="68"/>
        <v>71.99799999999999</v>
      </c>
    </row>
    <row r="608" spans="1:20" outlineLevel="1" x14ac:dyDescent="0.25">
      <c r="A608" s="149">
        <v>7.5</v>
      </c>
      <c r="B608" s="164" t="str">
        <f t="shared" si="63"/>
        <v>FA</v>
      </c>
      <c r="C608" s="164" t="str">
        <f t="shared" si="64"/>
        <v>FA</v>
      </c>
      <c r="D608" s="135">
        <v>11.3</v>
      </c>
      <c r="E608" s="165">
        <v>2</v>
      </c>
      <c r="F608" s="135">
        <v>2</v>
      </c>
      <c r="G608" s="135">
        <v>125</v>
      </c>
      <c r="H608" s="154">
        <v>7.0638500000000004</v>
      </c>
      <c r="I608" s="154">
        <v>2E-3</v>
      </c>
      <c r="J608" s="154">
        <v>144.90299999999999</v>
      </c>
      <c r="K608" s="154">
        <v>129.874</v>
      </c>
      <c r="L608" s="154">
        <v>132.25299999999999</v>
      </c>
      <c r="M608" s="166">
        <v>65</v>
      </c>
      <c r="N608" s="167">
        <f t="shared" si="69"/>
        <v>84.902999999999992</v>
      </c>
      <c r="O608" s="167">
        <f t="shared" si="69"/>
        <v>69.873999999999995</v>
      </c>
      <c r="P608" s="167">
        <f t="shared" si="69"/>
        <v>72.252999999999986</v>
      </c>
      <c r="Q608">
        <f t="shared" si="65"/>
        <v>144.90299999999999</v>
      </c>
      <c r="R608">
        <f t="shared" si="66"/>
        <v>129.874</v>
      </c>
      <c r="S608" s="168">
        <f t="shared" si="67"/>
        <v>84.902999999999992</v>
      </c>
      <c r="T608">
        <f t="shared" si="68"/>
        <v>69.873999999999995</v>
      </c>
    </row>
    <row r="609" spans="1:20" outlineLevel="1" x14ac:dyDescent="0.25">
      <c r="A609" s="149">
        <v>10</v>
      </c>
      <c r="B609" s="164" t="str">
        <f t="shared" si="63"/>
        <v>FA</v>
      </c>
      <c r="C609" s="164" t="str">
        <f t="shared" si="64"/>
        <v>FA</v>
      </c>
      <c r="D609" s="135">
        <v>15.02</v>
      </c>
      <c r="E609" s="165">
        <v>2</v>
      </c>
      <c r="F609" s="135">
        <v>2</v>
      </c>
      <c r="G609" s="135">
        <v>125</v>
      </c>
      <c r="H609" s="154">
        <v>10.775399999999999</v>
      </c>
      <c r="I609" s="154">
        <v>2E-3</v>
      </c>
      <c r="J609" s="154">
        <v>140.17599999999999</v>
      </c>
      <c r="K609" s="154">
        <v>128.709</v>
      </c>
      <c r="L609" s="154">
        <v>130.52600000000001</v>
      </c>
      <c r="M609" s="166">
        <v>65</v>
      </c>
      <c r="N609" s="167">
        <f t="shared" si="69"/>
        <v>80.175999999999988</v>
      </c>
      <c r="O609" s="167">
        <f t="shared" si="69"/>
        <v>68.709000000000003</v>
      </c>
      <c r="P609" s="167">
        <f t="shared" si="69"/>
        <v>70.52600000000001</v>
      </c>
      <c r="Q609">
        <f t="shared" si="65"/>
        <v>140.17599999999999</v>
      </c>
      <c r="R609">
        <f t="shared" si="66"/>
        <v>128.709</v>
      </c>
      <c r="S609" s="168">
        <f t="shared" si="67"/>
        <v>80.175999999999988</v>
      </c>
      <c r="T609">
        <f t="shared" si="68"/>
        <v>68.709000000000003</v>
      </c>
    </row>
    <row r="610" spans="1:20" outlineLevel="1" x14ac:dyDescent="0.25">
      <c r="A610" s="149">
        <v>15</v>
      </c>
      <c r="B610" s="164" t="str">
        <f t="shared" si="63"/>
        <v>FA</v>
      </c>
      <c r="C610" s="164" t="str">
        <f t="shared" si="64"/>
        <v>FA</v>
      </c>
      <c r="D610" s="135">
        <v>22.44</v>
      </c>
      <c r="E610" s="165">
        <v>2</v>
      </c>
      <c r="F610" s="135">
        <v>2</v>
      </c>
      <c r="G610" s="135">
        <v>125</v>
      </c>
      <c r="H610" s="154">
        <v>18.198499999999999</v>
      </c>
      <c r="I610" s="154">
        <v>2E-3</v>
      </c>
      <c r="J610" s="154">
        <v>135.33699999999999</v>
      </c>
      <c r="K610" s="154">
        <v>127.559</v>
      </c>
      <c r="L610" s="154">
        <v>128.755</v>
      </c>
      <c r="M610" s="166">
        <v>65</v>
      </c>
      <c r="N610" s="167">
        <f t="shared" si="69"/>
        <v>75.336999999999989</v>
      </c>
      <c r="O610" s="167">
        <f t="shared" si="69"/>
        <v>67.558999999999997</v>
      </c>
      <c r="P610" s="167">
        <f t="shared" si="69"/>
        <v>68.754999999999995</v>
      </c>
      <c r="Q610">
        <f t="shared" si="65"/>
        <v>135.33699999999999</v>
      </c>
      <c r="R610">
        <f t="shared" si="66"/>
        <v>127.559</v>
      </c>
      <c r="S610" s="168">
        <f t="shared" si="67"/>
        <v>75.336999999999989</v>
      </c>
      <c r="T610">
        <f t="shared" si="68"/>
        <v>67.558999999999997</v>
      </c>
    </row>
    <row r="611" spans="1:20" outlineLevel="1" x14ac:dyDescent="0.25">
      <c r="A611" s="149">
        <v>20</v>
      </c>
      <c r="B611" s="164" t="str">
        <f t="shared" si="63"/>
        <v>FA</v>
      </c>
      <c r="C611" s="164" t="str">
        <f t="shared" si="64"/>
        <v>FA</v>
      </c>
      <c r="D611" s="135">
        <v>29.86</v>
      </c>
      <c r="E611" s="165">
        <v>2</v>
      </c>
      <c r="F611" s="135">
        <v>2</v>
      </c>
      <c r="G611" s="135">
        <v>125</v>
      </c>
      <c r="H611" s="154">
        <v>25.621500000000001</v>
      </c>
      <c r="I611" s="154">
        <v>2E-3</v>
      </c>
      <c r="J611" s="154">
        <v>132.82400000000001</v>
      </c>
      <c r="K611" s="154">
        <v>126.925</v>
      </c>
      <c r="L611" s="154">
        <v>127.85899999999999</v>
      </c>
      <c r="M611" s="166">
        <v>65</v>
      </c>
      <c r="N611" s="167">
        <f t="shared" si="69"/>
        <v>72.824000000000012</v>
      </c>
      <c r="O611" s="167">
        <f t="shared" si="69"/>
        <v>66.924999999999997</v>
      </c>
      <c r="P611" s="167">
        <f t="shared" si="69"/>
        <v>67.858999999999995</v>
      </c>
      <c r="Q611">
        <f t="shared" si="65"/>
        <v>132.82400000000001</v>
      </c>
      <c r="R611">
        <f t="shared" si="66"/>
        <v>126.925</v>
      </c>
      <c r="S611" s="168">
        <f t="shared" si="67"/>
        <v>72.824000000000012</v>
      </c>
      <c r="T611">
        <f t="shared" si="68"/>
        <v>66.924999999999997</v>
      </c>
    </row>
    <row r="612" spans="1:20" outlineLevel="1" x14ac:dyDescent="0.25">
      <c r="A612" s="149">
        <v>35</v>
      </c>
      <c r="B612" s="164" t="str">
        <f t="shared" si="63"/>
        <v>FA</v>
      </c>
      <c r="C612" s="164" t="str">
        <f t="shared" si="64"/>
        <v>FA</v>
      </c>
      <c r="D612" s="135">
        <v>52.13</v>
      </c>
      <c r="E612" s="165">
        <v>2</v>
      </c>
      <c r="F612" s="135">
        <v>2</v>
      </c>
      <c r="G612" s="135">
        <v>125</v>
      </c>
      <c r="H612" s="154">
        <v>47.890799999999999</v>
      </c>
      <c r="I612" s="154">
        <v>2E-3</v>
      </c>
      <c r="J612" s="154">
        <v>129.565</v>
      </c>
      <c r="K612" s="154">
        <v>126.14700000000001</v>
      </c>
      <c r="L612" s="154">
        <v>126.66200000000001</v>
      </c>
      <c r="M612" s="166">
        <v>65</v>
      </c>
      <c r="N612" s="167">
        <f t="shared" si="69"/>
        <v>69.564999999999998</v>
      </c>
      <c r="O612" s="167">
        <f t="shared" si="69"/>
        <v>66.147000000000006</v>
      </c>
      <c r="P612" s="167">
        <f t="shared" si="69"/>
        <v>66.662000000000006</v>
      </c>
      <c r="Q612">
        <f t="shared" si="65"/>
        <v>129.565</v>
      </c>
      <c r="R612">
        <f t="shared" si="66"/>
        <v>126.14700000000001</v>
      </c>
      <c r="S612" s="168">
        <f t="shared" si="67"/>
        <v>69.564999999999998</v>
      </c>
      <c r="T612">
        <f t="shared" si="68"/>
        <v>66.147000000000006</v>
      </c>
    </row>
    <row r="613" spans="1:20" outlineLevel="1" x14ac:dyDescent="0.25">
      <c r="A613" s="149">
        <v>50</v>
      </c>
      <c r="B613" s="164" t="str">
        <f t="shared" si="63"/>
        <v>FA</v>
      </c>
      <c r="C613" s="164" t="str">
        <f t="shared" si="64"/>
        <v>FA</v>
      </c>
      <c r="D613" s="135">
        <v>74.400000000000006</v>
      </c>
      <c r="E613" s="165">
        <v>2</v>
      </c>
      <c r="F613" s="135">
        <v>2</v>
      </c>
      <c r="G613" s="135">
        <v>125</v>
      </c>
      <c r="H613" s="154">
        <v>70.16</v>
      </c>
      <c r="I613" s="154">
        <v>2E-3</v>
      </c>
      <c r="J613" s="154">
        <v>128.22999999999999</v>
      </c>
      <c r="K613" s="154">
        <v>125.82899999999999</v>
      </c>
      <c r="L613" s="154">
        <v>126.203</v>
      </c>
      <c r="M613" s="166">
        <v>65</v>
      </c>
      <c r="N613" s="167">
        <f t="shared" si="69"/>
        <v>68.22999999999999</v>
      </c>
      <c r="O613" s="167">
        <f t="shared" si="69"/>
        <v>65.828999999999994</v>
      </c>
      <c r="P613" s="167">
        <f t="shared" si="69"/>
        <v>66.203000000000003</v>
      </c>
      <c r="Q613">
        <f t="shared" si="65"/>
        <v>128.22999999999999</v>
      </c>
      <c r="R613">
        <f t="shared" si="66"/>
        <v>125.82899999999999</v>
      </c>
      <c r="S613" s="168">
        <f t="shared" si="67"/>
        <v>68.22999999999999</v>
      </c>
      <c r="T613">
        <f t="shared" si="68"/>
        <v>65.828999999999994</v>
      </c>
    </row>
    <row r="614" spans="1:20" outlineLevel="1" x14ac:dyDescent="0.25">
      <c r="A614" s="149">
        <v>60</v>
      </c>
      <c r="B614" s="164" t="str">
        <f t="shared" si="63"/>
        <v>FA</v>
      </c>
      <c r="C614" s="164" t="str">
        <f t="shared" si="64"/>
        <v>FA</v>
      </c>
      <c r="D614" s="135">
        <v>89.25</v>
      </c>
      <c r="E614" s="165">
        <v>2</v>
      </c>
      <c r="F614" s="135">
        <v>2</v>
      </c>
      <c r="G614" s="135">
        <v>125</v>
      </c>
      <c r="H614" s="154">
        <v>85.006200000000007</v>
      </c>
      <c r="I614" s="154">
        <v>2E-3</v>
      </c>
      <c r="J614" s="154">
        <v>127.708</v>
      </c>
      <c r="K614" s="154">
        <v>125.69799999999999</v>
      </c>
      <c r="L614" s="154">
        <v>126.023</v>
      </c>
      <c r="M614" s="166">
        <v>65</v>
      </c>
      <c r="N614" s="167">
        <f t="shared" si="69"/>
        <v>67.707999999999998</v>
      </c>
      <c r="O614" s="167">
        <f t="shared" si="69"/>
        <v>65.697999999999993</v>
      </c>
      <c r="P614" s="167">
        <f t="shared" si="69"/>
        <v>66.022999999999996</v>
      </c>
      <c r="Q614">
        <f t="shared" si="65"/>
        <v>127.708</v>
      </c>
      <c r="R614">
        <f t="shared" si="66"/>
        <v>125.69799999999999</v>
      </c>
      <c r="S614" s="168">
        <f t="shared" si="67"/>
        <v>67.707999999999998</v>
      </c>
      <c r="T614">
        <f t="shared" si="68"/>
        <v>65.697999999999993</v>
      </c>
    </row>
    <row r="615" spans="1:20" outlineLevel="1" x14ac:dyDescent="0.25">
      <c r="A615" s="149">
        <v>70</v>
      </c>
      <c r="B615" s="164" t="str">
        <f t="shared" si="63"/>
        <v>FA</v>
      </c>
      <c r="C615" s="164" t="str">
        <f t="shared" si="64"/>
        <v>FA</v>
      </c>
      <c r="D615" s="135">
        <v>104.09</v>
      </c>
      <c r="E615" s="165">
        <v>2</v>
      </c>
      <c r="F615" s="135">
        <v>2</v>
      </c>
      <c r="G615" s="135">
        <v>125</v>
      </c>
      <c r="H615" s="154">
        <v>99.8523</v>
      </c>
      <c r="I615" s="154">
        <v>2E-3</v>
      </c>
      <c r="J615" s="154">
        <v>127.33199999999999</v>
      </c>
      <c r="K615" s="154">
        <v>125.604</v>
      </c>
      <c r="L615" s="154">
        <v>125.866</v>
      </c>
      <c r="M615" s="166">
        <v>65</v>
      </c>
      <c r="N615" s="167">
        <f t="shared" si="69"/>
        <v>67.331999999999994</v>
      </c>
      <c r="O615" s="167">
        <f t="shared" si="69"/>
        <v>65.603999999999999</v>
      </c>
      <c r="P615" s="167">
        <f t="shared" si="69"/>
        <v>65.866</v>
      </c>
      <c r="Q615">
        <f t="shared" si="65"/>
        <v>127.33199999999999</v>
      </c>
      <c r="R615">
        <f t="shared" si="66"/>
        <v>125.604</v>
      </c>
      <c r="S615" s="168">
        <f t="shared" si="67"/>
        <v>67.331999999999994</v>
      </c>
      <c r="T615">
        <f t="shared" si="68"/>
        <v>65.603999999999999</v>
      </c>
    </row>
    <row r="616" spans="1:20" outlineLevel="1" x14ac:dyDescent="0.25">
      <c r="A616" s="149">
        <v>85</v>
      </c>
      <c r="B616" s="164" t="str">
        <f t="shared" si="63"/>
        <v>FA</v>
      </c>
      <c r="C616" s="164" t="str">
        <f t="shared" si="64"/>
        <v>FA</v>
      </c>
      <c r="D616" s="135">
        <v>126.36</v>
      </c>
      <c r="E616" s="165">
        <v>2</v>
      </c>
      <c r="F616" s="135">
        <v>2</v>
      </c>
      <c r="G616" s="135">
        <v>125</v>
      </c>
      <c r="H616" s="154">
        <v>122.122</v>
      </c>
      <c r="I616" s="154">
        <v>2E-3</v>
      </c>
      <c r="J616" s="154">
        <v>126.93300000000001</v>
      </c>
      <c r="K616" s="154">
        <v>125.502</v>
      </c>
      <c r="L616" s="154">
        <v>125.711</v>
      </c>
      <c r="M616" s="166">
        <v>65</v>
      </c>
      <c r="N616" s="167">
        <f t="shared" si="69"/>
        <v>66.933000000000007</v>
      </c>
      <c r="O616" s="167">
        <f t="shared" si="69"/>
        <v>65.501999999999995</v>
      </c>
      <c r="P616" s="167">
        <f t="shared" si="69"/>
        <v>65.710999999999999</v>
      </c>
      <c r="Q616">
        <f t="shared" si="65"/>
        <v>126.93300000000001</v>
      </c>
      <c r="R616">
        <f t="shared" si="66"/>
        <v>125.502</v>
      </c>
      <c r="S616" s="168">
        <f t="shared" si="67"/>
        <v>66.933000000000007</v>
      </c>
      <c r="T616">
        <f t="shared" si="68"/>
        <v>65.501999999999995</v>
      </c>
    </row>
    <row r="617" spans="1:20" outlineLevel="1" x14ac:dyDescent="0.25">
      <c r="A617" s="149">
        <v>100</v>
      </c>
      <c r="B617" s="164" t="str">
        <f t="shared" si="63"/>
        <v>FA</v>
      </c>
      <c r="C617" s="164" t="str">
        <f t="shared" si="64"/>
        <v>FA</v>
      </c>
      <c r="D617" s="135">
        <v>148.63</v>
      </c>
      <c r="E617" s="165">
        <v>2</v>
      </c>
      <c r="F617" s="135">
        <v>2</v>
      </c>
      <c r="G617" s="135">
        <v>125</v>
      </c>
      <c r="H617" s="154">
        <v>144.39099999999999</v>
      </c>
      <c r="I617" s="154">
        <v>2E-3</v>
      </c>
      <c r="J617" s="154">
        <v>126.65300000000001</v>
      </c>
      <c r="K617" s="154">
        <v>125.434</v>
      </c>
      <c r="L617" s="154">
        <v>125.614</v>
      </c>
      <c r="M617" s="166">
        <v>65</v>
      </c>
      <c r="N617" s="167">
        <f t="shared" si="69"/>
        <v>66.653000000000006</v>
      </c>
      <c r="O617" s="167">
        <f t="shared" si="69"/>
        <v>65.433999999999997</v>
      </c>
      <c r="P617" s="167">
        <f t="shared" si="69"/>
        <v>65.614000000000004</v>
      </c>
      <c r="Q617">
        <f t="shared" si="65"/>
        <v>126.65300000000001</v>
      </c>
      <c r="R617">
        <f t="shared" si="66"/>
        <v>125.434</v>
      </c>
      <c r="S617" s="168">
        <f t="shared" si="67"/>
        <v>66.653000000000006</v>
      </c>
      <c r="T617">
        <f t="shared" si="68"/>
        <v>65.433999999999997</v>
      </c>
    </row>
    <row r="618" spans="1:20" outlineLevel="1" x14ac:dyDescent="0.25">
      <c r="A618" s="149">
        <v>125</v>
      </c>
      <c r="B618" s="164" t="str">
        <f t="shared" si="63"/>
        <v>FA</v>
      </c>
      <c r="C618" s="164" t="str">
        <f t="shared" si="64"/>
        <v>FA</v>
      </c>
      <c r="D618" s="135">
        <v>185.75</v>
      </c>
      <c r="E618" s="165">
        <v>2</v>
      </c>
      <c r="F618" s="135">
        <v>2</v>
      </c>
      <c r="G618" s="135">
        <v>125</v>
      </c>
      <c r="H618" s="154">
        <v>181.506</v>
      </c>
      <c r="I618" s="154">
        <v>2E-3</v>
      </c>
      <c r="J618" s="154">
        <v>126.334</v>
      </c>
      <c r="K618" s="154">
        <v>125.35299999999999</v>
      </c>
      <c r="L618" s="154">
        <v>125.503</v>
      </c>
      <c r="M618" s="166">
        <v>65</v>
      </c>
      <c r="N618" s="167">
        <f t="shared" si="69"/>
        <v>66.334000000000003</v>
      </c>
      <c r="O618" s="167">
        <f t="shared" si="69"/>
        <v>65.352999999999994</v>
      </c>
      <c r="P618" s="167">
        <f t="shared" si="69"/>
        <v>65.503</v>
      </c>
      <c r="Q618">
        <f t="shared" si="65"/>
        <v>126.334</v>
      </c>
      <c r="R618">
        <f t="shared" si="66"/>
        <v>125.35299999999999</v>
      </c>
      <c r="S618" s="168">
        <f t="shared" si="67"/>
        <v>66.334000000000003</v>
      </c>
      <c r="T618">
        <f t="shared" si="68"/>
        <v>65.352999999999994</v>
      </c>
    </row>
    <row r="619" spans="1:20" outlineLevel="1" x14ac:dyDescent="0.25">
      <c r="A619" s="149">
        <v>150</v>
      </c>
      <c r="B619" s="164" t="str">
        <f t="shared" si="63"/>
        <v>FA</v>
      </c>
      <c r="C619" s="164" t="str">
        <f t="shared" si="64"/>
        <v>FA</v>
      </c>
      <c r="D619" s="135">
        <v>222.86</v>
      </c>
      <c r="E619" s="165">
        <v>2</v>
      </c>
      <c r="F619" s="135">
        <v>2</v>
      </c>
      <c r="G619" s="135">
        <v>125</v>
      </c>
      <c r="H619" s="154">
        <v>218.62200000000001</v>
      </c>
      <c r="I619" s="154">
        <v>2E-3</v>
      </c>
      <c r="J619" s="154">
        <v>126.12</v>
      </c>
      <c r="K619" s="154">
        <v>125.29900000000001</v>
      </c>
      <c r="L619" s="154">
        <v>125.432</v>
      </c>
      <c r="M619" s="166">
        <v>65</v>
      </c>
      <c r="N619" s="167">
        <f t="shared" si="69"/>
        <v>66.12</v>
      </c>
      <c r="O619" s="167">
        <f t="shared" si="69"/>
        <v>65.299000000000007</v>
      </c>
      <c r="P619" s="167">
        <f t="shared" si="69"/>
        <v>65.432000000000002</v>
      </c>
      <c r="Q619">
        <f t="shared" si="65"/>
        <v>126.12</v>
      </c>
      <c r="R619">
        <f t="shared" si="66"/>
        <v>125.29900000000001</v>
      </c>
      <c r="S619" s="168">
        <f t="shared" si="67"/>
        <v>66.12</v>
      </c>
      <c r="T619">
        <f t="shared" si="68"/>
        <v>65.299000000000007</v>
      </c>
    </row>
    <row r="620" spans="1:20" outlineLevel="1" x14ac:dyDescent="0.25">
      <c r="A620" s="149">
        <v>2</v>
      </c>
      <c r="B620" s="164" t="str">
        <f t="shared" si="63"/>
        <v>FA</v>
      </c>
      <c r="C620" s="164" t="str">
        <f t="shared" si="64"/>
        <v>FA</v>
      </c>
      <c r="D620" s="135">
        <v>3.14</v>
      </c>
      <c r="E620" s="165">
        <v>2</v>
      </c>
      <c r="F620" s="135">
        <v>4</v>
      </c>
      <c r="G620" s="135">
        <v>125</v>
      </c>
      <c r="H620" s="154">
        <v>-1.10154</v>
      </c>
      <c r="I620" s="154">
        <v>4.0000000000000001E-3</v>
      </c>
      <c r="J620" s="154">
        <v>245.43299999999999</v>
      </c>
      <c r="K620" s="154">
        <v>155.279</v>
      </c>
      <c r="L620" s="154">
        <v>171.71700000000001</v>
      </c>
      <c r="M620" s="166">
        <v>65</v>
      </c>
      <c r="N620" s="167">
        <f t="shared" si="69"/>
        <v>185.43299999999999</v>
      </c>
      <c r="O620" s="167">
        <f t="shared" si="69"/>
        <v>95.278999999999996</v>
      </c>
      <c r="P620" s="167">
        <f t="shared" si="69"/>
        <v>111.71700000000001</v>
      </c>
      <c r="Q620" t="str">
        <f t="shared" si="65"/>
        <v>NA</v>
      </c>
      <c r="R620" t="str">
        <f t="shared" si="66"/>
        <v>NA</v>
      </c>
      <c r="S620" s="168" t="str">
        <f t="shared" si="67"/>
        <v>NA</v>
      </c>
      <c r="T620" t="str">
        <f t="shared" si="68"/>
        <v>NA</v>
      </c>
    </row>
    <row r="621" spans="1:20" outlineLevel="1" x14ac:dyDescent="0.25">
      <c r="A621" s="149">
        <v>3.5</v>
      </c>
      <c r="B621" s="164" t="str">
        <f t="shared" si="63"/>
        <v>FA</v>
      </c>
      <c r="C621" s="164" t="str">
        <f t="shared" si="64"/>
        <v>FA</v>
      </c>
      <c r="D621" s="135">
        <v>5.37</v>
      </c>
      <c r="E621" s="165">
        <v>2</v>
      </c>
      <c r="F621" s="135">
        <v>4</v>
      </c>
      <c r="G621" s="135">
        <v>125</v>
      </c>
      <c r="H621" s="154">
        <v>1.12538</v>
      </c>
      <c r="I621" s="154">
        <v>4.0000000000000001E-3</v>
      </c>
      <c r="J621" s="154">
        <v>203.25700000000001</v>
      </c>
      <c r="K621" s="154">
        <v>144.108</v>
      </c>
      <c r="L621" s="154">
        <v>153.857</v>
      </c>
      <c r="M621" s="166">
        <v>65</v>
      </c>
      <c r="N621" s="167">
        <f t="shared" si="69"/>
        <v>143.25700000000001</v>
      </c>
      <c r="O621" s="167">
        <f t="shared" si="69"/>
        <v>84.108000000000004</v>
      </c>
      <c r="P621" s="167">
        <f t="shared" si="69"/>
        <v>93.856999999999999</v>
      </c>
      <c r="Q621">
        <f t="shared" si="65"/>
        <v>203.25700000000001</v>
      </c>
      <c r="R621">
        <f t="shared" si="66"/>
        <v>144.108</v>
      </c>
      <c r="S621" s="168" t="str">
        <f t="shared" si="67"/>
        <v>NA</v>
      </c>
      <c r="T621">
        <f t="shared" si="68"/>
        <v>84.108000000000004</v>
      </c>
    </row>
    <row r="622" spans="1:20" outlineLevel="1" x14ac:dyDescent="0.25">
      <c r="A622" s="149">
        <v>5</v>
      </c>
      <c r="B622" s="164" t="str">
        <f t="shared" si="63"/>
        <v>FA</v>
      </c>
      <c r="C622" s="164" t="str">
        <f t="shared" si="64"/>
        <v>FA</v>
      </c>
      <c r="D622" s="135">
        <v>7.59</v>
      </c>
      <c r="E622" s="165">
        <v>2</v>
      </c>
      <c r="F622" s="135">
        <v>4</v>
      </c>
      <c r="G622" s="135">
        <v>125</v>
      </c>
      <c r="H622" s="154">
        <v>3.3523100000000001</v>
      </c>
      <c r="I622" s="154">
        <v>4.0000000000000001E-3</v>
      </c>
      <c r="J622" s="154">
        <v>182.39400000000001</v>
      </c>
      <c r="K622" s="154">
        <v>138.892</v>
      </c>
      <c r="L622" s="154">
        <v>145.95099999999999</v>
      </c>
      <c r="M622" s="166">
        <v>65</v>
      </c>
      <c r="N622" s="167">
        <f t="shared" si="69"/>
        <v>122.39400000000001</v>
      </c>
      <c r="O622" s="167">
        <f t="shared" si="69"/>
        <v>78.891999999999996</v>
      </c>
      <c r="P622" s="167">
        <f t="shared" si="69"/>
        <v>85.950999999999993</v>
      </c>
      <c r="Q622">
        <f t="shared" si="65"/>
        <v>182.39400000000001</v>
      </c>
      <c r="R622">
        <f t="shared" si="66"/>
        <v>138.892</v>
      </c>
      <c r="S622" s="168">
        <f t="shared" si="67"/>
        <v>122.39400000000001</v>
      </c>
      <c r="T622">
        <f t="shared" si="68"/>
        <v>78.891999999999996</v>
      </c>
    </row>
    <row r="623" spans="1:20" outlineLevel="1" x14ac:dyDescent="0.25">
      <c r="A623" s="149">
        <v>7.5</v>
      </c>
      <c r="B623" s="164" t="str">
        <f t="shared" si="63"/>
        <v>FA</v>
      </c>
      <c r="C623" s="164" t="str">
        <f t="shared" si="64"/>
        <v>FA</v>
      </c>
      <c r="D623" s="135">
        <v>11.3</v>
      </c>
      <c r="E623" s="165">
        <v>2</v>
      </c>
      <c r="F623" s="135">
        <v>4</v>
      </c>
      <c r="G623" s="135">
        <v>125</v>
      </c>
      <c r="H623" s="154">
        <v>7.0638500000000004</v>
      </c>
      <c r="I623" s="154">
        <v>4.0000000000000001E-3</v>
      </c>
      <c r="J623" s="154">
        <v>164.57300000000001</v>
      </c>
      <c r="K623" s="154">
        <v>134.69900000000001</v>
      </c>
      <c r="L623" s="154">
        <v>139.416</v>
      </c>
      <c r="M623" s="166">
        <v>65</v>
      </c>
      <c r="N623" s="167">
        <f t="shared" si="69"/>
        <v>104.57300000000001</v>
      </c>
      <c r="O623" s="167">
        <f t="shared" si="69"/>
        <v>74.699000000000012</v>
      </c>
      <c r="P623" s="167">
        <f t="shared" si="69"/>
        <v>79.415999999999997</v>
      </c>
      <c r="Q623">
        <f t="shared" si="65"/>
        <v>164.57300000000001</v>
      </c>
      <c r="R623">
        <f t="shared" si="66"/>
        <v>134.69900000000001</v>
      </c>
      <c r="S623" s="168">
        <f t="shared" si="67"/>
        <v>104.57300000000001</v>
      </c>
      <c r="T623">
        <f t="shared" si="68"/>
        <v>74.699000000000012</v>
      </c>
    </row>
    <row r="624" spans="1:20" outlineLevel="1" x14ac:dyDescent="0.25">
      <c r="A624" s="149">
        <v>10</v>
      </c>
      <c r="B624" s="164" t="str">
        <f t="shared" si="63"/>
        <v>FA</v>
      </c>
      <c r="C624" s="164" t="str">
        <f t="shared" si="64"/>
        <v>FA</v>
      </c>
      <c r="D624" s="135">
        <v>15.02</v>
      </c>
      <c r="E624" s="165">
        <v>2</v>
      </c>
      <c r="F624" s="135">
        <v>4</v>
      </c>
      <c r="G624" s="135">
        <v>125</v>
      </c>
      <c r="H624" s="154">
        <v>10.775399999999999</v>
      </c>
      <c r="I624" s="154">
        <v>4.0000000000000001E-3</v>
      </c>
      <c r="J624" s="154">
        <v>155.215</v>
      </c>
      <c r="K624" s="154">
        <v>132.38900000000001</v>
      </c>
      <c r="L624" s="154">
        <v>135.99799999999999</v>
      </c>
      <c r="M624" s="166">
        <v>65</v>
      </c>
      <c r="N624" s="167">
        <f t="shared" si="69"/>
        <v>95.215000000000003</v>
      </c>
      <c r="O624" s="167">
        <f t="shared" si="69"/>
        <v>72.38900000000001</v>
      </c>
      <c r="P624" s="167">
        <f t="shared" si="69"/>
        <v>75.99799999999999</v>
      </c>
      <c r="Q624">
        <f t="shared" si="65"/>
        <v>155.215</v>
      </c>
      <c r="R624">
        <f t="shared" si="66"/>
        <v>132.38900000000001</v>
      </c>
      <c r="S624" s="168">
        <f t="shared" si="67"/>
        <v>95.215000000000003</v>
      </c>
      <c r="T624">
        <f t="shared" si="68"/>
        <v>72.38900000000001</v>
      </c>
    </row>
    <row r="625" spans="1:20" outlineLevel="1" x14ac:dyDescent="0.25">
      <c r="A625" s="149">
        <v>15</v>
      </c>
      <c r="B625" s="164" t="str">
        <f t="shared" si="63"/>
        <v>FA</v>
      </c>
      <c r="C625" s="164" t="str">
        <f t="shared" si="64"/>
        <v>FA</v>
      </c>
      <c r="D625" s="135">
        <v>22.44</v>
      </c>
      <c r="E625" s="165">
        <v>2</v>
      </c>
      <c r="F625" s="135">
        <v>4</v>
      </c>
      <c r="G625" s="135">
        <v>125</v>
      </c>
      <c r="H625" s="154">
        <v>18.198499999999999</v>
      </c>
      <c r="I625" s="154">
        <v>4.0000000000000001E-3</v>
      </c>
      <c r="J625" s="154">
        <v>145.60900000000001</v>
      </c>
      <c r="K625" s="154">
        <v>130.10400000000001</v>
      </c>
      <c r="L625" s="154">
        <v>132.48599999999999</v>
      </c>
      <c r="M625" s="166">
        <v>65</v>
      </c>
      <c r="N625" s="167">
        <f t="shared" si="69"/>
        <v>85.609000000000009</v>
      </c>
      <c r="O625" s="167">
        <f t="shared" si="69"/>
        <v>70.104000000000013</v>
      </c>
      <c r="P625" s="167">
        <f t="shared" si="69"/>
        <v>72.48599999999999</v>
      </c>
      <c r="Q625">
        <f t="shared" si="65"/>
        <v>145.60900000000001</v>
      </c>
      <c r="R625">
        <f t="shared" si="66"/>
        <v>130.10400000000001</v>
      </c>
      <c r="S625" s="168">
        <f t="shared" si="67"/>
        <v>85.609000000000009</v>
      </c>
      <c r="T625">
        <f t="shared" si="68"/>
        <v>70.104000000000013</v>
      </c>
    </row>
    <row r="626" spans="1:20" outlineLevel="1" x14ac:dyDescent="0.25">
      <c r="A626" s="149">
        <v>20</v>
      </c>
      <c r="B626" s="164" t="str">
        <f t="shared" si="63"/>
        <v>FA</v>
      </c>
      <c r="C626" s="164" t="str">
        <f t="shared" si="64"/>
        <v>FA</v>
      </c>
      <c r="D626" s="135">
        <v>29.86</v>
      </c>
      <c r="E626" s="165">
        <v>2</v>
      </c>
      <c r="F626" s="135">
        <v>4</v>
      </c>
      <c r="G626" s="135">
        <v>125</v>
      </c>
      <c r="H626" s="154">
        <v>25.621500000000001</v>
      </c>
      <c r="I626" s="154">
        <v>4.0000000000000001E-3</v>
      </c>
      <c r="J626" s="154">
        <v>140.61199999999999</v>
      </c>
      <c r="K626" s="154">
        <v>128.84100000000001</v>
      </c>
      <c r="L626" s="154">
        <v>130.702</v>
      </c>
      <c r="M626" s="166">
        <v>65</v>
      </c>
      <c r="N626" s="167">
        <f t="shared" si="69"/>
        <v>80.611999999999995</v>
      </c>
      <c r="O626" s="167">
        <f t="shared" si="69"/>
        <v>68.841000000000008</v>
      </c>
      <c r="P626" s="167">
        <f t="shared" si="69"/>
        <v>70.701999999999998</v>
      </c>
      <c r="Q626">
        <f t="shared" si="65"/>
        <v>140.61199999999999</v>
      </c>
      <c r="R626">
        <f t="shared" si="66"/>
        <v>128.84100000000001</v>
      </c>
      <c r="S626" s="168">
        <f t="shared" si="67"/>
        <v>80.611999999999995</v>
      </c>
      <c r="T626">
        <f t="shared" si="68"/>
        <v>68.841000000000008</v>
      </c>
    </row>
    <row r="627" spans="1:20" outlineLevel="1" x14ac:dyDescent="0.25">
      <c r="A627" s="149">
        <v>35</v>
      </c>
      <c r="B627" s="164" t="str">
        <f t="shared" si="63"/>
        <v>FA</v>
      </c>
      <c r="C627" s="164" t="str">
        <f t="shared" si="64"/>
        <v>FA</v>
      </c>
      <c r="D627" s="135">
        <v>52.13</v>
      </c>
      <c r="E627" s="165">
        <v>2</v>
      </c>
      <c r="F627" s="135">
        <v>4</v>
      </c>
      <c r="G627" s="135">
        <v>125</v>
      </c>
      <c r="H627" s="154">
        <v>47.890799999999999</v>
      </c>
      <c r="I627" s="154">
        <v>4.0000000000000001E-3</v>
      </c>
      <c r="J627" s="154">
        <v>134.11799999999999</v>
      </c>
      <c r="K627" s="154">
        <v>127.292</v>
      </c>
      <c r="L627" s="154">
        <v>128.31899999999999</v>
      </c>
      <c r="M627" s="166">
        <v>65</v>
      </c>
      <c r="N627" s="167">
        <f t="shared" si="69"/>
        <v>74.117999999999995</v>
      </c>
      <c r="O627" s="167">
        <f t="shared" si="69"/>
        <v>67.292000000000002</v>
      </c>
      <c r="P627" s="167">
        <f t="shared" si="69"/>
        <v>68.318999999999988</v>
      </c>
      <c r="Q627">
        <f t="shared" si="65"/>
        <v>134.11799999999999</v>
      </c>
      <c r="R627">
        <f t="shared" si="66"/>
        <v>127.292</v>
      </c>
      <c r="S627" s="168">
        <f t="shared" si="67"/>
        <v>74.117999999999995</v>
      </c>
      <c r="T627">
        <f t="shared" si="68"/>
        <v>67.292000000000002</v>
      </c>
    </row>
    <row r="628" spans="1:20" outlineLevel="1" x14ac:dyDescent="0.25">
      <c r="A628" s="149">
        <v>50</v>
      </c>
      <c r="B628" s="164" t="str">
        <f t="shared" si="63"/>
        <v>FA</v>
      </c>
      <c r="C628" s="164" t="str">
        <f t="shared" si="64"/>
        <v>FA</v>
      </c>
      <c r="D628" s="135">
        <v>74.400000000000006</v>
      </c>
      <c r="E628" s="165">
        <v>2</v>
      </c>
      <c r="F628" s="135">
        <v>4</v>
      </c>
      <c r="G628" s="135">
        <v>125</v>
      </c>
      <c r="H628" s="154">
        <v>70.16</v>
      </c>
      <c r="I628" s="154">
        <v>4.0000000000000001E-3</v>
      </c>
      <c r="J628" s="154">
        <v>131.453</v>
      </c>
      <c r="K628" s="154">
        <v>126.65600000000001</v>
      </c>
      <c r="L628" s="154">
        <v>127.402</v>
      </c>
      <c r="M628" s="166">
        <v>65</v>
      </c>
      <c r="N628" s="167">
        <f t="shared" si="69"/>
        <v>71.453000000000003</v>
      </c>
      <c r="O628" s="167">
        <f t="shared" si="69"/>
        <v>66.656000000000006</v>
      </c>
      <c r="P628" s="167">
        <f t="shared" si="69"/>
        <v>67.402000000000001</v>
      </c>
      <c r="Q628">
        <f t="shared" si="65"/>
        <v>131.453</v>
      </c>
      <c r="R628">
        <f t="shared" si="66"/>
        <v>126.65600000000001</v>
      </c>
      <c r="S628" s="168">
        <f t="shared" si="67"/>
        <v>71.453000000000003</v>
      </c>
      <c r="T628">
        <f t="shared" si="68"/>
        <v>66.656000000000006</v>
      </c>
    </row>
    <row r="629" spans="1:20" outlineLevel="1" x14ac:dyDescent="0.25">
      <c r="A629" s="149">
        <v>60</v>
      </c>
      <c r="B629" s="164" t="str">
        <f t="shared" si="63"/>
        <v>FA</v>
      </c>
      <c r="C629" s="164" t="str">
        <f t="shared" si="64"/>
        <v>FA</v>
      </c>
      <c r="D629" s="135">
        <v>89.25</v>
      </c>
      <c r="E629" s="165">
        <v>2</v>
      </c>
      <c r="F629" s="135">
        <v>4</v>
      </c>
      <c r="G629" s="135">
        <v>125</v>
      </c>
      <c r="H629" s="154">
        <v>85.006200000000007</v>
      </c>
      <c r="I629" s="154">
        <v>4.0000000000000001E-3</v>
      </c>
      <c r="J629" s="154">
        <v>130.41200000000001</v>
      </c>
      <c r="K629" s="154">
        <v>126.395</v>
      </c>
      <c r="L629" s="154">
        <v>127.044</v>
      </c>
      <c r="M629" s="166">
        <v>65</v>
      </c>
      <c r="N629" s="167">
        <f t="shared" si="69"/>
        <v>70.412000000000006</v>
      </c>
      <c r="O629" s="167">
        <f t="shared" si="69"/>
        <v>66.394999999999996</v>
      </c>
      <c r="P629" s="167">
        <f t="shared" si="69"/>
        <v>67.043999999999997</v>
      </c>
      <c r="Q629">
        <f t="shared" si="65"/>
        <v>130.41200000000001</v>
      </c>
      <c r="R629">
        <f t="shared" si="66"/>
        <v>126.395</v>
      </c>
      <c r="S629" s="168">
        <f t="shared" si="67"/>
        <v>70.412000000000006</v>
      </c>
      <c r="T629">
        <f t="shared" si="68"/>
        <v>66.394999999999996</v>
      </c>
    </row>
    <row r="630" spans="1:20" outlineLevel="1" x14ac:dyDescent="0.25">
      <c r="A630" s="149">
        <v>70</v>
      </c>
      <c r="B630" s="164" t="str">
        <f t="shared" si="63"/>
        <v>FA</v>
      </c>
      <c r="C630" s="164" t="str">
        <f t="shared" si="64"/>
        <v>FA</v>
      </c>
      <c r="D630" s="135">
        <v>104.09</v>
      </c>
      <c r="E630" s="165">
        <v>2</v>
      </c>
      <c r="F630" s="135">
        <v>4</v>
      </c>
      <c r="G630" s="135">
        <v>125</v>
      </c>
      <c r="H630" s="154">
        <v>99.8523</v>
      </c>
      <c r="I630" s="154">
        <v>4.0000000000000001E-3</v>
      </c>
      <c r="J630" s="154">
        <v>129.66</v>
      </c>
      <c r="K630" s="154">
        <v>126.20699999999999</v>
      </c>
      <c r="L630" s="154">
        <v>126.73099999999999</v>
      </c>
      <c r="M630" s="166">
        <v>65</v>
      </c>
      <c r="N630" s="167">
        <f t="shared" si="69"/>
        <v>69.66</v>
      </c>
      <c r="O630" s="167">
        <f t="shared" si="69"/>
        <v>66.206999999999994</v>
      </c>
      <c r="P630" s="167">
        <f t="shared" si="69"/>
        <v>66.730999999999995</v>
      </c>
      <c r="Q630">
        <f t="shared" si="65"/>
        <v>129.66</v>
      </c>
      <c r="R630">
        <f t="shared" si="66"/>
        <v>126.20699999999999</v>
      </c>
      <c r="S630" s="168">
        <f t="shared" si="67"/>
        <v>69.66</v>
      </c>
      <c r="T630">
        <f t="shared" si="68"/>
        <v>66.206999999999994</v>
      </c>
    </row>
    <row r="631" spans="1:20" outlineLevel="1" x14ac:dyDescent="0.25">
      <c r="A631" s="149">
        <v>85</v>
      </c>
      <c r="B631" s="164" t="str">
        <f t="shared" si="63"/>
        <v>FA</v>
      </c>
      <c r="C631" s="164" t="str">
        <f t="shared" si="64"/>
        <v>FA</v>
      </c>
      <c r="D631" s="135">
        <v>126.36</v>
      </c>
      <c r="E631" s="165">
        <v>2</v>
      </c>
      <c r="F631" s="135">
        <v>4</v>
      </c>
      <c r="G631" s="135">
        <v>125</v>
      </c>
      <c r="H631" s="154">
        <v>122.122</v>
      </c>
      <c r="I631" s="154">
        <v>4.0000000000000001E-3</v>
      </c>
      <c r="J631" s="154">
        <v>128.864</v>
      </c>
      <c r="K631" s="154">
        <v>126.005</v>
      </c>
      <c r="L631" s="154">
        <v>126.422</v>
      </c>
      <c r="M631" s="166">
        <v>65</v>
      </c>
      <c r="N631" s="167">
        <f t="shared" si="69"/>
        <v>68.864000000000004</v>
      </c>
      <c r="O631" s="167">
        <f t="shared" si="69"/>
        <v>66.004999999999995</v>
      </c>
      <c r="P631" s="167">
        <f t="shared" si="69"/>
        <v>66.421999999999997</v>
      </c>
      <c r="Q631">
        <f t="shared" si="65"/>
        <v>128.864</v>
      </c>
      <c r="R631">
        <f t="shared" si="66"/>
        <v>126.005</v>
      </c>
      <c r="S631" s="168">
        <f t="shared" si="67"/>
        <v>68.864000000000004</v>
      </c>
      <c r="T631">
        <f t="shared" si="68"/>
        <v>66.004999999999995</v>
      </c>
    </row>
    <row r="632" spans="1:20" outlineLevel="1" x14ac:dyDescent="0.25">
      <c r="A632" s="149">
        <v>100</v>
      </c>
      <c r="B632" s="164" t="str">
        <f t="shared" si="63"/>
        <v>FA</v>
      </c>
      <c r="C632" s="164" t="str">
        <f t="shared" si="64"/>
        <v>FA</v>
      </c>
      <c r="D632" s="135">
        <v>148.63</v>
      </c>
      <c r="E632" s="165">
        <v>2</v>
      </c>
      <c r="F632" s="135">
        <v>4</v>
      </c>
      <c r="G632" s="135">
        <v>125</v>
      </c>
      <c r="H632" s="154">
        <v>144.39099999999999</v>
      </c>
      <c r="I632" s="154">
        <v>4.0000000000000001E-3</v>
      </c>
      <c r="J632" s="154">
        <v>128.30500000000001</v>
      </c>
      <c r="K632" s="154">
        <v>125.867</v>
      </c>
      <c r="L632" s="154">
        <v>126.22799999999999</v>
      </c>
      <c r="M632" s="166">
        <v>65</v>
      </c>
      <c r="N632" s="167">
        <f t="shared" si="69"/>
        <v>68.305000000000007</v>
      </c>
      <c r="O632" s="167">
        <f t="shared" si="69"/>
        <v>65.867000000000004</v>
      </c>
      <c r="P632" s="167">
        <f t="shared" si="69"/>
        <v>66.227999999999994</v>
      </c>
      <c r="Q632">
        <f t="shared" si="65"/>
        <v>128.30500000000001</v>
      </c>
      <c r="R632">
        <f t="shared" si="66"/>
        <v>125.867</v>
      </c>
      <c r="S632" s="168">
        <f t="shared" si="67"/>
        <v>68.305000000000007</v>
      </c>
      <c r="T632">
        <f t="shared" si="68"/>
        <v>65.867000000000004</v>
      </c>
    </row>
    <row r="633" spans="1:20" outlineLevel="1" x14ac:dyDescent="0.25">
      <c r="A633" s="149">
        <v>125</v>
      </c>
      <c r="B633" s="164" t="str">
        <f t="shared" si="63"/>
        <v>FA</v>
      </c>
      <c r="C633" s="164" t="str">
        <f t="shared" si="64"/>
        <v>FA</v>
      </c>
      <c r="D633" s="135">
        <v>185.75</v>
      </c>
      <c r="E633" s="165">
        <v>2</v>
      </c>
      <c r="F633" s="135">
        <v>4</v>
      </c>
      <c r="G633" s="135">
        <v>125</v>
      </c>
      <c r="H633" s="154">
        <v>181.506</v>
      </c>
      <c r="I633" s="154">
        <v>4.0000000000000001E-3</v>
      </c>
      <c r="J633" s="154">
        <v>127.666</v>
      </c>
      <c r="K633" s="154">
        <v>125.705</v>
      </c>
      <c r="L633" s="154">
        <v>126.005</v>
      </c>
      <c r="M633" s="166">
        <v>65</v>
      </c>
      <c r="N633" s="167">
        <f t="shared" si="69"/>
        <v>67.665999999999997</v>
      </c>
      <c r="O633" s="167">
        <f t="shared" si="69"/>
        <v>65.704999999999998</v>
      </c>
      <c r="P633" s="167">
        <f t="shared" si="69"/>
        <v>66.004999999999995</v>
      </c>
      <c r="Q633">
        <f t="shared" si="65"/>
        <v>127.666</v>
      </c>
      <c r="R633">
        <f t="shared" si="66"/>
        <v>125.705</v>
      </c>
      <c r="S633" s="168">
        <f t="shared" si="67"/>
        <v>67.665999999999997</v>
      </c>
      <c r="T633">
        <f t="shared" si="68"/>
        <v>65.704999999999998</v>
      </c>
    </row>
    <row r="634" spans="1:20" outlineLevel="1" x14ac:dyDescent="0.25">
      <c r="A634" s="149">
        <v>150</v>
      </c>
      <c r="B634" s="164" t="str">
        <f t="shared" si="63"/>
        <v>FA</v>
      </c>
      <c r="C634" s="164" t="str">
        <f t="shared" si="64"/>
        <v>FA</v>
      </c>
      <c r="D634" s="135">
        <v>222.86</v>
      </c>
      <c r="E634" s="165">
        <v>2</v>
      </c>
      <c r="F634" s="135">
        <v>4</v>
      </c>
      <c r="G634" s="135">
        <v>125</v>
      </c>
      <c r="H634" s="154">
        <v>218.62200000000001</v>
      </c>
      <c r="I634" s="154">
        <v>4.0000000000000001E-3</v>
      </c>
      <c r="J634" s="154">
        <v>127.239</v>
      </c>
      <c r="K634" s="154">
        <v>125.59699999999999</v>
      </c>
      <c r="L634" s="154">
        <v>125.864</v>
      </c>
      <c r="M634" s="166">
        <v>65</v>
      </c>
      <c r="N634" s="167">
        <f t="shared" si="69"/>
        <v>67.239000000000004</v>
      </c>
      <c r="O634" s="167">
        <f t="shared" si="69"/>
        <v>65.596999999999994</v>
      </c>
      <c r="P634" s="167">
        <f t="shared" si="69"/>
        <v>65.864000000000004</v>
      </c>
      <c r="Q634">
        <f t="shared" si="65"/>
        <v>127.239</v>
      </c>
      <c r="R634">
        <f t="shared" si="66"/>
        <v>125.59699999999999</v>
      </c>
      <c r="S634" s="168">
        <f t="shared" si="67"/>
        <v>67.239000000000004</v>
      </c>
      <c r="T634">
        <f t="shared" si="68"/>
        <v>65.596999999999994</v>
      </c>
    </row>
    <row r="635" spans="1:20" outlineLevel="1" x14ac:dyDescent="0.25">
      <c r="A635" s="149">
        <v>2</v>
      </c>
      <c r="B635" s="164" t="str">
        <f t="shared" si="63"/>
        <v>FA</v>
      </c>
      <c r="C635" s="164" t="str">
        <f t="shared" si="64"/>
        <v>FA</v>
      </c>
      <c r="D635" s="135">
        <v>3.14</v>
      </c>
      <c r="E635" s="165">
        <v>2</v>
      </c>
      <c r="F635" s="135">
        <v>6</v>
      </c>
      <c r="G635" s="135">
        <v>125</v>
      </c>
      <c r="H635" s="154">
        <v>-1.10154</v>
      </c>
      <c r="I635" s="154">
        <v>6.0000000000000001E-3</v>
      </c>
      <c r="J635" s="154">
        <v>303.45400000000001</v>
      </c>
      <c r="K635" s="154">
        <v>169.767</v>
      </c>
      <c r="L635" s="154">
        <v>193.87</v>
      </c>
      <c r="M635" s="166">
        <v>65</v>
      </c>
      <c r="N635" s="167">
        <f t="shared" si="69"/>
        <v>243.45400000000001</v>
      </c>
      <c r="O635" s="167">
        <f t="shared" si="69"/>
        <v>109.767</v>
      </c>
      <c r="P635" s="167">
        <f t="shared" si="69"/>
        <v>133.87</v>
      </c>
      <c r="Q635" t="str">
        <f t="shared" si="65"/>
        <v>NA</v>
      </c>
      <c r="R635" t="str">
        <f t="shared" si="66"/>
        <v>NA</v>
      </c>
      <c r="S635" s="168" t="str">
        <f t="shared" si="67"/>
        <v>NA</v>
      </c>
      <c r="T635" t="str">
        <f t="shared" si="68"/>
        <v>NA</v>
      </c>
    </row>
    <row r="636" spans="1:20" outlineLevel="1" x14ac:dyDescent="0.25">
      <c r="A636" s="149">
        <v>3.5</v>
      </c>
      <c r="B636" s="164" t="str">
        <f t="shared" si="63"/>
        <v>FA</v>
      </c>
      <c r="C636" s="164" t="str">
        <f t="shared" si="64"/>
        <v>FA</v>
      </c>
      <c r="D636" s="135">
        <v>5.37</v>
      </c>
      <c r="E636" s="165">
        <v>2</v>
      </c>
      <c r="F636" s="135">
        <v>6</v>
      </c>
      <c r="G636" s="135">
        <v>125</v>
      </c>
      <c r="H636" s="154">
        <v>1.12538</v>
      </c>
      <c r="I636" s="154">
        <v>6.0000000000000001E-3</v>
      </c>
      <c r="J636" s="154">
        <v>241.25200000000001</v>
      </c>
      <c r="K636" s="154">
        <v>153.39099999999999</v>
      </c>
      <c r="L636" s="154">
        <v>167.78800000000001</v>
      </c>
      <c r="M636" s="166">
        <v>65</v>
      </c>
      <c r="N636" s="167">
        <f t="shared" si="69"/>
        <v>181.25200000000001</v>
      </c>
      <c r="O636" s="167">
        <f t="shared" si="69"/>
        <v>93.390999999999991</v>
      </c>
      <c r="P636" s="167">
        <f t="shared" si="69"/>
        <v>107.78800000000001</v>
      </c>
      <c r="Q636" t="str">
        <f t="shared" si="65"/>
        <v>NA</v>
      </c>
      <c r="R636" t="str">
        <f t="shared" si="66"/>
        <v>NA</v>
      </c>
      <c r="S636" s="168" t="str">
        <f t="shared" si="67"/>
        <v>NA</v>
      </c>
      <c r="T636" t="str">
        <f t="shared" si="68"/>
        <v>NA</v>
      </c>
    </row>
    <row r="637" spans="1:20" outlineLevel="1" x14ac:dyDescent="0.25">
      <c r="A637" s="149">
        <v>5</v>
      </c>
      <c r="B637" s="164" t="str">
        <f t="shared" si="63"/>
        <v>FA</v>
      </c>
      <c r="C637" s="164" t="str">
        <f t="shared" si="64"/>
        <v>FA</v>
      </c>
      <c r="D637" s="135">
        <v>7.59</v>
      </c>
      <c r="E637" s="165">
        <v>2</v>
      </c>
      <c r="F637" s="135">
        <v>6</v>
      </c>
      <c r="G637" s="135">
        <v>125</v>
      </c>
      <c r="H637" s="154">
        <v>3.3523100000000001</v>
      </c>
      <c r="I637" s="154">
        <v>6.0000000000000001E-3</v>
      </c>
      <c r="J637" s="154">
        <v>210.44200000000001</v>
      </c>
      <c r="K637" s="154">
        <v>145.69399999999999</v>
      </c>
      <c r="L637" s="154">
        <v>156.16300000000001</v>
      </c>
      <c r="M637" s="166">
        <v>65</v>
      </c>
      <c r="N637" s="167">
        <f t="shared" si="69"/>
        <v>150.44200000000001</v>
      </c>
      <c r="O637" s="167">
        <f t="shared" si="69"/>
        <v>85.693999999999988</v>
      </c>
      <c r="P637" s="167">
        <f t="shared" si="69"/>
        <v>96.163000000000011</v>
      </c>
      <c r="Q637" t="str">
        <f t="shared" si="65"/>
        <v>NA</v>
      </c>
      <c r="R637" t="str">
        <f t="shared" si="66"/>
        <v>NA</v>
      </c>
      <c r="S637" s="168" t="str">
        <f t="shared" si="67"/>
        <v>NA</v>
      </c>
      <c r="T637">
        <f t="shared" si="68"/>
        <v>85.693999999999988</v>
      </c>
    </row>
    <row r="638" spans="1:20" outlineLevel="1" x14ac:dyDescent="0.25">
      <c r="A638" s="149">
        <v>7.5</v>
      </c>
      <c r="B638" s="164" t="str">
        <f t="shared" si="63"/>
        <v>FA</v>
      </c>
      <c r="C638" s="164" t="str">
        <f t="shared" si="64"/>
        <v>TR</v>
      </c>
      <c r="D638" s="135">
        <v>11.3</v>
      </c>
      <c r="E638" s="165">
        <v>2</v>
      </c>
      <c r="F638" s="135">
        <v>6</v>
      </c>
      <c r="G638" s="135">
        <v>125</v>
      </c>
      <c r="H638" s="154">
        <v>7.0638500000000004</v>
      </c>
      <c r="I638" s="154">
        <v>6.0000000000000001E-3</v>
      </c>
      <c r="J638" s="154">
        <v>184.02099999999999</v>
      </c>
      <c r="K638" s="154">
        <v>139.477</v>
      </c>
      <c r="L638" s="154">
        <v>146.49199999999999</v>
      </c>
      <c r="M638" s="166">
        <v>65</v>
      </c>
      <c r="N638" s="167">
        <f t="shared" si="69"/>
        <v>124.02099999999999</v>
      </c>
      <c r="O638" s="167">
        <f t="shared" si="69"/>
        <v>79.477000000000004</v>
      </c>
      <c r="P638" s="167">
        <f t="shared" si="69"/>
        <v>86.49199999999999</v>
      </c>
      <c r="Q638">
        <f t="shared" si="65"/>
        <v>184.02099999999999</v>
      </c>
      <c r="R638">
        <f t="shared" si="66"/>
        <v>139.477</v>
      </c>
      <c r="S638" s="168">
        <f t="shared" si="67"/>
        <v>124.02099999999999</v>
      </c>
      <c r="T638">
        <f t="shared" si="68"/>
        <v>79.477000000000004</v>
      </c>
    </row>
    <row r="639" spans="1:20" outlineLevel="1" x14ac:dyDescent="0.25">
      <c r="A639" s="149">
        <v>10</v>
      </c>
      <c r="B639" s="164" t="str">
        <f t="shared" ref="B639:B702" si="70">IF(AND($A639&lt;=$C$24,Q639&lt;&gt;"NA",R639&lt;&gt;"NA",F639&gt;=$Q$26),"TR","FA")</f>
        <v>FA</v>
      </c>
      <c r="C639" s="164" t="str">
        <f t="shared" ref="C639:C702" si="71">IF(AND($A639&lt;=$C$24,$S639&lt;&gt;"NA",$T639&lt;&gt;"NA",$F639&gt;=$S$26),"TR","FA")</f>
        <v>TR</v>
      </c>
      <c r="D639" s="135">
        <v>15.02</v>
      </c>
      <c r="E639" s="165">
        <v>2</v>
      </c>
      <c r="F639" s="135">
        <v>6</v>
      </c>
      <c r="G639" s="135">
        <v>125</v>
      </c>
      <c r="H639" s="154">
        <v>10.775399999999999</v>
      </c>
      <c r="I639" s="154">
        <v>6.0000000000000001E-3</v>
      </c>
      <c r="J639" s="154">
        <v>170.12299999999999</v>
      </c>
      <c r="K639" s="154">
        <v>136.042</v>
      </c>
      <c r="L639" s="154">
        <v>141.42099999999999</v>
      </c>
      <c r="M639" s="166">
        <v>65</v>
      </c>
      <c r="N639" s="167">
        <f t="shared" si="69"/>
        <v>110.12299999999999</v>
      </c>
      <c r="O639" s="167">
        <f t="shared" si="69"/>
        <v>76.042000000000002</v>
      </c>
      <c r="P639" s="167">
        <f t="shared" si="69"/>
        <v>81.420999999999992</v>
      </c>
      <c r="Q639">
        <f t="shared" ref="Q639:Q702" si="72">IF(J639&lt;$Q$30,J639,"NA")</f>
        <v>170.12299999999999</v>
      </c>
      <c r="R639">
        <f t="shared" ref="R639:R702" si="73">IF(J639&lt;$Q$30,K639,"NA")</f>
        <v>136.042</v>
      </c>
      <c r="S639" s="168">
        <f t="shared" ref="S639:S702" si="74">IF(N639&lt;$S$30,N639,"NA")</f>
        <v>110.12299999999999</v>
      </c>
      <c r="T639">
        <f t="shared" ref="T639:T702" si="75">IF(O639&lt;$T$30,O639,"NA")</f>
        <v>76.042000000000002</v>
      </c>
    </row>
    <row r="640" spans="1:20" outlineLevel="1" x14ac:dyDescent="0.25">
      <c r="A640" s="149">
        <v>15</v>
      </c>
      <c r="B640" s="164" t="str">
        <f t="shared" si="70"/>
        <v>FA</v>
      </c>
      <c r="C640" s="164" t="str">
        <f t="shared" si="71"/>
        <v>TR</v>
      </c>
      <c r="D640" s="135">
        <v>22.44</v>
      </c>
      <c r="E640" s="165">
        <v>2</v>
      </c>
      <c r="F640" s="135">
        <v>6</v>
      </c>
      <c r="G640" s="135">
        <v>125</v>
      </c>
      <c r="H640" s="154">
        <v>18.198499999999999</v>
      </c>
      <c r="I640" s="154">
        <v>6.0000000000000001E-3</v>
      </c>
      <c r="J640" s="154">
        <v>155.82</v>
      </c>
      <c r="K640" s="154">
        <v>132.637</v>
      </c>
      <c r="L640" s="154">
        <v>136.19399999999999</v>
      </c>
      <c r="M640" s="166">
        <v>65</v>
      </c>
      <c r="N640" s="167">
        <f t="shared" ref="N640:P703" si="76">J640-$J$30+$N$30</f>
        <v>95.82</v>
      </c>
      <c r="O640" s="167">
        <f t="shared" si="76"/>
        <v>72.637</v>
      </c>
      <c r="P640" s="167">
        <f t="shared" si="76"/>
        <v>76.193999999999988</v>
      </c>
      <c r="Q640">
        <f t="shared" si="72"/>
        <v>155.82</v>
      </c>
      <c r="R640">
        <f t="shared" si="73"/>
        <v>132.637</v>
      </c>
      <c r="S640" s="168">
        <f t="shared" si="74"/>
        <v>95.82</v>
      </c>
      <c r="T640">
        <f t="shared" si="75"/>
        <v>72.637</v>
      </c>
    </row>
    <row r="641" spans="1:20" outlineLevel="1" x14ac:dyDescent="0.25">
      <c r="A641" s="149">
        <v>20</v>
      </c>
      <c r="B641" s="164" t="str">
        <f t="shared" si="70"/>
        <v>FA</v>
      </c>
      <c r="C641" s="164" t="str">
        <f t="shared" si="71"/>
        <v>TR</v>
      </c>
      <c r="D641" s="135">
        <v>29.86</v>
      </c>
      <c r="E641" s="165">
        <v>2</v>
      </c>
      <c r="F641" s="135">
        <v>6</v>
      </c>
      <c r="G641" s="135">
        <v>125</v>
      </c>
      <c r="H641" s="154">
        <v>25.621500000000001</v>
      </c>
      <c r="I641" s="154">
        <v>6.0000000000000001E-3</v>
      </c>
      <c r="J641" s="154">
        <v>148.364</v>
      </c>
      <c r="K641" s="154">
        <v>130.75</v>
      </c>
      <c r="L641" s="154">
        <v>133.53399999999999</v>
      </c>
      <c r="M641" s="166">
        <v>65</v>
      </c>
      <c r="N641" s="167">
        <f t="shared" si="76"/>
        <v>88.364000000000004</v>
      </c>
      <c r="O641" s="167">
        <f t="shared" si="76"/>
        <v>70.75</v>
      </c>
      <c r="P641" s="167">
        <f t="shared" si="76"/>
        <v>73.533999999999992</v>
      </c>
      <c r="Q641">
        <f t="shared" si="72"/>
        <v>148.364</v>
      </c>
      <c r="R641">
        <f t="shared" si="73"/>
        <v>130.75</v>
      </c>
      <c r="S641" s="168">
        <f t="shared" si="74"/>
        <v>88.364000000000004</v>
      </c>
      <c r="T641">
        <f t="shared" si="75"/>
        <v>70.75</v>
      </c>
    </row>
    <row r="642" spans="1:20" outlineLevel="1" x14ac:dyDescent="0.25">
      <c r="A642" s="149">
        <v>35</v>
      </c>
      <c r="B642" s="164" t="str">
        <f t="shared" si="70"/>
        <v>FA</v>
      </c>
      <c r="C642" s="164" t="str">
        <f t="shared" si="71"/>
        <v>FA</v>
      </c>
      <c r="D642" s="135">
        <v>52.13</v>
      </c>
      <c r="E642" s="165">
        <v>2</v>
      </c>
      <c r="F642" s="135">
        <v>6</v>
      </c>
      <c r="G642" s="135">
        <v>125</v>
      </c>
      <c r="H642" s="154">
        <v>47.890799999999999</v>
      </c>
      <c r="I642" s="154">
        <v>6.0000000000000001E-3</v>
      </c>
      <c r="J642" s="154">
        <v>138.65799999999999</v>
      </c>
      <c r="K642" s="154">
        <v>128.435</v>
      </c>
      <c r="L642" s="154">
        <v>129.971</v>
      </c>
      <c r="M642" s="166">
        <v>65</v>
      </c>
      <c r="N642" s="167">
        <f t="shared" si="76"/>
        <v>78.657999999999987</v>
      </c>
      <c r="O642" s="167">
        <f t="shared" si="76"/>
        <v>68.435000000000002</v>
      </c>
      <c r="P642" s="167">
        <f t="shared" si="76"/>
        <v>69.971000000000004</v>
      </c>
      <c r="Q642">
        <f t="shared" si="72"/>
        <v>138.65799999999999</v>
      </c>
      <c r="R642">
        <f t="shared" si="73"/>
        <v>128.435</v>
      </c>
      <c r="S642" s="168">
        <f t="shared" si="74"/>
        <v>78.657999999999987</v>
      </c>
      <c r="T642">
        <f t="shared" si="75"/>
        <v>68.435000000000002</v>
      </c>
    </row>
    <row r="643" spans="1:20" outlineLevel="1" x14ac:dyDescent="0.25">
      <c r="A643" s="149">
        <v>50</v>
      </c>
      <c r="B643" s="164" t="str">
        <f t="shared" si="70"/>
        <v>FA</v>
      </c>
      <c r="C643" s="164" t="str">
        <f t="shared" si="71"/>
        <v>FA</v>
      </c>
      <c r="D643" s="135">
        <v>74.400000000000006</v>
      </c>
      <c r="E643" s="165">
        <v>2</v>
      </c>
      <c r="F643" s="135">
        <v>6</v>
      </c>
      <c r="G643" s="135">
        <v>125</v>
      </c>
      <c r="H643" s="154">
        <v>70.16</v>
      </c>
      <c r="I643" s="154">
        <v>6.0000000000000001E-3</v>
      </c>
      <c r="J643" s="154">
        <v>134.66999999999999</v>
      </c>
      <c r="K643" s="154">
        <v>127.482</v>
      </c>
      <c r="L643" s="154">
        <v>128.6</v>
      </c>
      <c r="M643" s="166">
        <v>65</v>
      </c>
      <c r="N643" s="167">
        <f t="shared" si="76"/>
        <v>74.669999999999987</v>
      </c>
      <c r="O643" s="167">
        <f t="shared" si="76"/>
        <v>67.481999999999999</v>
      </c>
      <c r="P643" s="167">
        <f t="shared" si="76"/>
        <v>68.599999999999994</v>
      </c>
      <c r="Q643">
        <f t="shared" si="72"/>
        <v>134.66999999999999</v>
      </c>
      <c r="R643">
        <f t="shared" si="73"/>
        <v>127.482</v>
      </c>
      <c r="S643" s="168">
        <f t="shared" si="74"/>
        <v>74.669999999999987</v>
      </c>
      <c r="T643">
        <f t="shared" si="75"/>
        <v>67.481999999999999</v>
      </c>
    </row>
    <row r="644" spans="1:20" outlineLevel="1" x14ac:dyDescent="0.25">
      <c r="A644" s="149">
        <v>60</v>
      </c>
      <c r="B644" s="164" t="str">
        <f t="shared" si="70"/>
        <v>FA</v>
      </c>
      <c r="C644" s="164" t="str">
        <f t="shared" si="71"/>
        <v>FA</v>
      </c>
      <c r="D644" s="135">
        <v>89.25</v>
      </c>
      <c r="E644" s="165">
        <v>2</v>
      </c>
      <c r="F644" s="135">
        <v>6</v>
      </c>
      <c r="G644" s="135">
        <v>125</v>
      </c>
      <c r="H644" s="154">
        <v>85.006200000000007</v>
      </c>
      <c r="I644" s="154">
        <v>6.0000000000000001E-3</v>
      </c>
      <c r="J644" s="154">
        <v>133.11199999999999</v>
      </c>
      <c r="K644" s="154">
        <v>127.09099999999999</v>
      </c>
      <c r="L644" s="154">
        <v>128.06399999999999</v>
      </c>
      <c r="M644" s="166">
        <v>65</v>
      </c>
      <c r="N644" s="167">
        <f t="shared" si="76"/>
        <v>73.111999999999995</v>
      </c>
      <c r="O644" s="167">
        <f t="shared" si="76"/>
        <v>67.090999999999994</v>
      </c>
      <c r="P644" s="167">
        <f t="shared" si="76"/>
        <v>68.063999999999993</v>
      </c>
      <c r="Q644">
        <f t="shared" si="72"/>
        <v>133.11199999999999</v>
      </c>
      <c r="R644">
        <f t="shared" si="73"/>
        <v>127.09099999999999</v>
      </c>
      <c r="S644" s="168">
        <f t="shared" si="74"/>
        <v>73.111999999999995</v>
      </c>
      <c r="T644">
        <f t="shared" si="75"/>
        <v>67.090999999999994</v>
      </c>
    </row>
    <row r="645" spans="1:20" outlineLevel="1" x14ac:dyDescent="0.25">
      <c r="A645" s="149">
        <v>70</v>
      </c>
      <c r="B645" s="164" t="str">
        <f t="shared" si="70"/>
        <v>FA</v>
      </c>
      <c r="C645" s="164" t="str">
        <f t="shared" si="71"/>
        <v>FA</v>
      </c>
      <c r="D645" s="135">
        <v>104.09</v>
      </c>
      <c r="E645" s="165">
        <v>2</v>
      </c>
      <c r="F645" s="135">
        <v>6</v>
      </c>
      <c r="G645" s="135">
        <v>125</v>
      </c>
      <c r="H645" s="154">
        <v>99.8523</v>
      </c>
      <c r="I645" s="154">
        <v>6.0000000000000001E-3</v>
      </c>
      <c r="J645" s="154">
        <v>131.98599999999999</v>
      </c>
      <c r="K645" s="154">
        <v>126.809</v>
      </c>
      <c r="L645" s="154">
        <v>127.595</v>
      </c>
      <c r="M645" s="166">
        <v>65</v>
      </c>
      <c r="N645" s="167">
        <f t="shared" si="76"/>
        <v>71.98599999999999</v>
      </c>
      <c r="O645" s="167">
        <f t="shared" si="76"/>
        <v>66.808999999999997</v>
      </c>
      <c r="P645" s="167">
        <f t="shared" si="76"/>
        <v>67.594999999999999</v>
      </c>
      <c r="Q645">
        <f t="shared" si="72"/>
        <v>131.98599999999999</v>
      </c>
      <c r="R645">
        <f t="shared" si="73"/>
        <v>126.809</v>
      </c>
      <c r="S645" s="168">
        <f t="shared" si="74"/>
        <v>71.98599999999999</v>
      </c>
      <c r="T645">
        <f t="shared" si="75"/>
        <v>66.808999999999997</v>
      </c>
    </row>
    <row r="646" spans="1:20" outlineLevel="1" x14ac:dyDescent="0.25">
      <c r="A646" s="149">
        <v>85</v>
      </c>
      <c r="B646" s="164" t="str">
        <f t="shared" si="70"/>
        <v>FA</v>
      </c>
      <c r="C646" s="164" t="str">
        <f t="shared" si="71"/>
        <v>FA</v>
      </c>
      <c r="D646" s="135">
        <v>126.36</v>
      </c>
      <c r="E646" s="165">
        <v>2</v>
      </c>
      <c r="F646" s="135">
        <v>6</v>
      </c>
      <c r="G646" s="135">
        <v>125</v>
      </c>
      <c r="H646" s="154">
        <v>122.122</v>
      </c>
      <c r="I646" s="154">
        <v>6.0000000000000001E-3</v>
      </c>
      <c r="J646" s="154">
        <v>130.792</v>
      </c>
      <c r="K646" s="154">
        <v>126.506</v>
      </c>
      <c r="L646" s="154">
        <v>127.13200000000001</v>
      </c>
      <c r="M646" s="166">
        <v>65</v>
      </c>
      <c r="N646" s="167">
        <f t="shared" si="76"/>
        <v>70.792000000000002</v>
      </c>
      <c r="O646" s="167">
        <f t="shared" si="76"/>
        <v>66.506</v>
      </c>
      <c r="P646" s="167">
        <f t="shared" si="76"/>
        <v>67.132000000000005</v>
      </c>
      <c r="Q646">
        <f t="shared" si="72"/>
        <v>130.792</v>
      </c>
      <c r="R646">
        <f t="shared" si="73"/>
        <v>126.506</v>
      </c>
      <c r="S646" s="168">
        <f t="shared" si="74"/>
        <v>70.792000000000002</v>
      </c>
      <c r="T646">
        <f t="shared" si="75"/>
        <v>66.506</v>
      </c>
    </row>
    <row r="647" spans="1:20" outlineLevel="1" x14ac:dyDescent="0.25">
      <c r="A647" s="149">
        <v>100</v>
      </c>
      <c r="B647" s="164" t="str">
        <f t="shared" si="70"/>
        <v>FA</v>
      </c>
      <c r="C647" s="164" t="str">
        <f t="shared" si="71"/>
        <v>FA</v>
      </c>
      <c r="D647" s="135">
        <v>148.63</v>
      </c>
      <c r="E647" s="165">
        <v>2</v>
      </c>
      <c r="F647" s="135">
        <v>6</v>
      </c>
      <c r="G647" s="135">
        <v>125</v>
      </c>
      <c r="H647" s="154">
        <v>144.39099999999999</v>
      </c>
      <c r="I647" s="154">
        <v>6.0000000000000001E-3</v>
      </c>
      <c r="J647" s="154">
        <v>129.95400000000001</v>
      </c>
      <c r="K647" s="154">
        <v>126.3</v>
      </c>
      <c r="L647" s="154">
        <v>126.84099999999999</v>
      </c>
      <c r="M647" s="166">
        <v>65</v>
      </c>
      <c r="N647" s="167">
        <f t="shared" si="76"/>
        <v>69.954000000000008</v>
      </c>
      <c r="O647" s="167">
        <f t="shared" si="76"/>
        <v>66.3</v>
      </c>
      <c r="P647" s="167">
        <f t="shared" si="76"/>
        <v>66.840999999999994</v>
      </c>
      <c r="Q647">
        <f t="shared" si="72"/>
        <v>129.95400000000001</v>
      </c>
      <c r="R647">
        <f t="shared" si="73"/>
        <v>126.3</v>
      </c>
      <c r="S647" s="168">
        <f t="shared" si="74"/>
        <v>69.954000000000008</v>
      </c>
      <c r="T647">
        <f t="shared" si="75"/>
        <v>66.3</v>
      </c>
    </row>
    <row r="648" spans="1:20" outlineLevel="1" x14ac:dyDescent="0.25">
      <c r="A648" s="149">
        <v>125</v>
      </c>
      <c r="B648" s="164" t="str">
        <f t="shared" si="70"/>
        <v>FA</v>
      </c>
      <c r="C648" s="164" t="str">
        <f t="shared" si="71"/>
        <v>FA</v>
      </c>
      <c r="D648" s="135">
        <v>185.75</v>
      </c>
      <c r="E648" s="165">
        <v>2</v>
      </c>
      <c r="F648" s="135">
        <v>6</v>
      </c>
      <c r="G648" s="135">
        <v>125</v>
      </c>
      <c r="H648" s="154">
        <v>181.506</v>
      </c>
      <c r="I648" s="154">
        <v>6.0000000000000001E-3</v>
      </c>
      <c r="J648" s="154">
        <v>128.99700000000001</v>
      </c>
      <c r="K648" s="154">
        <v>126.057</v>
      </c>
      <c r="L648" s="154">
        <v>126.50700000000001</v>
      </c>
      <c r="M648" s="166">
        <v>65</v>
      </c>
      <c r="N648" s="167">
        <f t="shared" si="76"/>
        <v>68.997000000000014</v>
      </c>
      <c r="O648" s="167">
        <f t="shared" si="76"/>
        <v>66.057000000000002</v>
      </c>
      <c r="P648" s="167">
        <f t="shared" si="76"/>
        <v>66.507000000000005</v>
      </c>
      <c r="Q648">
        <f t="shared" si="72"/>
        <v>128.99700000000001</v>
      </c>
      <c r="R648">
        <f t="shared" si="73"/>
        <v>126.057</v>
      </c>
      <c r="S648" s="168">
        <f t="shared" si="74"/>
        <v>68.997000000000014</v>
      </c>
      <c r="T648">
        <f t="shared" si="75"/>
        <v>66.057000000000002</v>
      </c>
    </row>
    <row r="649" spans="1:20" outlineLevel="1" x14ac:dyDescent="0.25">
      <c r="A649" s="149">
        <v>150</v>
      </c>
      <c r="B649" s="164" t="str">
        <f t="shared" si="70"/>
        <v>FA</v>
      </c>
      <c r="C649" s="164" t="str">
        <f t="shared" si="71"/>
        <v>FA</v>
      </c>
      <c r="D649" s="135">
        <v>222.86</v>
      </c>
      <c r="E649" s="165">
        <v>2</v>
      </c>
      <c r="F649" s="135">
        <v>6</v>
      </c>
      <c r="G649" s="135">
        <v>125</v>
      </c>
      <c r="H649" s="154">
        <v>218.62200000000001</v>
      </c>
      <c r="I649" s="154">
        <v>6.0000000000000001E-3</v>
      </c>
      <c r="J649" s="154">
        <v>128.358</v>
      </c>
      <c r="K649" s="154">
        <v>125.895</v>
      </c>
      <c r="L649" s="154">
        <v>126.295</v>
      </c>
      <c r="M649" s="166">
        <v>65</v>
      </c>
      <c r="N649" s="167">
        <f t="shared" si="76"/>
        <v>68.358000000000004</v>
      </c>
      <c r="O649" s="167">
        <f t="shared" si="76"/>
        <v>65.894999999999996</v>
      </c>
      <c r="P649" s="167">
        <f t="shared" si="76"/>
        <v>66.295000000000002</v>
      </c>
      <c r="Q649">
        <f t="shared" si="72"/>
        <v>128.358</v>
      </c>
      <c r="R649">
        <f t="shared" si="73"/>
        <v>125.895</v>
      </c>
      <c r="S649" s="168">
        <f t="shared" si="74"/>
        <v>68.358000000000004</v>
      </c>
      <c r="T649">
        <f t="shared" si="75"/>
        <v>65.894999999999996</v>
      </c>
    </row>
    <row r="650" spans="1:20" outlineLevel="1" x14ac:dyDescent="0.25">
      <c r="A650" s="149">
        <v>2</v>
      </c>
      <c r="B650" s="164" t="str">
        <f t="shared" si="70"/>
        <v>FA</v>
      </c>
      <c r="C650" s="164" t="str">
        <f t="shared" si="71"/>
        <v>FA</v>
      </c>
      <c r="D650" s="135">
        <v>3.14</v>
      </c>
      <c r="E650" s="165">
        <v>2</v>
      </c>
      <c r="F650" s="135">
        <v>8</v>
      </c>
      <c r="G650" s="135">
        <v>125</v>
      </c>
      <c r="H650" s="154">
        <v>-1.10154</v>
      </c>
      <c r="I650" s="154">
        <v>8.0000000000000002E-3</v>
      </c>
      <c r="J650" s="154">
        <v>360.24400000000003</v>
      </c>
      <c r="K650" s="154">
        <v>183.90100000000001</v>
      </c>
      <c r="L650" s="154">
        <v>215.37</v>
      </c>
      <c r="M650" s="166">
        <v>65</v>
      </c>
      <c r="N650" s="167">
        <f t="shared" si="76"/>
        <v>300.24400000000003</v>
      </c>
      <c r="O650" s="167">
        <f t="shared" si="76"/>
        <v>123.90100000000001</v>
      </c>
      <c r="P650" s="167">
        <f t="shared" si="76"/>
        <v>155.37</v>
      </c>
      <c r="Q650" t="str">
        <f t="shared" si="72"/>
        <v>NA</v>
      </c>
      <c r="R650" t="str">
        <f t="shared" si="73"/>
        <v>NA</v>
      </c>
      <c r="S650" s="168" t="str">
        <f t="shared" si="74"/>
        <v>NA</v>
      </c>
      <c r="T650" t="str">
        <f t="shared" si="75"/>
        <v>NA</v>
      </c>
    </row>
    <row r="651" spans="1:20" outlineLevel="1" x14ac:dyDescent="0.25">
      <c r="A651" s="149">
        <v>3.5</v>
      </c>
      <c r="B651" s="164" t="str">
        <f t="shared" si="70"/>
        <v>FA</v>
      </c>
      <c r="C651" s="164" t="str">
        <f t="shared" si="71"/>
        <v>FA</v>
      </c>
      <c r="D651" s="135">
        <v>5.37</v>
      </c>
      <c r="E651" s="165">
        <v>2</v>
      </c>
      <c r="F651" s="135">
        <v>8</v>
      </c>
      <c r="G651" s="135">
        <v>125</v>
      </c>
      <c r="H651" s="154">
        <v>1.12538</v>
      </c>
      <c r="I651" s="154">
        <v>8.0000000000000002E-3</v>
      </c>
      <c r="J651" s="154">
        <v>278.58999999999997</v>
      </c>
      <c r="K651" s="154">
        <v>162.518</v>
      </c>
      <c r="L651" s="154">
        <v>181.429</v>
      </c>
      <c r="M651" s="166">
        <v>65</v>
      </c>
      <c r="N651" s="167">
        <f t="shared" si="76"/>
        <v>218.58999999999997</v>
      </c>
      <c r="O651" s="167">
        <f t="shared" si="76"/>
        <v>102.518</v>
      </c>
      <c r="P651" s="167">
        <f t="shared" si="76"/>
        <v>121.429</v>
      </c>
      <c r="Q651" t="str">
        <f t="shared" si="72"/>
        <v>NA</v>
      </c>
      <c r="R651" t="str">
        <f t="shared" si="73"/>
        <v>NA</v>
      </c>
      <c r="S651" s="168" t="str">
        <f t="shared" si="74"/>
        <v>NA</v>
      </c>
      <c r="T651" t="str">
        <f t="shared" si="75"/>
        <v>NA</v>
      </c>
    </row>
    <row r="652" spans="1:20" outlineLevel="1" x14ac:dyDescent="0.25">
      <c r="A652" s="149">
        <v>5</v>
      </c>
      <c r="B652" s="164" t="str">
        <f t="shared" si="70"/>
        <v>FA</v>
      </c>
      <c r="C652" s="164" t="str">
        <f t="shared" si="71"/>
        <v>FA</v>
      </c>
      <c r="D652" s="135">
        <v>7.59</v>
      </c>
      <c r="E652" s="165">
        <v>2</v>
      </c>
      <c r="F652" s="135">
        <v>8</v>
      </c>
      <c r="G652" s="135">
        <v>125</v>
      </c>
      <c r="H652" s="154">
        <v>3.3523100000000001</v>
      </c>
      <c r="I652" s="154">
        <v>8.0000000000000002E-3</v>
      </c>
      <c r="J652" s="154">
        <v>238.084</v>
      </c>
      <c r="K652" s="154">
        <v>152.40700000000001</v>
      </c>
      <c r="L652" s="154">
        <v>166.21199999999999</v>
      </c>
      <c r="M652" s="166">
        <v>65</v>
      </c>
      <c r="N652" s="167">
        <f t="shared" si="76"/>
        <v>178.084</v>
      </c>
      <c r="O652" s="167">
        <f t="shared" si="76"/>
        <v>92.407000000000011</v>
      </c>
      <c r="P652" s="167">
        <f t="shared" si="76"/>
        <v>106.21199999999999</v>
      </c>
      <c r="Q652" t="str">
        <f t="shared" si="72"/>
        <v>NA</v>
      </c>
      <c r="R652" t="str">
        <f t="shared" si="73"/>
        <v>NA</v>
      </c>
      <c r="S652" s="168" t="str">
        <f t="shared" si="74"/>
        <v>NA</v>
      </c>
      <c r="T652" t="str">
        <f t="shared" si="75"/>
        <v>NA</v>
      </c>
    </row>
    <row r="653" spans="1:20" outlineLevel="1" x14ac:dyDescent="0.25">
      <c r="A653" s="149">
        <v>7.5</v>
      </c>
      <c r="B653" s="164" t="str">
        <f t="shared" si="70"/>
        <v>FA</v>
      </c>
      <c r="C653" s="164" t="str">
        <f t="shared" si="71"/>
        <v>FA</v>
      </c>
      <c r="D653" s="135">
        <v>11.3</v>
      </c>
      <c r="E653" s="165">
        <v>2</v>
      </c>
      <c r="F653" s="135">
        <v>8</v>
      </c>
      <c r="G653" s="135">
        <v>125</v>
      </c>
      <c r="H653" s="154">
        <v>7.0638500000000004</v>
      </c>
      <c r="I653" s="154">
        <v>8.0000000000000002E-3</v>
      </c>
      <c r="J653" s="154">
        <v>203.28700000000001</v>
      </c>
      <c r="K653" s="154">
        <v>144.215</v>
      </c>
      <c r="L653" s="154">
        <v>153.495</v>
      </c>
      <c r="M653" s="166">
        <v>65</v>
      </c>
      <c r="N653" s="167">
        <f t="shared" si="76"/>
        <v>143.28700000000001</v>
      </c>
      <c r="O653" s="167">
        <f t="shared" si="76"/>
        <v>84.215000000000003</v>
      </c>
      <c r="P653" s="167">
        <f t="shared" si="76"/>
        <v>93.495000000000005</v>
      </c>
      <c r="Q653">
        <f t="shared" si="72"/>
        <v>203.28700000000001</v>
      </c>
      <c r="R653">
        <f t="shared" si="73"/>
        <v>144.215</v>
      </c>
      <c r="S653" s="168" t="str">
        <f t="shared" si="74"/>
        <v>NA</v>
      </c>
      <c r="T653">
        <f t="shared" si="75"/>
        <v>84.215000000000003</v>
      </c>
    </row>
    <row r="654" spans="1:20" outlineLevel="1" x14ac:dyDescent="0.25">
      <c r="A654" s="149">
        <v>10</v>
      </c>
      <c r="B654" s="164" t="str">
        <f t="shared" si="70"/>
        <v>FA</v>
      </c>
      <c r="C654" s="164" t="str">
        <f t="shared" si="71"/>
        <v>TR</v>
      </c>
      <c r="D654" s="135">
        <v>15.02</v>
      </c>
      <c r="E654" s="165">
        <v>2</v>
      </c>
      <c r="F654" s="135">
        <v>8</v>
      </c>
      <c r="G654" s="135">
        <v>125</v>
      </c>
      <c r="H654" s="154">
        <v>10.775399999999999</v>
      </c>
      <c r="I654" s="154">
        <v>8.0000000000000002E-3</v>
      </c>
      <c r="J654" s="154">
        <v>184.905</v>
      </c>
      <c r="K654" s="154">
        <v>139.66900000000001</v>
      </c>
      <c r="L654" s="154">
        <v>146.79499999999999</v>
      </c>
      <c r="M654" s="166">
        <v>65</v>
      </c>
      <c r="N654" s="167">
        <f t="shared" si="76"/>
        <v>124.905</v>
      </c>
      <c r="O654" s="167">
        <f t="shared" si="76"/>
        <v>79.669000000000011</v>
      </c>
      <c r="P654" s="167">
        <f t="shared" si="76"/>
        <v>86.794999999999987</v>
      </c>
      <c r="Q654">
        <f t="shared" si="72"/>
        <v>184.905</v>
      </c>
      <c r="R654">
        <f t="shared" si="73"/>
        <v>139.66900000000001</v>
      </c>
      <c r="S654" s="168">
        <f t="shared" si="74"/>
        <v>124.905</v>
      </c>
      <c r="T654">
        <f t="shared" si="75"/>
        <v>79.669000000000011</v>
      </c>
    </row>
    <row r="655" spans="1:20" outlineLevel="1" x14ac:dyDescent="0.25">
      <c r="A655" s="149">
        <v>15</v>
      </c>
      <c r="B655" s="164" t="str">
        <f t="shared" si="70"/>
        <v>FA</v>
      </c>
      <c r="C655" s="164" t="str">
        <f t="shared" si="71"/>
        <v>TR</v>
      </c>
      <c r="D655" s="135">
        <v>22.44</v>
      </c>
      <c r="E655" s="165">
        <v>2</v>
      </c>
      <c r="F655" s="135">
        <v>8</v>
      </c>
      <c r="G655" s="135">
        <v>125</v>
      </c>
      <c r="H655" s="154">
        <v>18.198499999999999</v>
      </c>
      <c r="I655" s="154">
        <v>8.0000000000000002E-3</v>
      </c>
      <c r="J655" s="154">
        <v>165.971</v>
      </c>
      <c r="K655" s="154">
        <v>135.15799999999999</v>
      </c>
      <c r="L655" s="154">
        <v>139.87899999999999</v>
      </c>
      <c r="M655" s="166">
        <v>65</v>
      </c>
      <c r="N655" s="167">
        <f t="shared" si="76"/>
        <v>105.971</v>
      </c>
      <c r="O655" s="167">
        <f t="shared" si="76"/>
        <v>75.157999999999987</v>
      </c>
      <c r="P655" s="167">
        <f t="shared" si="76"/>
        <v>79.878999999999991</v>
      </c>
      <c r="Q655">
        <f t="shared" si="72"/>
        <v>165.971</v>
      </c>
      <c r="R655">
        <f t="shared" si="73"/>
        <v>135.15799999999999</v>
      </c>
      <c r="S655" s="168">
        <f t="shared" si="74"/>
        <v>105.971</v>
      </c>
      <c r="T655">
        <f t="shared" si="75"/>
        <v>75.157999999999987</v>
      </c>
    </row>
    <row r="656" spans="1:20" outlineLevel="1" x14ac:dyDescent="0.25">
      <c r="A656" s="149">
        <v>20</v>
      </c>
      <c r="B656" s="164" t="str">
        <f t="shared" si="70"/>
        <v>FA</v>
      </c>
      <c r="C656" s="164" t="str">
        <f t="shared" si="71"/>
        <v>TR</v>
      </c>
      <c r="D656" s="135">
        <v>29.86</v>
      </c>
      <c r="E656" s="165">
        <v>2</v>
      </c>
      <c r="F656" s="135">
        <v>8</v>
      </c>
      <c r="G656" s="135">
        <v>125</v>
      </c>
      <c r="H656" s="154">
        <v>25.621500000000001</v>
      </c>
      <c r="I656" s="154">
        <v>8.0000000000000002E-3</v>
      </c>
      <c r="J656" s="154">
        <v>156.08099999999999</v>
      </c>
      <c r="K656" s="154">
        <v>132.65299999999999</v>
      </c>
      <c r="L656" s="154">
        <v>136.352</v>
      </c>
      <c r="M656" s="166">
        <v>65</v>
      </c>
      <c r="N656" s="167">
        <f t="shared" si="76"/>
        <v>96.080999999999989</v>
      </c>
      <c r="O656" s="167">
        <f t="shared" si="76"/>
        <v>72.652999999999992</v>
      </c>
      <c r="P656" s="167">
        <f t="shared" si="76"/>
        <v>76.352000000000004</v>
      </c>
      <c r="Q656">
        <f t="shared" si="72"/>
        <v>156.08099999999999</v>
      </c>
      <c r="R656">
        <f t="shared" si="73"/>
        <v>132.65299999999999</v>
      </c>
      <c r="S656" s="168">
        <f t="shared" si="74"/>
        <v>96.080999999999989</v>
      </c>
      <c r="T656">
        <f t="shared" si="75"/>
        <v>72.652999999999992</v>
      </c>
    </row>
    <row r="657" spans="1:20" outlineLevel="1" x14ac:dyDescent="0.25">
      <c r="A657" s="149">
        <v>35</v>
      </c>
      <c r="B657" s="164" t="str">
        <f t="shared" si="70"/>
        <v>FA</v>
      </c>
      <c r="C657" s="164" t="str">
        <f t="shared" si="71"/>
        <v>FA</v>
      </c>
      <c r="D657" s="135">
        <v>52.13</v>
      </c>
      <c r="E657" s="165">
        <v>2</v>
      </c>
      <c r="F657" s="135">
        <v>8</v>
      </c>
      <c r="G657" s="135">
        <v>125</v>
      </c>
      <c r="H657" s="154">
        <v>47.890799999999999</v>
      </c>
      <c r="I657" s="154">
        <v>8.0000000000000002E-3</v>
      </c>
      <c r="J657" s="154">
        <v>143.18700000000001</v>
      </c>
      <c r="K657" s="154">
        <v>129.57400000000001</v>
      </c>
      <c r="L657" s="154">
        <v>131.619</v>
      </c>
      <c r="M657" s="166">
        <v>65</v>
      </c>
      <c r="N657" s="167">
        <f t="shared" si="76"/>
        <v>83.187000000000012</v>
      </c>
      <c r="O657" s="167">
        <f t="shared" si="76"/>
        <v>69.574000000000012</v>
      </c>
      <c r="P657" s="167">
        <f t="shared" si="76"/>
        <v>71.619</v>
      </c>
      <c r="Q657">
        <f t="shared" si="72"/>
        <v>143.18700000000001</v>
      </c>
      <c r="R657">
        <f t="shared" si="73"/>
        <v>129.57400000000001</v>
      </c>
      <c r="S657" s="168">
        <f t="shared" si="74"/>
        <v>83.187000000000012</v>
      </c>
      <c r="T657">
        <f t="shared" si="75"/>
        <v>69.574000000000012</v>
      </c>
    </row>
    <row r="658" spans="1:20" outlineLevel="1" x14ac:dyDescent="0.25">
      <c r="A658" s="149">
        <v>50</v>
      </c>
      <c r="B658" s="164" t="str">
        <f t="shared" si="70"/>
        <v>FA</v>
      </c>
      <c r="C658" s="164" t="str">
        <f t="shared" si="71"/>
        <v>FA</v>
      </c>
      <c r="D658" s="135">
        <v>74.400000000000006</v>
      </c>
      <c r="E658" s="165">
        <v>2</v>
      </c>
      <c r="F658" s="135">
        <v>8</v>
      </c>
      <c r="G658" s="135">
        <v>125</v>
      </c>
      <c r="H658" s="154">
        <v>70.16</v>
      </c>
      <c r="I658" s="154">
        <v>8.0000000000000002E-3</v>
      </c>
      <c r="J658" s="154">
        <v>137.881</v>
      </c>
      <c r="K658" s="154">
        <v>128.30699999999999</v>
      </c>
      <c r="L658" s="154">
        <v>129.79499999999999</v>
      </c>
      <c r="M658" s="166">
        <v>65</v>
      </c>
      <c r="N658" s="167">
        <f t="shared" si="76"/>
        <v>77.881</v>
      </c>
      <c r="O658" s="167">
        <f t="shared" si="76"/>
        <v>68.306999999999988</v>
      </c>
      <c r="P658" s="167">
        <f t="shared" si="76"/>
        <v>69.794999999999987</v>
      </c>
      <c r="Q658">
        <f t="shared" si="72"/>
        <v>137.881</v>
      </c>
      <c r="R658">
        <f t="shared" si="73"/>
        <v>128.30699999999999</v>
      </c>
      <c r="S658" s="168">
        <f t="shared" si="74"/>
        <v>77.881</v>
      </c>
      <c r="T658">
        <f t="shared" si="75"/>
        <v>68.306999999999988</v>
      </c>
    </row>
    <row r="659" spans="1:20" outlineLevel="1" x14ac:dyDescent="0.25">
      <c r="A659" s="149">
        <v>60</v>
      </c>
      <c r="B659" s="164" t="str">
        <f t="shared" si="70"/>
        <v>FA</v>
      </c>
      <c r="C659" s="164" t="str">
        <f t="shared" si="71"/>
        <v>FA</v>
      </c>
      <c r="D659" s="135">
        <v>89.25</v>
      </c>
      <c r="E659" s="165">
        <v>2</v>
      </c>
      <c r="F659" s="135">
        <v>8</v>
      </c>
      <c r="G659" s="135">
        <v>125</v>
      </c>
      <c r="H659" s="154">
        <v>85.006200000000007</v>
      </c>
      <c r="I659" s="154">
        <v>8.0000000000000002E-3</v>
      </c>
      <c r="J659" s="154">
        <v>135.80699999999999</v>
      </c>
      <c r="K659" s="154">
        <v>127.786</v>
      </c>
      <c r="L659" s="154">
        <v>129.08099999999999</v>
      </c>
      <c r="M659" s="166">
        <v>65</v>
      </c>
      <c r="N659" s="167">
        <f t="shared" si="76"/>
        <v>75.806999999999988</v>
      </c>
      <c r="O659" s="167">
        <f t="shared" si="76"/>
        <v>67.786000000000001</v>
      </c>
      <c r="P659" s="167">
        <f t="shared" si="76"/>
        <v>69.080999999999989</v>
      </c>
      <c r="Q659">
        <f t="shared" si="72"/>
        <v>135.80699999999999</v>
      </c>
      <c r="R659">
        <f t="shared" si="73"/>
        <v>127.786</v>
      </c>
      <c r="S659" s="168">
        <f t="shared" si="74"/>
        <v>75.806999999999988</v>
      </c>
      <c r="T659">
        <f t="shared" si="75"/>
        <v>67.786000000000001</v>
      </c>
    </row>
    <row r="660" spans="1:20" outlineLevel="1" x14ac:dyDescent="0.25">
      <c r="A660" s="149">
        <v>70</v>
      </c>
      <c r="B660" s="164" t="str">
        <f t="shared" si="70"/>
        <v>FA</v>
      </c>
      <c r="C660" s="164" t="str">
        <f t="shared" si="71"/>
        <v>FA</v>
      </c>
      <c r="D660" s="135">
        <v>104.09</v>
      </c>
      <c r="E660" s="165">
        <v>2</v>
      </c>
      <c r="F660" s="135">
        <v>8</v>
      </c>
      <c r="G660" s="135">
        <v>125</v>
      </c>
      <c r="H660" s="154">
        <v>99.8523</v>
      </c>
      <c r="I660" s="154">
        <v>8.0000000000000002E-3</v>
      </c>
      <c r="J660" s="154">
        <v>134.30799999999999</v>
      </c>
      <c r="K660" s="154">
        <v>127.411</v>
      </c>
      <c r="L660" s="154">
        <v>128.45699999999999</v>
      </c>
      <c r="M660" s="166">
        <v>65</v>
      </c>
      <c r="N660" s="167">
        <f t="shared" si="76"/>
        <v>74.307999999999993</v>
      </c>
      <c r="O660" s="167">
        <f t="shared" si="76"/>
        <v>67.411000000000001</v>
      </c>
      <c r="P660" s="167">
        <f t="shared" si="76"/>
        <v>68.456999999999994</v>
      </c>
      <c r="Q660">
        <f t="shared" si="72"/>
        <v>134.30799999999999</v>
      </c>
      <c r="R660">
        <f t="shared" si="73"/>
        <v>127.411</v>
      </c>
      <c r="S660" s="168">
        <f t="shared" si="74"/>
        <v>74.307999999999993</v>
      </c>
      <c r="T660">
        <f t="shared" si="75"/>
        <v>67.411000000000001</v>
      </c>
    </row>
    <row r="661" spans="1:20" outlineLevel="1" x14ac:dyDescent="0.25">
      <c r="A661" s="149">
        <v>85</v>
      </c>
      <c r="B661" s="164" t="str">
        <f t="shared" si="70"/>
        <v>FA</v>
      </c>
      <c r="C661" s="164" t="str">
        <f t="shared" si="71"/>
        <v>FA</v>
      </c>
      <c r="D661" s="135">
        <v>126.36</v>
      </c>
      <c r="E661" s="165">
        <v>2</v>
      </c>
      <c r="F661" s="135">
        <v>8</v>
      </c>
      <c r="G661" s="135">
        <v>125</v>
      </c>
      <c r="H661" s="154">
        <v>122.122</v>
      </c>
      <c r="I661" s="154">
        <v>8.0000000000000002E-3</v>
      </c>
      <c r="J661" s="154">
        <v>132.71899999999999</v>
      </c>
      <c r="K661" s="154">
        <v>127.008</v>
      </c>
      <c r="L661" s="154">
        <v>127.84</v>
      </c>
      <c r="M661" s="166">
        <v>65</v>
      </c>
      <c r="N661" s="167">
        <f t="shared" si="76"/>
        <v>72.718999999999994</v>
      </c>
      <c r="O661" s="167">
        <f t="shared" si="76"/>
        <v>67.007999999999996</v>
      </c>
      <c r="P661" s="167">
        <f t="shared" si="76"/>
        <v>67.84</v>
      </c>
      <c r="Q661">
        <f t="shared" si="72"/>
        <v>132.71899999999999</v>
      </c>
      <c r="R661">
        <f t="shared" si="73"/>
        <v>127.008</v>
      </c>
      <c r="S661" s="168">
        <f t="shared" si="74"/>
        <v>72.718999999999994</v>
      </c>
      <c r="T661">
        <f t="shared" si="75"/>
        <v>67.007999999999996</v>
      </c>
    </row>
    <row r="662" spans="1:20" outlineLevel="1" x14ac:dyDescent="0.25">
      <c r="A662" s="149">
        <v>100</v>
      </c>
      <c r="B662" s="164" t="str">
        <f t="shared" si="70"/>
        <v>FA</v>
      </c>
      <c r="C662" s="164" t="str">
        <f t="shared" si="71"/>
        <v>FA</v>
      </c>
      <c r="D662" s="135">
        <v>148.63</v>
      </c>
      <c r="E662" s="165">
        <v>2</v>
      </c>
      <c r="F662" s="135">
        <v>8</v>
      </c>
      <c r="G662" s="135">
        <v>125</v>
      </c>
      <c r="H662" s="154">
        <v>144.39099999999999</v>
      </c>
      <c r="I662" s="154">
        <v>8.0000000000000002E-3</v>
      </c>
      <c r="J662" s="154">
        <v>131.60300000000001</v>
      </c>
      <c r="K662" s="154">
        <v>126.733</v>
      </c>
      <c r="L662" s="154">
        <v>127.45399999999999</v>
      </c>
      <c r="M662" s="166">
        <v>65</v>
      </c>
      <c r="N662" s="167">
        <f t="shared" si="76"/>
        <v>71.603000000000009</v>
      </c>
      <c r="O662" s="167">
        <f t="shared" si="76"/>
        <v>66.733000000000004</v>
      </c>
      <c r="P662" s="167">
        <f t="shared" si="76"/>
        <v>67.453999999999994</v>
      </c>
      <c r="Q662">
        <f t="shared" si="72"/>
        <v>131.60300000000001</v>
      </c>
      <c r="R662">
        <f t="shared" si="73"/>
        <v>126.733</v>
      </c>
      <c r="S662" s="168">
        <f t="shared" si="74"/>
        <v>71.603000000000009</v>
      </c>
      <c r="T662">
        <f t="shared" si="75"/>
        <v>66.733000000000004</v>
      </c>
    </row>
    <row r="663" spans="1:20" outlineLevel="1" x14ac:dyDescent="0.25">
      <c r="A663" s="149">
        <v>125</v>
      </c>
      <c r="B663" s="164" t="str">
        <f t="shared" si="70"/>
        <v>FA</v>
      </c>
      <c r="C663" s="164" t="str">
        <f t="shared" si="71"/>
        <v>FA</v>
      </c>
      <c r="D663" s="135">
        <v>185.75</v>
      </c>
      <c r="E663" s="165">
        <v>2</v>
      </c>
      <c r="F663" s="135">
        <v>8</v>
      </c>
      <c r="G663" s="135">
        <v>125</v>
      </c>
      <c r="H663" s="154">
        <v>181.506</v>
      </c>
      <c r="I663" s="154">
        <v>8.0000000000000002E-3</v>
      </c>
      <c r="J663" s="154">
        <v>130.328</v>
      </c>
      <c r="K663" s="154">
        <v>126.41</v>
      </c>
      <c r="L663" s="154">
        <v>127.009</v>
      </c>
      <c r="M663" s="166">
        <v>65</v>
      </c>
      <c r="N663" s="167">
        <f t="shared" si="76"/>
        <v>70.328000000000003</v>
      </c>
      <c r="O663" s="167">
        <f t="shared" si="76"/>
        <v>66.41</v>
      </c>
      <c r="P663" s="167">
        <f t="shared" si="76"/>
        <v>67.009</v>
      </c>
      <c r="Q663">
        <f t="shared" si="72"/>
        <v>130.328</v>
      </c>
      <c r="R663">
        <f t="shared" si="73"/>
        <v>126.41</v>
      </c>
      <c r="S663" s="168">
        <f t="shared" si="74"/>
        <v>70.328000000000003</v>
      </c>
      <c r="T663">
        <f t="shared" si="75"/>
        <v>66.41</v>
      </c>
    </row>
    <row r="664" spans="1:20" outlineLevel="1" x14ac:dyDescent="0.25">
      <c r="A664" s="149">
        <v>150</v>
      </c>
      <c r="B664" s="164" t="str">
        <f t="shared" si="70"/>
        <v>FA</v>
      </c>
      <c r="C664" s="164" t="str">
        <f t="shared" si="71"/>
        <v>FA</v>
      </c>
      <c r="D664" s="135">
        <v>222.86</v>
      </c>
      <c r="E664" s="165">
        <v>2</v>
      </c>
      <c r="F664" s="135">
        <v>8</v>
      </c>
      <c r="G664" s="135">
        <v>125</v>
      </c>
      <c r="H664" s="154">
        <v>218.62200000000001</v>
      </c>
      <c r="I664" s="154">
        <v>8.0000000000000002E-3</v>
      </c>
      <c r="J664" s="154">
        <v>129.476</v>
      </c>
      <c r="K664" s="154">
        <v>126.194</v>
      </c>
      <c r="L664" s="154">
        <v>126.727</v>
      </c>
      <c r="M664" s="166">
        <v>65</v>
      </c>
      <c r="N664" s="167">
        <f t="shared" si="76"/>
        <v>69.475999999999999</v>
      </c>
      <c r="O664" s="167">
        <f t="shared" si="76"/>
        <v>66.194000000000003</v>
      </c>
      <c r="P664" s="167">
        <f t="shared" si="76"/>
        <v>66.727000000000004</v>
      </c>
      <c r="Q664">
        <f t="shared" si="72"/>
        <v>129.476</v>
      </c>
      <c r="R664">
        <f t="shared" si="73"/>
        <v>126.194</v>
      </c>
      <c r="S664" s="168">
        <f t="shared" si="74"/>
        <v>69.475999999999999</v>
      </c>
      <c r="T664">
        <f t="shared" si="75"/>
        <v>66.194000000000003</v>
      </c>
    </row>
    <row r="665" spans="1:20" outlineLevel="1" x14ac:dyDescent="0.25">
      <c r="A665" s="149">
        <v>2</v>
      </c>
      <c r="B665" s="164" t="str">
        <f t="shared" si="70"/>
        <v>FA</v>
      </c>
      <c r="C665" s="164" t="str">
        <f t="shared" si="71"/>
        <v>FA</v>
      </c>
      <c r="D665" s="135">
        <v>3.14</v>
      </c>
      <c r="E665" s="165">
        <v>2</v>
      </c>
      <c r="F665" s="135">
        <v>9</v>
      </c>
      <c r="G665" s="135">
        <v>125</v>
      </c>
      <c r="H665" s="154">
        <v>-1.10154</v>
      </c>
      <c r="I665" s="154">
        <v>8.9999999999999993E-3</v>
      </c>
      <c r="J665" s="154">
        <v>388.22</v>
      </c>
      <c r="K665" s="154">
        <v>190.84800000000001</v>
      </c>
      <c r="L665" s="154">
        <v>225.90299999999999</v>
      </c>
      <c r="M665" s="166">
        <v>65</v>
      </c>
      <c r="N665" s="167">
        <f t="shared" si="76"/>
        <v>328.22</v>
      </c>
      <c r="O665" s="167">
        <f t="shared" si="76"/>
        <v>130.84800000000001</v>
      </c>
      <c r="P665" s="167">
        <f t="shared" si="76"/>
        <v>165.90299999999999</v>
      </c>
      <c r="Q665" t="str">
        <f t="shared" si="72"/>
        <v>NA</v>
      </c>
      <c r="R665" t="str">
        <f t="shared" si="73"/>
        <v>NA</v>
      </c>
      <c r="S665" s="168" t="str">
        <f t="shared" si="74"/>
        <v>NA</v>
      </c>
      <c r="T665" t="str">
        <f t="shared" si="75"/>
        <v>NA</v>
      </c>
    </row>
    <row r="666" spans="1:20" outlineLevel="1" x14ac:dyDescent="0.25">
      <c r="A666" s="149">
        <v>3.5</v>
      </c>
      <c r="B666" s="164" t="str">
        <f t="shared" si="70"/>
        <v>FA</v>
      </c>
      <c r="C666" s="164" t="str">
        <f t="shared" si="71"/>
        <v>FA</v>
      </c>
      <c r="D666" s="135">
        <v>5.37</v>
      </c>
      <c r="E666" s="165">
        <v>2</v>
      </c>
      <c r="F666" s="135">
        <v>9</v>
      </c>
      <c r="G666" s="135">
        <v>125</v>
      </c>
      <c r="H666" s="154">
        <v>1.12538</v>
      </c>
      <c r="I666" s="154">
        <v>8.9999999999999993E-3</v>
      </c>
      <c r="J666" s="154">
        <v>297.03199999999998</v>
      </c>
      <c r="K666" s="154">
        <v>167.02699999999999</v>
      </c>
      <c r="L666" s="154">
        <v>188.15</v>
      </c>
      <c r="M666" s="166">
        <v>65</v>
      </c>
      <c r="N666" s="167">
        <f t="shared" si="76"/>
        <v>237.03199999999998</v>
      </c>
      <c r="O666" s="167">
        <f t="shared" si="76"/>
        <v>107.02699999999999</v>
      </c>
      <c r="P666" s="167">
        <f t="shared" si="76"/>
        <v>128.15</v>
      </c>
      <c r="Q666" t="str">
        <f t="shared" si="72"/>
        <v>NA</v>
      </c>
      <c r="R666" t="str">
        <f t="shared" si="73"/>
        <v>NA</v>
      </c>
      <c r="S666" s="168" t="str">
        <f t="shared" si="74"/>
        <v>NA</v>
      </c>
      <c r="T666" t="str">
        <f t="shared" si="75"/>
        <v>NA</v>
      </c>
    </row>
    <row r="667" spans="1:20" outlineLevel="1" x14ac:dyDescent="0.25">
      <c r="A667" s="149">
        <v>5</v>
      </c>
      <c r="B667" s="164" t="str">
        <f t="shared" si="70"/>
        <v>FA</v>
      </c>
      <c r="C667" s="164" t="str">
        <f t="shared" si="71"/>
        <v>FA</v>
      </c>
      <c r="D667" s="135">
        <v>7.59</v>
      </c>
      <c r="E667" s="165">
        <v>2</v>
      </c>
      <c r="F667" s="135">
        <v>9</v>
      </c>
      <c r="G667" s="135">
        <v>125</v>
      </c>
      <c r="H667" s="154">
        <v>3.3523100000000001</v>
      </c>
      <c r="I667" s="154">
        <v>8.9999999999999993E-3</v>
      </c>
      <c r="J667" s="154">
        <v>251.76599999999999</v>
      </c>
      <c r="K667" s="154">
        <v>155.733</v>
      </c>
      <c r="L667" s="154">
        <v>171.178</v>
      </c>
      <c r="M667" s="166">
        <v>65</v>
      </c>
      <c r="N667" s="167">
        <f t="shared" si="76"/>
        <v>191.76599999999999</v>
      </c>
      <c r="O667" s="167">
        <f t="shared" si="76"/>
        <v>95.733000000000004</v>
      </c>
      <c r="P667" s="167">
        <f t="shared" si="76"/>
        <v>111.178</v>
      </c>
      <c r="Q667" t="str">
        <f t="shared" si="72"/>
        <v>NA</v>
      </c>
      <c r="R667" t="str">
        <f t="shared" si="73"/>
        <v>NA</v>
      </c>
      <c r="S667" s="168" t="str">
        <f t="shared" si="74"/>
        <v>NA</v>
      </c>
      <c r="T667" t="str">
        <f t="shared" si="75"/>
        <v>NA</v>
      </c>
    </row>
    <row r="668" spans="1:20" outlineLevel="1" x14ac:dyDescent="0.25">
      <c r="A668" s="149">
        <v>7.5</v>
      </c>
      <c r="B668" s="164" t="str">
        <f t="shared" si="70"/>
        <v>FA</v>
      </c>
      <c r="C668" s="164" t="str">
        <f t="shared" si="71"/>
        <v>FA</v>
      </c>
      <c r="D668" s="135">
        <v>11.3</v>
      </c>
      <c r="E668" s="165">
        <v>2</v>
      </c>
      <c r="F668" s="135">
        <v>9</v>
      </c>
      <c r="G668" s="135">
        <v>125</v>
      </c>
      <c r="H668" s="154">
        <v>7.0638500000000004</v>
      </c>
      <c r="I668" s="154">
        <v>8.9999999999999993E-3</v>
      </c>
      <c r="J668" s="154">
        <v>212.84100000000001</v>
      </c>
      <c r="K668" s="154">
        <v>146.56700000000001</v>
      </c>
      <c r="L668" s="154">
        <v>156.96600000000001</v>
      </c>
      <c r="M668" s="166">
        <v>65</v>
      </c>
      <c r="N668" s="167">
        <f t="shared" si="76"/>
        <v>152.84100000000001</v>
      </c>
      <c r="O668" s="167">
        <f t="shared" si="76"/>
        <v>86.567000000000007</v>
      </c>
      <c r="P668" s="167">
        <f t="shared" si="76"/>
        <v>96.966000000000008</v>
      </c>
      <c r="Q668" t="str">
        <f t="shared" si="72"/>
        <v>NA</v>
      </c>
      <c r="R668" t="str">
        <f t="shared" si="73"/>
        <v>NA</v>
      </c>
      <c r="S668" s="168" t="str">
        <f t="shared" si="74"/>
        <v>NA</v>
      </c>
      <c r="T668">
        <f t="shared" si="75"/>
        <v>86.567000000000007</v>
      </c>
    </row>
    <row r="669" spans="1:20" outlineLevel="1" x14ac:dyDescent="0.25">
      <c r="A669" s="149">
        <v>10</v>
      </c>
      <c r="B669" s="164" t="str">
        <f t="shared" si="70"/>
        <v>TR</v>
      </c>
      <c r="C669" s="164" t="str">
        <f t="shared" si="71"/>
        <v>TR</v>
      </c>
      <c r="D669" s="135">
        <v>15.02</v>
      </c>
      <c r="E669" s="165">
        <v>2</v>
      </c>
      <c r="F669" s="135">
        <v>9</v>
      </c>
      <c r="G669" s="135">
        <v>125</v>
      </c>
      <c r="H669" s="154">
        <v>10.775399999999999</v>
      </c>
      <c r="I669" s="154">
        <v>8.9999999999999993E-3</v>
      </c>
      <c r="J669" s="154">
        <v>192.25</v>
      </c>
      <c r="K669" s="154">
        <v>141.47300000000001</v>
      </c>
      <c r="L669" s="154">
        <v>149.464</v>
      </c>
      <c r="M669" s="166">
        <v>65</v>
      </c>
      <c r="N669" s="167">
        <f t="shared" si="76"/>
        <v>132.25</v>
      </c>
      <c r="O669" s="167">
        <f t="shared" si="76"/>
        <v>81.473000000000013</v>
      </c>
      <c r="P669" s="167">
        <f t="shared" si="76"/>
        <v>89.463999999999999</v>
      </c>
      <c r="Q669">
        <f t="shared" si="72"/>
        <v>192.25</v>
      </c>
      <c r="R669">
        <f t="shared" si="73"/>
        <v>141.47300000000001</v>
      </c>
      <c r="S669" s="168">
        <f t="shared" si="74"/>
        <v>132.25</v>
      </c>
      <c r="T669">
        <f t="shared" si="75"/>
        <v>81.473000000000013</v>
      </c>
    </row>
    <row r="670" spans="1:20" outlineLevel="1" x14ac:dyDescent="0.25">
      <c r="A670" s="149">
        <v>15</v>
      </c>
      <c r="B670" s="164" t="str">
        <f t="shared" si="70"/>
        <v>TR</v>
      </c>
      <c r="C670" s="164" t="str">
        <f t="shared" si="71"/>
        <v>TR</v>
      </c>
      <c r="D670" s="135">
        <v>22.44</v>
      </c>
      <c r="E670" s="165">
        <v>2</v>
      </c>
      <c r="F670" s="135">
        <v>9</v>
      </c>
      <c r="G670" s="135">
        <v>125</v>
      </c>
      <c r="H670" s="154">
        <v>18.198499999999999</v>
      </c>
      <c r="I670" s="154">
        <v>8.9999999999999993E-3</v>
      </c>
      <c r="J670" s="154">
        <v>171.024</v>
      </c>
      <c r="K670" s="154">
        <v>136.41399999999999</v>
      </c>
      <c r="L670" s="154">
        <v>141.71299999999999</v>
      </c>
      <c r="M670" s="166">
        <v>65</v>
      </c>
      <c r="N670" s="167">
        <f t="shared" si="76"/>
        <v>111.024</v>
      </c>
      <c r="O670" s="167">
        <f t="shared" si="76"/>
        <v>76.413999999999987</v>
      </c>
      <c r="P670" s="167">
        <f t="shared" si="76"/>
        <v>81.712999999999994</v>
      </c>
      <c r="Q670">
        <f t="shared" si="72"/>
        <v>171.024</v>
      </c>
      <c r="R670">
        <f t="shared" si="73"/>
        <v>136.41399999999999</v>
      </c>
      <c r="S670" s="168">
        <f t="shared" si="74"/>
        <v>111.024</v>
      </c>
      <c r="T670">
        <f t="shared" si="75"/>
        <v>76.413999999999987</v>
      </c>
    </row>
    <row r="671" spans="1:20" outlineLevel="1" x14ac:dyDescent="0.25">
      <c r="A671" s="149">
        <v>20</v>
      </c>
      <c r="B671" s="164" t="str">
        <f t="shared" si="70"/>
        <v>TR</v>
      </c>
      <c r="C671" s="164" t="str">
        <f t="shared" si="71"/>
        <v>TR</v>
      </c>
      <c r="D671" s="135">
        <v>29.86</v>
      </c>
      <c r="E671" s="165">
        <v>2</v>
      </c>
      <c r="F671" s="135">
        <v>9</v>
      </c>
      <c r="G671" s="135">
        <v>125</v>
      </c>
      <c r="H671" s="154">
        <v>25.621500000000001</v>
      </c>
      <c r="I671" s="154">
        <v>8.9999999999999993E-3</v>
      </c>
      <c r="J671" s="154">
        <v>159.92599999999999</v>
      </c>
      <c r="K671" s="154">
        <v>133.601</v>
      </c>
      <c r="L671" s="154">
        <v>137.756</v>
      </c>
      <c r="M671" s="166">
        <v>65</v>
      </c>
      <c r="N671" s="167">
        <f t="shared" si="76"/>
        <v>99.925999999999988</v>
      </c>
      <c r="O671" s="167">
        <f t="shared" si="76"/>
        <v>73.600999999999999</v>
      </c>
      <c r="P671" s="167">
        <f t="shared" si="76"/>
        <v>77.756</v>
      </c>
      <c r="Q671">
        <f t="shared" si="72"/>
        <v>159.92599999999999</v>
      </c>
      <c r="R671">
        <f t="shared" si="73"/>
        <v>133.601</v>
      </c>
      <c r="S671" s="168">
        <f t="shared" si="74"/>
        <v>99.925999999999988</v>
      </c>
      <c r="T671">
        <f t="shared" si="75"/>
        <v>73.600999999999999</v>
      </c>
    </row>
    <row r="672" spans="1:20" outlineLevel="1" x14ac:dyDescent="0.25">
      <c r="A672" s="149">
        <v>35</v>
      </c>
      <c r="B672" s="164" t="str">
        <f t="shared" si="70"/>
        <v>FA</v>
      </c>
      <c r="C672" s="164" t="str">
        <f t="shared" si="71"/>
        <v>FA</v>
      </c>
      <c r="D672" s="135">
        <v>52.13</v>
      </c>
      <c r="E672" s="165">
        <v>2</v>
      </c>
      <c r="F672" s="135">
        <v>9</v>
      </c>
      <c r="G672" s="135">
        <v>125</v>
      </c>
      <c r="H672" s="154">
        <v>47.890799999999999</v>
      </c>
      <c r="I672" s="154">
        <v>8.9999999999999993E-3</v>
      </c>
      <c r="J672" s="154">
        <v>145.446</v>
      </c>
      <c r="K672" s="154">
        <v>130.143</v>
      </c>
      <c r="L672" s="154">
        <v>132.44200000000001</v>
      </c>
      <c r="M672" s="166">
        <v>65</v>
      </c>
      <c r="N672" s="167">
        <f t="shared" si="76"/>
        <v>85.445999999999998</v>
      </c>
      <c r="O672" s="167">
        <f t="shared" si="76"/>
        <v>70.143000000000001</v>
      </c>
      <c r="P672" s="167">
        <f t="shared" si="76"/>
        <v>72.442000000000007</v>
      </c>
      <c r="Q672">
        <f t="shared" si="72"/>
        <v>145.446</v>
      </c>
      <c r="R672">
        <f t="shared" si="73"/>
        <v>130.143</v>
      </c>
      <c r="S672" s="168">
        <f t="shared" si="74"/>
        <v>85.445999999999998</v>
      </c>
      <c r="T672">
        <f t="shared" si="75"/>
        <v>70.143000000000001</v>
      </c>
    </row>
    <row r="673" spans="1:20" outlineLevel="1" x14ac:dyDescent="0.25">
      <c r="A673" s="149">
        <v>50</v>
      </c>
      <c r="B673" s="164" t="str">
        <f t="shared" si="70"/>
        <v>FA</v>
      </c>
      <c r="C673" s="164" t="str">
        <f t="shared" si="71"/>
        <v>FA</v>
      </c>
      <c r="D673" s="135">
        <v>74.400000000000006</v>
      </c>
      <c r="E673" s="165">
        <v>2</v>
      </c>
      <c r="F673" s="135">
        <v>9</v>
      </c>
      <c r="G673" s="135">
        <v>125</v>
      </c>
      <c r="H673" s="154">
        <v>70.16</v>
      </c>
      <c r="I673" s="154">
        <v>8.9999999999999993E-3</v>
      </c>
      <c r="J673" s="154">
        <v>139.48500000000001</v>
      </c>
      <c r="K673" s="154">
        <v>128.71899999999999</v>
      </c>
      <c r="L673" s="154">
        <v>130.39099999999999</v>
      </c>
      <c r="M673" s="166">
        <v>65</v>
      </c>
      <c r="N673" s="167">
        <f t="shared" si="76"/>
        <v>79.485000000000014</v>
      </c>
      <c r="O673" s="167">
        <f t="shared" si="76"/>
        <v>68.718999999999994</v>
      </c>
      <c r="P673" s="167">
        <f t="shared" si="76"/>
        <v>70.390999999999991</v>
      </c>
      <c r="Q673">
        <f t="shared" si="72"/>
        <v>139.48500000000001</v>
      </c>
      <c r="R673">
        <f t="shared" si="73"/>
        <v>128.71899999999999</v>
      </c>
      <c r="S673" s="168">
        <f t="shared" si="74"/>
        <v>79.485000000000014</v>
      </c>
      <c r="T673">
        <f t="shared" si="75"/>
        <v>68.718999999999994</v>
      </c>
    </row>
    <row r="674" spans="1:20" outlineLevel="1" x14ac:dyDescent="0.25">
      <c r="A674" s="149">
        <v>60</v>
      </c>
      <c r="B674" s="164" t="str">
        <f t="shared" si="70"/>
        <v>FA</v>
      </c>
      <c r="C674" s="164" t="str">
        <f t="shared" si="71"/>
        <v>FA</v>
      </c>
      <c r="D674" s="135">
        <v>89.25</v>
      </c>
      <c r="E674" s="165">
        <v>2</v>
      </c>
      <c r="F674" s="135">
        <v>9</v>
      </c>
      <c r="G674" s="135">
        <v>125</v>
      </c>
      <c r="H674" s="154">
        <v>85.006200000000007</v>
      </c>
      <c r="I674" s="154">
        <v>8.9999999999999993E-3</v>
      </c>
      <c r="J674" s="154">
        <v>137.15299999999999</v>
      </c>
      <c r="K674" s="154">
        <v>128.13300000000001</v>
      </c>
      <c r="L674" s="154">
        <v>129.589</v>
      </c>
      <c r="M674" s="166">
        <v>65</v>
      </c>
      <c r="N674" s="167">
        <f t="shared" si="76"/>
        <v>77.152999999999992</v>
      </c>
      <c r="O674" s="167">
        <f t="shared" si="76"/>
        <v>68.13300000000001</v>
      </c>
      <c r="P674" s="167">
        <f t="shared" si="76"/>
        <v>69.588999999999999</v>
      </c>
      <c r="Q674">
        <f t="shared" si="72"/>
        <v>137.15299999999999</v>
      </c>
      <c r="R674">
        <f t="shared" si="73"/>
        <v>128.13300000000001</v>
      </c>
      <c r="S674" s="168">
        <f t="shared" si="74"/>
        <v>77.152999999999992</v>
      </c>
      <c r="T674">
        <f t="shared" si="75"/>
        <v>68.13300000000001</v>
      </c>
    </row>
    <row r="675" spans="1:20" outlineLevel="1" x14ac:dyDescent="0.25">
      <c r="A675" s="149">
        <v>70</v>
      </c>
      <c r="B675" s="164" t="str">
        <f t="shared" si="70"/>
        <v>FA</v>
      </c>
      <c r="C675" s="164" t="str">
        <f t="shared" si="71"/>
        <v>FA</v>
      </c>
      <c r="D675" s="135">
        <v>104.09</v>
      </c>
      <c r="E675" s="165">
        <v>2</v>
      </c>
      <c r="F675" s="135">
        <v>9</v>
      </c>
      <c r="G675" s="135">
        <v>125</v>
      </c>
      <c r="H675" s="154">
        <v>99.8523</v>
      </c>
      <c r="I675" s="154">
        <v>8.9999999999999993E-3</v>
      </c>
      <c r="J675" s="154">
        <v>135.46799999999999</v>
      </c>
      <c r="K675" s="154">
        <v>127.711</v>
      </c>
      <c r="L675" s="154">
        <v>128.887</v>
      </c>
      <c r="M675" s="166">
        <v>65</v>
      </c>
      <c r="N675" s="167">
        <f t="shared" si="76"/>
        <v>75.467999999999989</v>
      </c>
      <c r="O675" s="167">
        <f t="shared" si="76"/>
        <v>67.710999999999999</v>
      </c>
      <c r="P675" s="167">
        <f t="shared" si="76"/>
        <v>68.887</v>
      </c>
      <c r="Q675">
        <f t="shared" si="72"/>
        <v>135.46799999999999</v>
      </c>
      <c r="R675">
        <f t="shared" si="73"/>
        <v>127.711</v>
      </c>
      <c r="S675" s="168">
        <f t="shared" si="74"/>
        <v>75.467999999999989</v>
      </c>
      <c r="T675">
        <f t="shared" si="75"/>
        <v>67.710999999999999</v>
      </c>
    </row>
    <row r="676" spans="1:20" outlineLevel="1" x14ac:dyDescent="0.25">
      <c r="A676" s="149">
        <v>85</v>
      </c>
      <c r="B676" s="164" t="str">
        <f t="shared" si="70"/>
        <v>FA</v>
      </c>
      <c r="C676" s="164" t="str">
        <f t="shared" si="71"/>
        <v>FA</v>
      </c>
      <c r="D676" s="135">
        <v>126.36</v>
      </c>
      <c r="E676" s="165">
        <v>2</v>
      </c>
      <c r="F676" s="135">
        <v>9</v>
      </c>
      <c r="G676" s="135">
        <v>125</v>
      </c>
      <c r="H676" s="154">
        <v>122.122</v>
      </c>
      <c r="I676" s="154">
        <v>8.9999999999999993E-3</v>
      </c>
      <c r="J676" s="154">
        <v>133.68100000000001</v>
      </c>
      <c r="K676" s="154">
        <v>127.258</v>
      </c>
      <c r="L676" s="154">
        <v>128.19399999999999</v>
      </c>
      <c r="M676" s="166">
        <v>65</v>
      </c>
      <c r="N676" s="167">
        <f t="shared" si="76"/>
        <v>73.681000000000012</v>
      </c>
      <c r="O676" s="167">
        <f t="shared" si="76"/>
        <v>67.257999999999996</v>
      </c>
      <c r="P676" s="167">
        <f t="shared" si="76"/>
        <v>68.193999999999988</v>
      </c>
      <c r="Q676">
        <f t="shared" si="72"/>
        <v>133.68100000000001</v>
      </c>
      <c r="R676">
        <f t="shared" si="73"/>
        <v>127.258</v>
      </c>
      <c r="S676" s="168">
        <f t="shared" si="74"/>
        <v>73.681000000000012</v>
      </c>
      <c r="T676">
        <f t="shared" si="75"/>
        <v>67.257999999999996</v>
      </c>
    </row>
    <row r="677" spans="1:20" outlineLevel="1" x14ac:dyDescent="0.25">
      <c r="A677" s="149">
        <v>100</v>
      </c>
      <c r="B677" s="164" t="str">
        <f t="shared" si="70"/>
        <v>FA</v>
      </c>
      <c r="C677" s="164" t="str">
        <f t="shared" si="71"/>
        <v>FA</v>
      </c>
      <c r="D677" s="135">
        <v>148.63</v>
      </c>
      <c r="E677" s="165">
        <v>2</v>
      </c>
      <c r="F677" s="135">
        <v>9</v>
      </c>
      <c r="G677" s="135">
        <v>125</v>
      </c>
      <c r="H677" s="154">
        <v>144.39099999999999</v>
      </c>
      <c r="I677" s="154">
        <v>8.9999999999999993E-3</v>
      </c>
      <c r="J677" s="154">
        <v>132.42599999999999</v>
      </c>
      <c r="K677" s="154">
        <v>126.949</v>
      </c>
      <c r="L677" s="154">
        <v>127.76</v>
      </c>
      <c r="M677" s="166">
        <v>65</v>
      </c>
      <c r="N677" s="167">
        <f t="shared" si="76"/>
        <v>72.425999999999988</v>
      </c>
      <c r="O677" s="167">
        <f t="shared" si="76"/>
        <v>66.948999999999998</v>
      </c>
      <c r="P677" s="167">
        <f t="shared" si="76"/>
        <v>67.760000000000005</v>
      </c>
      <c r="Q677">
        <f t="shared" si="72"/>
        <v>132.42599999999999</v>
      </c>
      <c r="R677">
        <f t="shared" si="73"/>
        <v>126.949</v>
      </c>
      <c r="S677" s="168">
        <f t="shared" si="74"/>
        <v>72.425999999999988</v>
      </c>
      <c r="T677">
        <f t="shared" si="75"/>
        <v>66.948999999999998</v>
      </c>
    </row>
    <row r="678" spans="1:20" outlineLevel="1" x14ac:dyDescent="0.25">
      <c r="A678" s="149">
        <v>125</v>
      </c>
      <c r="B678" s="164" t="str">
        <f t="shared" si="70"/>
        <v>FA</v>
      </c>
      <c r="C678" s="164" t="str">
        <f t="shared" si="71"/>
        <v>FA</v>
      </c>
      <c r="D678" s="135">
        <v>185.75</v>
      </c>
      <c r="E678" s="165">
        <v>2</v>
      </c>
      <c r="F678" s="135">
        <v>9</v>
      </c>
      <c r="G678" s="135">
        <v>125</v>
      </c>
      <c r="H678" s="154">
        <v>181.506</v>
      </c>
      <c r="I678" s="154">
        <v>8.9999999999999993E-3</v>
      </c>
      <c r="J678" s="154">
        <v>130.99199999999999</v>
      </c>
      <c r="K678" s="154">
        <v>126.586</v>
      </c>
      <c r="L678" s="154">
        <v>127.259</v>
      </c>
      <c r="M678" s="166">
        <v>65</v>
      </c>
      <c r="N678" s="167">
        <f t="shared" si="76"/>
        <v>70.99199999999999</v>
      </c>
      <c r="O678" s="167">
        <f t="shared" si="76"/>
        <v>66.585999999999999</v>
      </c>
      <c r="P678" s="167">
        <f t="shared" si="76"/>
        <v>67.259</v>
      </c>
      <c r="Q678">
        <f t="shared" si="72"/>
        <v>130.99199999999999</v>
      </c>
      <c r="R678">
        <f t="shared" si="73"/>
        <v>126.586</v>
      </c>
      <c r="S678" s="168">
        <f t="shared" si="74"/>
        <v>70.99199999999999</v>
      </c>
      <c r="T678">
        <f t="shared" si="75"/>
        <v>66.585999999999999</v>
      </c>
    </row>
    <row r="679" spans="1:20" outlineLevel="1" x14ac:dyDescent="0.25">
      <c r="A679" s="149">
        <v>150</v>
      </c>
      <c r="B679" s="164" t="str">
        <f t="shared" si="70"/>
        <v>FA</v>
      </c>
      <c r="C679" s="164" t="str">
        <f t="shared" si="71"/>
        <v>FA</v>
      </c>
      <c r="D679" s="135">
        <v>222.86</v>
      </c>
      <c r="E679" s="165">
        <v>2</v>
      </c>
      <c r="F679" s="135">
        <v>9</v>
      </c>
      <c r="G679" s="135">
        <v>125</v>
      </c>
      <c r="H679" s="154">
        <v>218.62200000000001</v>
      </c>
      <c r="I679" s="154">
        <v>8.9999999999999993E-3</v>
      </c>
      <c r="J679" s="154">
        <v>130.03399999999999</v>
      </c>
      <c r="K679" s="154">
        <v>126.343</v>
      </c>
      <c r="L679" s="154">
        <v>126.94199999999999</v>
      </c>
      <c r="M679" s="166">
        <v>65</v>
      </c>
      <c r="N679" s="167">
        <f t="shared" si="76"/>
        <v>70.033999999999992</v>
      </c>
      <c r="O679" s="167">
        <f t="shared" si="76"/>
        <v>66.343000000000004</v>
      </c>
      <c r="P679" s="167">
        <f t="shared" si="76"/>
        <v>66.941999999999993</v>
      </c>
      <c r="Q679">
        <f t="shared" si="72"/>
        <v>130.03399999999999</v>
      </c>
      <c r="R679">
        <f t="shared" si="73"/>
        <v>126.343</v>
      </c>
      <c r="S679" s="168">
        <f t="shared" si="74"/>
        <v>70.033999999999992</v>
      </c>
      <c r="T679">
        <f t="shared" si="75"/>
        <v>66.343000000000004</v>
      </c>
    </row>
    <row r="680" spans="1:20" outlineLevel="1" x14ac:dyDescent="0.25">
      <c r="A680" s="149">
        <v>2</v>
      </c>
      <c r="B680" s="164" t="str">
        <f t="shared" si="70"/>
        <v>FA</v>
      </c>
      <c r="C680" s="164" t="str">
        <f t="shared" si="71"/>
        <v>FA</v>
      </c>
      <c r="D680" s="135">
        <v>3.14</v>
      </c>
      <c r="E680" s="165">
        <v>2</v>
      </c>
      <c r="F680" s="135">
        <v>12</v>
      </c>
      <c r="G680" s="135">
        <v>125</v>
      </c>
      <c r="H680" s="154">
        <v>-1.10154</v>
      </c>
      <c r="I680" s="154">
        <v>1.2E-2</v>
      </c>
      <c r="J680" s="154">
        <v>470.63900000000001</v>
      </c>
      <c r="K680" s="154">
        <v>211.26499999999999</v>
      </c>
      <c r="L680" s="154">
        <v>256.72699999999998</v>
      </c>
      <c r="M680" s="166">
        <v>65</v>
      </c>
      <c r="N680" s="167">
        <f t="shared" si="76"/>
        <v>410.63900000000001</v>
      </c>
      <c r="O680" s="167">
        <f t="shared" si="76"/>
        <v>151.26499999999999</v>
      </c>
      <c r="P680" s="167">
        <f t="shared" si="76"/>
        <v>196.72699999999998</v>
      </c>
      <c r="Q680" t="str">
        <f t="shared" si="72"/>
        <v>NA</v>
      </c>
      <c r="R680" t="str">
        <f t="shared" si="73"/>
        <v>NA</v>
      </c>
      <c r="S680" s="168" t="str">
        <f t="shared" si="74"/>
        <v>NA</v>
      </c>
      <c r="T680" t="str">
        <f t="shared" si="75"/>
        <v>NA</v>
      </c>
    </row>
    <row r="681" spans="1:20" outlineLevel="1" x14ac:dyDescent="0.25">
      <c r="A681" s="149">
        <v>3.5</v>
      </c>
      <c r="B681" s="164" t="str">
        <f t="shared" si="70"/>
        <v>FA</v>
      </c>
      <c r="C681" s="164" t="str">
        <f t="shared" si="71"/>
        <v>FA</v>
      </c>
      <c r="D681" s="135">
        <v>5.37</v>
      </c>
      <c r="E681" s="165">
        <v>2</v>
      </c>
      <c r="F681" s="135">
        <v>12</v>
      </c>
      <c r="G681" s="135">
        <v>125</v>
      </c>
      <c r="H681" s="154">
        <v>1.12538</v>
      </c>
      <c r="I681" s="154">
        <v>1.2E-2</v>
      </c>
      <c r="J681" s="154">
        <v>351.52499999999998</v>
      </c>
      <c r="K681" s="154">
        <v>180.35499999999999</v>
      </c>
      <c r="L681" s="154">
        <v>207.952</v>
      </c>
      <c r="M681" s="166">
        <v>65</v>
      </c>
      <c r="N681" s="167">
        <f t="shared" si="76"/>
        <v>291.52499999999998</v>
      </c>
      <c r="O681" s="167">
        <f t="shared" si="76"/>
        <v>120.35499999999999</v>
      </c>
      <c r="P681" s="167">
        <f t="shared" si="76"/>
        <v>147.952</v>
      </c>
      <c r="Q681" t="str">
        <f t="shared" si="72"/>
        <v>NA</v>
      </c>
      <c r="R681" t="str">
        <f t="shared" si="73"/>
        <v>NA</v>
      </c>
      <c r="S681" s="168" t="str">
        <f t="shared" si="74"/>
        <v>NA</v>
      </c>
      <c r="T681" t="str">
        <f t="shared" si="75"/>
        <v>NA</v>
      </c>
    </row>
    <row r="682" spans="1:20" outlineLevel="1" x14ac:dyDescent="0.25">
      <c r="A682" s="149">
        <v>5</v>
      </c>
      <c r="B682" s="164" t="str">
        <f t="shared" si="70"/>
        <v>FA</v>
      </c>
      <c r="C682" s="164" t="str">
        <f t="shared" si="71"/>
        <v>FA</v>
      </c>
      <c r="D682" s="135">
        <v>7.59</v>
      </c>
      <c r="E682" s="165">
        <v>2</v>
      </c>
      <c r="F682" s="135">
        <v>12</v>
      </c>
      <c r="G682" s="135">
        <v>125</v>
      </c>
      <c r="H682" s="154">
        <v>3.3523100000000001</v>
      </c>
      <c r="I682" s="154">
        <v>1.2E-2</v>
      </c>
      <c r="J682" s="154">
        <v>292.29700000000003</v>
      </c>
      <c r="K682" s="154">
        <v>165.59399999999999</v>
      </c>
      <c r="L682" s="154">
        <v>185.869</v>
      </c>
      <c r="M682" s="166">
        <v>65</v>
      </c>
      <c r="N682" s="167">
        <f t="shared" si="76"/>
        <v>232.29700000000003</v>
      </c>
      <c r="O682" s="167">
        <f t="shared" si="76"/>
        <v>105.59399999999999</v>
      </c>
      <c r="P682" s="167">
        <f t="shared" si="76"/>
        <v>125.869</v>
      </c>
      <c r="Q682" t="str">
        <f t="shared" si="72"/>
        <v>NA</v>
      </c>
      <c r="R682" t="str">
        <f t="shared" si="73"/>
        <v>NA</v>
      </c>
      <c r="S682" s="168" t="str">
        <f t="shared" si="74"/>
        <v>NA</v>
      </c>
      <c r="T682" t="str">
        <f t="shared" si="75"/>
        <v>NA</v>
      </c>
    </row>
    <row r="683" spans="1:20" outlineLevel="1" x14ac:dyDescent="0.25">
      <c r="A683" s="149">
        <v>7.5</v>
      </c>
      <c r="B683" s="164" t="str">
        <f t="shared" si="70"/>
        <v>FA</v>
      </c>
      <c r="C683" s="164" t="str">
        <f t="shared" si="71"/>
        <v>FA</v>
      </c>
      <c r="D683" s="135">
        <v>11.3</v>
      </c>
      <c r="E683" s="165">
        <v>2</v>
      </c>
      <c r="F683" s="135">
        <v>12</v>
      </c>
      <c r="G683" s="135">
        <v>125</v>
      </c>
      <c r="H683" s="154">
        <v>7.0638500000000004</v>
      </c>
      <c r="I683" s="154">
        <v>1.2E-2</v>
      </c>
      <c r="J683" s="154">
        <v>241.23</v>
      </c>
      <c r="K683" s="154">
        <v>153.56399999999999</v>
      </c>
      <c r="L683" s="154">
        <v>167.27099999999999</v>
      </c>
      <c r="M683" s="166">
        <v>65</v>
      </c>
      <c r="N683" s="167">
        <f t="shared" si="76"/>
        <v>181.23</v>
      </c>
      <c r="O683" s="167">
        <f t="shared" si="76"/>
        <v>93.563999999999993</v>
      </c>
      <c r="P683" s="167">
        <f t="shared" si="76"/>
        <v>107.27099999999999</v>
      </c>
      <c r="Q683" t="str">
        <f t="shared" si="72"/>
        <v>NA</v>
      </c>
      <c r="R683" t="str">
        <f t="shared" si="73"/>
        <v>NA</v>
      </c>
      <c r="S683" s="168" t="str">
        <f t="shared" si="74"/>
        <v>NA</v>
      </c>
      <c r="T683" t="str">
        <f t="shared" si="75"/>
        <v>NA</v>
      </c>
    </row>
    <row r="684" spans="1:20" outlineLevel="1" x14ac:dyDescent="0.25">
      <c r="A684" s="149">
        <v>10</v>
      </c>
      <c r="B684" s="164" t="str">
        <f t="shared" si="70"/>
        <v>FA</v>
      </c>
      <c r="C684" s="164" t="str">
        <f t="shared" si="71"/>
        <v>FA</v>
      </c>
      <c r="D684" s="135">
        <v>15.02</v>
      </c>
      <c r="E684" s="165">
        <v>2</v>
      </c>
      <c r="F684" s="135">
        <v>12</v>
      </c>
      <c r="G684" s="135">
        <v>125</v>
      </c>
      <c r="H684" s="154">
        <v>10.775399999999999</v>
      </c>
      <c r="I684" s="154">
        <v>1.2E-2</v>
      </c>
      <c r="J684" s="154">
        <v>214.148</v>
      </c>
      <c r="K684" s="154">
        <v>146.85400000000001</v>
      </c>
      <c r="L684" s="154">
        <v>157.41800000000001</v>
      </c>
      <c r="M684" s="166">
        <v>65</v>
      </c>
      <c r="N684" s="167">
        <f t="shared" si="76"/>
        <v>154.148</v>
      </c>
      <c r="O684" s="167">
        <f t="shared" si="76"/>
        <v>86.854000000000013</v>
      </c>
      <c r="P684" s="167">
        <f t="shared" si="76"/>
        <v>97.418000000000006</v>
      </c>
      <c r="Q684" t="str">
        <f t="shared" si="72"/>
        <v>NA</v>
      </c>
      <c r="R684" t="str">
        <f t="shared" si="73"/>
        <v>NA</v>
      </c>
      <c r="S684" s="168" t="str">
        <f t="shared" si="74"/>
        <v>NA</v>
      </c>
      <c r="T684">
        <f t="shared" si="75"/>
        <v>86.854000000000013</v>
      </c>
    </row>
    <row r="685" spans="1:20" outlineLevel="1" x14ac:dyDescent="0.25">
      <c r="A685" s="149">
        <v>15</v>
      </c>
      <c r="B685" s="164" t="str">
        <f t="shared" si="70"/>
        <v>TR</v>
      </c>
      <c r="C685" s="164" t="str">
        <f t="shared" si="71"/>
        <v>TR</v>
      </c>
      <c r="D685" s="135">
        <v>22.44</v>
      </c>
      <c r="E685" s="165">
        <v>2</v>
      </c>
      <c r="F685" s="135">
        <v>12</v>
      </c>
      <c r="G685" s="135">
        <v>125</v>
      </c>
      <c r="H685" s="154">
        <v>18.198499999999999</v>
      </c>
      <c r="I685" s="154">
        <v>1.2E-2</v>
      </c>
      <c r="J685" s="154">
        <v>186.09800000000001</v>
      </c>
      <c r="K685" s="154">
        <v>140.16300000000001</v>
      </c>
      <c r="L685" s="154">
        <v>147.18299999999999</v>
      </c>
      <c r="M685" s="166">
        <v>65</v>
      </c>
      <c r="N685" s="167">
        <f t="shared" si="76"/>
        <v>126.09800000000001</v>
      </c>
      <c r="O685" s="167">
        <f t="shared" si="76"/>
        <v>80.163000000000011</v>
      </c>
      <c r="P685" s="167">
        <f t="shared" si="76"/>
        <v>87.182999999999993</v>
      </c>
      <c r="Q685">
        <f t="shared" si="72"/>
        <v>186.09800000000001</v>
      </c>
      <c r="R685">
        <f t="shared" si="73"/>
        <v>140.16300000000001</v>
      </c>
      <c r="S685" s="168">
        <f t="shared" si="74"/>
        <v>126.09800000000001</v>
      </c>
      <c r="T685">
        <f t="shared" si="75"/>
        <v>80.163000000000011</v>
      </c>
    </row>
    <row r="686" spans="1:20" outlineLevel="1" x14ac:dyDescent="0.25">
      <c r="A686" s="149">
        <v>20</v>
      </c>
      <c r="B686" s="164" t="str">
        <f t="shared" si="70"/>
        <v>TR</v>
      </c>
      <c r="C686" s="164" t="str">
        <f t="shared" si="71"/>
        <v>TR</v>
      </c>
      <c r="D686" s="135">
        <v>29.86</v>
      </c>
      <c r="E686" s="165">
        <v>2</v>
      </c>
      <c r="F686" s="135">
        <v>12</v>
      </c>
      <c r="G686" s="135">
        <v>125</v>
      </c>
      <c r="H686" s="154">
        <v>25.621500000000001</v>
      </c>
      <c r="I686" s="154">
        <v>1.2E-2</v>
      </c>
      <c r="J686" s="154">
        <v>171.41200000000001</v>
      </c>
      <c r="K686" s="154">
        <v>136.43700000000001</v>
      </c>
      <c r="L686" s="154">
        <v>141.94900000000001</v>
      </c>
      <c r="M686" s="166">
        <v>65</v>
      </c>
      <c r="N686" s="167">
        <f t="shared" si="76"/>
        <v>111.41200000000001</v>
      </c>
      <c r="O686" s="167">
        <f t="shared" si="76"/>
        <v>76.437000000000012</v>
      </c>
      <c r="P686" s="167">
        <f t="shared" si="76"/>
        <v>81.949000000000012</v>
      </c>
      <c r="Q686">
        <f t="shared" si="72"/>
        <v>171.41200000000001</v>
      </c>
      <c r="R686">
        <f t="shared" si="73"/>
        <v>136.43700000000001</v>
      </c>
      <c r="S686" s="168">
        <f t="shared" si="74"/>
        <v>111.41200000000001</v>
      </c>
      <c r="T686">
        <f t="shared" si="75"/>
        <v>76.437000000000012</v>
      </c>
    </row>
    <row r="687" spans="1:20" outlineLevel="1" x14ac:dyDescent="0.25">
      <c r="A687" s="149">
        <v>35</v>
      </c>
      <c r="B687" s="164" t="str">
        <f t="shared" si="70"/>
        <v>FA</v>
      </c>
      <c r="C687" s="164" t="str">
        <f t="shared" si="71"/>
        <v>FA</v>
      </c>
      <c r="D687" s="135">
        <v>52.13</v>
      </c>
      <c r="E687" s="165">
        <v>2</v>
      </c>
      <c r="F687" s="135">
        <v>12</v>
      </c>
      <c r="G687" s="135">
        <v>125</v>
      </c>
      <c r="H687" s="154">
        <v>47.890799999999999</v>
      </c>
      <c r="I687" s="154">
        <v>1.2E-2</v>
      </c>
      <c r="J687" s="154">
        <v>152.208</v>
      </c>
      <c r="K687" s="154">
        <v>131.84700000000001</v>
      </c>
      <c r="L687" s="154">
        <v>134.90199999999999</v>
      </c>
      <c r="M687" s="166">
        <v>65</v>
      </c>
      <c r="N687" s="167">
        <f t="shared" si="76"/>
        <v>92.207999999999998</v>
      </c>
      <c r="O687" s="167">
        <f t="shared" si="76"/>
        <v>71.847000000000008</v>
      </c>
      <c r="P687" s="167">
        <f t="shared" si="76"/>
        <v>74.901999999999987</v>
      </c>
      <c r="Q687">
        <f t="shared" si="72"/>
        <v>152.208</v>
      </c>
      <c r="R687">
        <f t="shared" si="73"/>
        <v>131.84700000000001</v>
      </c>
      <c r="S687" s="168">
        <f t="shared" si="74"/>
        <v>92.207999999999998</v>
      </c>
      <c r="T687">
        <f t="shared" si="75"/>
        <v>71.847000000000008</v>
      </c>
    </row>
    <row r="688" spans="1:20" outlineLevel="1" x14ac:dyDescent="0.25">
      <c r="A688" s="149">
        <v>50</v>
      </c>
      <c r="B688" s="164" t="str">
        <f t="shared" si="70"/>
        <v>FA</v>
      </c>
      <c r="C688" s="164" t="str">
        <f t="shared" si="71"/>
        <v>FA</v>
      </c>
      <c r="D688" s="135">
        <v>74.400000000000006</v>
      </c>
      <c r="E688" s="165">
        <v>2</v>
      </c>
      <c r="F688" s="135">
        <v>12</v>
      </c>
      <c r="G688" s="135">
        <v>125</v>
      </c>
      <c r="H688" s="154">
        <v>70.16</v>
      </c>
      <c r="I688" s="154">
        <v>1.2E-2</v>
      </c>
      <c r="J688" s="154">
        <v>144.286</v>
      </c>
      <c r="K688" s="154">
        <v>129.953</v>
      </c>
      <c r="L688" s="154">
        <v>132.179</v>
      </c>
      <c r="M688" s="166">
        <v>65</v>
      </c>
      <c r="N688" s="167">
        <f t="shared" si="76"/>
        <v>84.286000000000001</v>
      </c>
      <c r="O688" s="167">
        <f t="shared" si="76"/>
        <v>69.953000000000003</v>
      </c>
      <c r="P688" s="167">
        <f t="shared" si="76"/>
        <v>72.179000000000002</v>
      </c>
      <c r="Q688">
        <f t="shared" si="72"/>
        <v>144.286</v>
      </c>
      <c r="R688">
        <f t="shared" si="73"/>
        <v>129.953</v>
      </c>
      <c r="S688" s="168">
        <f t="shared" si="74"/>
        <v>84.286000000000001</v>
      </c>
      <c r="T688">
        <f t="shared" si="75"/>
        <v>69.953000000000003</v>
      </c>
    </row>
    <row r="689" spans="1:20" outlineLevel="1" x14ac:dyDescent="0.25">
      <c r="A689" s="149">
        <v>60</v>
      </c>
      <c r="B689" s="164" t="str">
        <f t="shared" si="70"/>
        <v>FA</v>
      </c>
      <c r="C689" s="164" t="str">
        <f t="shared" si="71"/>
        <v>FA</v>
      </c>
      <c r="D689" s="135">
        <v>89.25</v>
      </c>
      <c r="E689" s="165">
        <v>2</v>
      </c>
      <c r="F689" s="135">
        <v>12</v>
      </c>
      <c r="G689" s="135">
        <v>125</v>
      </c>
      <c r="H689" s="154">
        <v>85.006200000000007</v>
      </c>
      <c r="I689" s="154">
        <v>1.2E-2</v>
      </c>
      <c r="J689" s="154">
        <v>141.185</v>
      </c>
      <c r="K689" s="154">
        <v>129.173</v>
      </c>
      <c r="L689" s="154">
        <v>131.11199999999999</v>
      </c>
      <c r="M689" s="166">
        <v>65</v>
      </c>
      <c r="N689" s="167">
        <f t="shared" si="76"/>
        <v>81.185000000000002</v>
      </c>
      <c r="O689" s="167">
        <f t="shared" si="76"/>
        <v>69.173000000000002</v>
      </c>
      <c r="P689" s="167">
        <f t="shared" si="76"/>
        <v>71.111999999999995</v>
      </c>
      <c r="Q689">
        <f t="shared" si="72"/>
        <v>141.185</v>
      </c>
      <c r="R689">
        <f t="shared" si="73"/>
        <v>129.173</v>
      </c>
      <c r="S689" s="168">
        <f t="shared" si="74"/>
        <v>81.185000000000002</v>
      </c>
      <c r="T689">
        <f t="shared" si="75"/>
        <v>69.173000000000002</v>
      </c>
    </row>
    <row r="690" spans="1:20" outlineLevel="1" x14ac:dyDescent="0.25">
      <c r="A690" s="149">
        <v>70</v>
      </c>
      <c r="B690" s="164" t="str">
        <f t="shared" si="70"/>
        <v>FA</v>
      </c>
      <c r="C690" s="164" t="str">
        <f t="shared" si="71"/>
        <v>FA</v>
      </c>
      <c r="D690" s="135">
        <v>104.09</v>
      </c>
      <c r="E690" s="165">
        <v>2</v>
      </c>
      <c r="F690" s="135">
        <v>12</v>
      </c>
      <c r="G690" s="135">
        <v>125</v>
      </c>
      <c r="H690" s="154">
        <v>99.8523</v>
      </c>
      <c r="I690" s="154">
        <v>1.2E-2</v>
      </c>
      <c r="J690" s="154">
        <v>138.94300000000001</v>
      </c>
      <c r="K690" s="154">
        <v>128.61199999999999</v>
      </c>
      <c r="L690" s="154">
        <v>130.178</v>
      </c>
      <c r="M690" s="166">
        <v>65</v>
      </c>
      <c r="N690" s="167">
        <f t="shared" si="76"/>
        <v>78.943000000000012</v>
      </c>
      <c r="O690" s="167">
        <f t="shared" si="76"/>
        <v>68.611999999999995</v>
      </c>
      <c r="P690" s="167">
        <f t="shared" si="76"/>
        <v>70.177999999999997</v>
      </c>
      <c r="Q690">
        <f t="shared" si="72"/>
        <v>138.94300000000001</v>
      </c>
      <c r="R690">
        <f t="shared" si="73"/>
        <v>128.61199999999999</v>
      </c>
      <c r="S690" s="168">
        <f t="shared" si="74"/>
        <v>78.943000000000012</v>
      </c>
      <c r="T690">
        <f t="shared" si="75"/>
        <v>68.611999999999995</v>
      </c>
    </row>
    <row r="691" spans="1:20" outlineLevel="1" x14ac:dyDescent="0.25">
      <c r="A691" s="149">
        <v>85</v>
      </c>
      <c r="B691" s="164" t="str">
        <f t="shared" si="70"/>
        <v>FA</v>
      </c>
      <c r="C691" s="164" t="str">
        <f t="shared" si="71"/>
        <v>FA</v>
      </c>
      <c r="D691" s="135">
        <v>126.36</v>
      </c>
      <c r="E691" s="165">
        <v>2</v>
      </c>
      <c r="F691" s="135">
        <v>12</v>
      </c>
      <c r="G691" s="135">
        <v>125</v>
      </c>
      <c r="H691" s="154">
        <v>122.122</v>
      </c>
      <c r="I691" s="154">
        <v>1.2E-2</v>
      </c>
      <c r="J691" s="154">
        <v>136.565</v>
      </c>
      <c r="K691" s="154">
        <v>128.00899999999999</v>
      </c>
      <c r="L691" s="154">
        <v>129.256</v>
      </c>
      <c r="M691" s="166">
        <v>65</v>
      </c>
      <c r="N691" s="167">
        <f t="shared" si="76"/>
        <v>76.564999999999998</v>
      </c>
      <c r="O691" s="167">
        <f t="shared" si="76"/>
        <v>68.008999999999986</v>
      </c>
      <c r="P691" s="167">
        <f t="shared" si="76"/>
        <v>69.256</v>
      </c>
      <c r="Q691">
        <f t="shared" si="72"/>
        <v>136.565</v>
      </c>
      <c r="R691">
        <f t="shared" si="73"/>
        <v>128.00899999999999</v>
      </c>
      <c r="S691" s="168">
        <f t="shared" si="74"/>
        <v>76.564999999999998</v>
      </c>
      <c r="T691">
        <f t="shared" si="75"/>
        <v>68.008999999999986</v>
      </c>
    </row>
    <row r="692" spans="1:20" outlineLevel="1" x14ac:dyDescent="0.25">
      <c r="A692" s="149">
        <v>100</v>
      </c>
      <c r="B692" s="164" t="str">
        <f t="shared" si="70"/>
        <v>FA</v>
      </c>
      <c r="C692" s="164" t="str">
        <f t="shared" si="71"/>
        <v>FA</v>
      </c>
      <c r="D692" s="135">
        <v>148.63</v>
      </c>
      <c r="E692" s="165">
        <v>2</v>
      </c>
      <c r="F692" s="135">
        <v>12</v>
      </c>
      <c r="G692" s="135">
        <v>125</v>
      </c>
      <c r="H692" s="154">
        <v>144.39099999999999</v>
      </c>
      <c r="I692" s="154">
        <v>1.2E-2</v>
      </c>
      <c r="J692" s="154">
        <v>134.89500000000001</v>
      </c>
      <c r="K692" s="154">
        <v>127.596</v>
      </c>
      <c r="L692" s="154">
        <v>128.67599999999999</v>
      </c>
      <c r="M692" s="166">
        <v>65</v>
      </c>
      <c r="N692" s="167">
        <f t="shared" si="76"/>
        <v>74.89500000000001</v>
      </c>
      <c r="O692" s="167">
        <f t="shared" si="76"/>
        <v>67.596000000000004</v>
      </c>
      <c r="P692" s="167">
        <f t="shared" si="76"/>
        <v>68.675999999999988</v>
      </c>
      <c r="Q692">
        <f t="shared" si="72"/>
        <v>134.89500000000001</v>
      </c>
      <c r="R692">
        <f t="shared" si="73"/>
        <v>127.596</v>
      </c>
      <c r="S692" s="168">
        <f t="shared" si="74"/>
        <v>74.89500000000001</v>
      </c>
      <c r="T692">
        <f t="shared" si="75"/>
        <v>67.596000000000004</v>
      </c>
    </row>
    <row r="693" spans="1:20" outlineLevel="1" x14ac:dyDescent="0.25">
      <c r="A693" s="149">
        <v>125</v>
      </c>
      <c r="B693" s="164" t="str">
        <f t="shared" si="70"/>
        <v>FA</v>
      </c>
      <c r="C693" s="164" t="str">
        <f t="shared" si="71"/>
        <v>FA</v>
      </c>
      <c r="D693" s="135">
        <v>185.75</v>
      </c>
      <c r="E693" s="165">
        <v>2</v>
      </c>
      <c r="F693" s="135">
        <v>12</v>
      </c>
      <c r="G693" s="135">
        <v>125</v>
      </c>
      <c r="H693" s="154">
        <v>181.506</v>
      </c>
      <c r="I693" s="154">
        <v>1.2E-2</v>
      </c>
      <c r="J693" s="154">
        <v>132.98500000000001</v>
      </c>
      <c r="K693" s="154">
        <v>127.113</v>
      </c>
      <c r="L693" s="154">
        <v>128.011</v>
      </c>
      <c r="M693" s="166">
        <v>65</v>
      </c>
      <c r="N693" s="167">
        <f t="shared" si="76"/>
        <v>72.985000000000014</v>
      </c>
      <c r="O693" s="167">
        <f t="shared" si="76"/>
        <v>67.113</v>
      </c>
      <c r="P693" s="167">
        <f t="shared" si="76"/>
        <v>68.010999999999996</v>
      </c>
      <c r="Q693">
        <f t="shared" si="72"/>
        <v>132.98500000000001</v>
      </c>
      <c r="R693">
        <f t="shared" si="73"/>
        <v>127.113</v>
      </c>
      <c r="S693" s="168">
        <f t="shared" si="74"/>
        <v>72.985000000000014</v>
      </c>
      <c r="T693">
        <f t="shared" si="75"/>
        <v>67.113</v>
      </c>
    </row>
    <row r="694" spans="1:20" outlineLevel="1" x14ac:dyDescent="0.25">
      <c r="A694" s="149">
        <v>150</v>
      </c>
      <c r="B694" s="164" t="str">
        <f t="shared" si="70"/>
        <v>FA</v>
      </c>
      <c r="C694" s="164" t="str">
        <f t="shared" si="71"/>
        <v>FA</v>
      </c>
      <c r="D694" s="135">
        <v>222.86</v>
      </c>
      <c r="E694" s="165">
        <v>2</v>
      </c>
      <c r="F694" s="135">
        <v>12</v>
      </c>
      <c r="G694" s="135">
        <v>125</v>
      </c>
      <c r="H694" s="154">
        <v>218.62200000000001</v>
      </c>
      <c r="I694" s="154">
        <v>1.2E-2</v>
      </c>
      <c r="J694" s="154">
        <v>131.709</v>
      </c>
      <c r="K694" s="154">
        <v>126.79</v>
      </c>
      <c r="L694" s="154">
        <v>127.58799999999999</v>
      </c>
      <c r="M694" s="166">
        <v>65</v>
      </c>
      <c r="N694" s="167">
        <f t="shared" si="76"/>
        <v>71.709000000000003</v>
      </c>
      <c r="O694" s="167">
        <f t="shared" si="76"/>
        <v>66.790000000000006</v>
      </c>
      <c r="P694" s="167">
        <f t="shared" si="76"/>
        <v>67.587999999999994</v>
      </c>
      <c r="Q694">
        <f t="shared" si="72"/>
        <v>131.709</v>
      </c>
      <c r="R694">
        <f t="shared" si="73"/>
        <v>126.79</v>
      </c>
      <c r="S694" s="168">
        <f t="shared" si="74"/>
        <v>71.709000000000003</v>
      </c>
      <c r="T694">
        <f t="shared" si="75"/>
        <v>66.790000000000006</v>
      </c>
    </row>
    <row r="695" spans="1:20" outlineLevel="1" x14ac:dyDescent="0.25">
      <c r="A695" s="149">
        <v>2</v>
      </c>
      <c r="B695" s="164" t="str">
        <f t="shared" si="70"/>
        <v>FA</v>
      </c>
      <c r="C695" s="164" t="str">
        <f t="shared" si="71"/>
        <v>FA</v>
      </c>
      <c r="D695" s="135">
        <v>3.14</v>
      </c>
      <c r="E695" s="165">
        <v>2</v>
      </c>
      <c r="F695" s="135">
        <v>15</v>
      </c>
      <c r="G695" s="135">
        <v>125</v>
      </c>
      <c r="H695" s="154">
        <v>-1.10154</v>
      </c>
      <c r="I695" s="154">
        <v>1.4999999999999999E-2</v>
      </c>
      <c r="J695" s="154">
        <v>551.03899999999999</v>
      </c>
      <c r="K695" s="154">
        <v>231.12</v>
      </c>
      <c r="L695" s="154">
        <v>286.53699999999998</v>
      </c>
      <c r="M695" s="166">
        <v>65</v>
      </c>
      <c r="N695" s="167">
        <f t="shared" si="76"/>
        <v>491.03899999999999</v>
      </c>
      <c r="O695" s="167">
        <f t="shared" si="76"/>
        <v>171.12</v>
      </c>
      <c r="P695" s="167">
        <f t="shared" si="76"/>
        <v>226.53699999999998</v>
      </c>
      <c r="Q695" t="str">
        <f t="shared" si="72"/>
        <v>NA</v>
      </c>
      <c r="R695" t="str">
        <f t="shared" si="73"/>
        <v>NA</v>
      </c>
      <c r="S695" s="168" t="str">
        <f t="shared" si="74"/>
        <v>NA</v>
      </c>
      <c r="T695" t="str">
        <f t="shared" si="75"/>
        <v>NA</v>
      </c>
    </row>
    <row r="696" spans="1:20" outlineLevel="1" x14ac:dyDescent="0.25">
      <c r="A696" s="149">
        <v>3.5</v>
      </c>
      <c r="B696" s="164" t="str">
        <f t="shared" si="70"/>
        <v>FA</v>
      </c>
      <c r="C696" s="164" t="str">
        <f t="shared" si="71"/>
        <v>FA</v>
      </c>
      <c r="D696" s="135">
        <v>5.37</v>
      </c>
      <c r="E696" s="165">
        <v>2</v>
      </c>
      <c r="F696" s="135">
        <v>15</v>
      </c>
      <c r="G696" s="135">
        <v>125</v>
      </c>
      <c r="H696" s="154">
        <v>1.12538</v>
      </c>
      <c r="I696" s="154">
        <v>1.4999999999999999E-2</v>
      </c>
      <c r="J696" s="154">
        <v>404.88600000000002</v>
      </c>
      <c r="K696" s="154">
        <v>193.411</v>
      </c>
      <c r="L696" s="154">
        <v>227.26300000000001</v>
      </c>
      <c r="M696" s="166">
        <v>65</v>
      </c>
      <c r="N696" s="167">
        <f t="shared" si="76"/>
        <v>344.88600000000002</v>
      </c>
      <c r="O696" s="167">
        <f t="shared" si="76"/>
        <v>133.411</v>
      </c>
      <c r="P696" s="167">
        <f t="shared" si="76"/>
        <v>167.26300000000001</v>
      </c>
      <c r="Q696" t="str">
        <f t="shared" si="72"/>
        <v>NA</v>
      </c>
      <c r="R696" t="str">
        <f t="shared" si="73"/>
        <v>NA</v>
      </c>
      <c r="S696" s="168" t="str">
        <f t="shared" si="74"/>
        <v>NA</v>
      </c>
      <c r="T696" t="str">
        <f t="shared" si="75"/>
        <v>NA</v>
      </c>
    </row>
    <row r="697" spans="1:20" outlineLevel="1" x14ac:dyDescent="0.25">
      <c r="A697" s="149">
        <v>5</v>
      </c>
      <c r="B697" s="164" t="str">
        <f t="shared" si="70"/>
        <v>FA</v>
      </c>
      <c r="C697" s="164" t="str">
        <f t="shared" si="71"/>
        <v>FA</v>
      </c>
      <c r="D697" s="135">
        <v>7.59</v>
      </c>
      <c r="E697" s="165">
        <v>2</v>
      </c>
      <c r="F697" s="135">
        <v>15</v>
      </c>
      <c r="G697" s="135">
        <v>125</v>
      </c>
      <c r="H697" s="154">
        <v>3.3523100000000001</v>
      </c>
      <c r="I697" s="154">
        <v>1.4999999999999999E-2</v>
      </c>
      <c r="J697" s="154">
        <v>332.11599999999999</v>
      </c>
      <c r="K697" s="154">
        <v>175.29400000000001</v>
      </c>
      <c r="L697" s="154">
        <v>200.27</v>
      </c>
      <c r="M697" s="166">
        <v>65</v>
      </c>
      <c r="N697" s="167">
        <f t="shared" si="76"/>
        <v>272.11599999999999</v>
      </c>
      <c r="O697" s="167">
        <f t="shared" si="76"/>
        <v>115.29400000000001</v>
      </c>
      <c r="P697" s="167">
        <f t="shared" si="76"/>
        <v>140.27000000000001</v>
      </c>
      <c r="Q697" t="str">
        <f t="shared" si="72"/>
        <v>NA</v>
      </c>
      <c r="R697" t="str">
        <f t="shared" si="73"/>
        <v>NA</v>
      </c>
      <c r="S697" s="168" t="str">
        <f t="shared" si="74"/>
        <v>NA</v>
      </c>
      <c r="T697" t="str">
        <f t="shared" si="75"/>
        <v>NA</v>
      </c>
    </row>
    <row r="698" spans="1:20" outlineLevel="1" x14ac:dyDescent="0.25">
      <c r="A698" s="149">
        <v>7.5</v>
      </c>
      <c r="B698" s="164" t="str">
        <f t="shared" si="70"/>
        <v>FA</v>
      </c>
      <c r="C698" s="164" t="str">
        <f t="shared" si="71"/>
        <v>FA</v>
      </c>
      <c r="D698" s="135">
        <v>11.3</v>
      </c>
      <c r="E698" s="165">
        <v>2</v>
      </c>
      <c r="F698" s="135">
        <v>15</v>
      </c>
      <c r="G698" s="135">
        <v>125</v>
      </c>
      <c r="H698" s="154">
        <v>7.0638500000000004</v>
      </c>
      <c r="I698" s="154">
        <v>1.4999999999999999E-2</v>
      </c>
      <c r="J698" s="154">
        <v>269.23399999999998</v>
      </c>
      <c r="K698" s="154">
        <v>160.47800000000001</v>
      </c>
      <c r="L698" s="154">
        <v>177.422</v>
      </c>
      <c r="M698" s="166">
        <v>65</v>
      </c>
      <c r="N698" s="167">
        <f t="shared" si="76"/>
        <v>209.23399999999998</v>
      </c>
      <c r="O698" s="167">
        <f t="shared" si="76"/>
        <v>100.47800000000001</v>
      </c>
      <c r="P698" s="167">
        <f t="shared" si="76"/>
        <v>117.422</v>
      </c>
      <c r="Q698" t="str">
        <f t="shared" si="72"/>
        <v>NA</v>
      </c>
      <c r="R698" t="str">
        <f t="shared" si="73"/>
        <v>NA</v>
      </c>
      <c r="S698" s="168" t="str">
        <f t="shared" si="74"/>
        <v>NA</v>
      </c>
      <c r="T698" t="str">
        <f t="shared" si="75"/>
        <v>NA</v>
      </c>
    </row>
    <row r="699" spans="1:20" outlineLevel="1" x14ac:dyDescent="0.25">
      <c r="A699" s="149">
        <v>10</v>
      </c>
      <c r="B699" s="164" t="str">
        <f t="shared" si="70"/>
        <v>FA</v>
      </c>
      <c r="C699" s="164" t="str">
        <f t="shared" si="71"/>
        <v>FA</v>
      </c>
      <c r="D699" s="135">
        <v>15.02</v>
      </c>
      <c r="E699" s="165">
        <v>2</v>
      </c>
      <c r="F699" s="135">
        <v>15</v>
      </c>
      <c r="G699" s="135">
        <v>125</v>
      </c>
      <c r="H699" s="154">
        <v>10.775399999999999</v>
      </c>
      <c r="I699" s="154">
        <v>1.4999999999999999E-2</v>
      </c>
      <c r="J699" s="154">
        <v>235.78800000000001</v>
      </c>
      <c r="K699" s="154">
        <v>152.18100000000001</v>
      </c>
      <c r="L699" s="154">
        <v>165.27199999999999</v>
      </c>
      <c r="M699" s="166">
        <v>65</v>
      </c>
      <c r="N699" s="167">
        <f t="shared" si="76"/>
        <v>175.78800000000001</v>
      </c>
      <c r="O699" s="167">
        <f t="shared" si="76"/>
        <v>92.181000000000012</v>
      </c>
      <c r="P699" s="167">
        <f t="shared" si="76"/>
        <v>105.27199999999999</v>
      </c>
      <c r="Q699" t="str">
        <f t="shared" si="72"/>
        <v>NA</v>
      </c>
      <c r="R699" t="str">
        <f t="shared" si="73"/>
        <v>NA</v>
      </c>
      <c r="S699" s="168" t="str">
        <f t="shared" si="74"/>
        <v>NA</v>
      </c>
      <c r="T699" t="str">
        <f t="shared" si="75"/>
        <v>NA</v>
      </c>
    </row>
    <row r="700" spans="1:20" outlineLevel="1" x14ac:dyDescent="0.25">
      <c r="A700" s="149">
        <v>15</v>
      </c>
      <c r="B700" s="164" t="str">
        <f t="shared" si="70"/>
        <v>TR</v>
      </c>
      <c r="C700" s="164" t="str">
        <f t="shared" si="71"/>
        <v>FA</v>
      </c>
      <c r="D700" s="135">
        <v>22.44</v>
      </c>
      <c r="E700" s="165">
        <v>2</v>
      </c>
      <c r="F700" s="135">
        <v>15</v>
      </c>
      <c r="G700" s="135">
        <v>125</v>
      </c>
      <c r="H700" s="154">
        <v>18.198499999999999</v>
      </c>
      <c r="I700" s="154">
        <v>1.4999999999999999E-2</v>
      </c>
      <c r="J700" s="154">
        <v>201.071</v>
      </c>
      <c r="K700" s="154">
        <v>143.89099999999999</v>
      </c>
      <c r="L700" s="154">
        <v>152.614</v>
      </c>
      <c r="M700" s="166">
        <v>65</v>
      </c>
      <c r="N700" s="167">
        <f t="shared" si="76"/>
        <v>141.071</v>
      </c>
      <c r="O700" s="167">
        <f t="shared" si="76"/>
        <v>83.890999999999991</v>
      </c>
      <c r="P700" s="167">
        <f t="shared" si="76"/>
        <v>92.614000000000004</v>
      </c>
      <c r="Q700">
        <f t="shared" si="72"/>
        <v>201.071</v>
      </c>
      <c r="R700">
        <f t="shared" si="73"/>
        <v>143.89099999999999</v>
      </c>
      <c r="S700" s="168" t="str">
        <f t="shared" si="74"/>
        <v>NA</v>
      </c>
      <c r="T700">
        <f t="shared" si="75"/>
        <v>83.890999999999991</v>
      </c>
    </row>
    <row r="701" spans="1:20" outlineLevel="1" x14ac:dyDescent="0.25">
      <c r="A701" s="149">
        <v>20</v>
      </c>
      <c r="B701" s="164" t="str">
        <f t="shared" si="70"/>
        <v>TR</v>
      </c>
      <c r="C701" s="164" t="str">
        <f t="shared" si="71"/>
        <v>TR</v>
      </c>
      <c r="D701" s="135">
        <v>29.86</v>
      </c>
      <c r="E701" s="165">
        <v>2</v>
      </c>
      <c r="F701" s="135">
        <v>15</v>
      </c>
      <c r="G701" s="135">
        <v>125</v>
      </c>
      <c r="H701" s="154">
        <v>25.621500000000001</v>
      </c>
      <c r="I701" s="154">
        <v>1.4999999999999999E-2</v>
      </c>
      <c r="J701" s="154">
        <v>182.82400000000001</v>
      </c>
      <c r="K701" s="154">
        <v>139.25800000000001</v>
      </c>
      <c r="L701" s="154">
        <v>146.114</v>
      </c>
      <c r="M701" s="166">
        <v>65</v>
      </c>
      <c r="N701" s="167">
        <f t="shared" si="76"/>
        <v>122.82400000000001</v>
      </c>
      <c r="O701" s="167">
        <f t="shared" si="76"/>
        <v>79.25800000000001</v>
      </c>
      <c r="P701" s="167">
        <f t="shared" si="76"/>
        <v>86.114000000000004</v>
      </c>
      <c r="Q701">
        <f t="shared" si="72"/>
        <v>182.82400000000001</v>
      </c>
      <c r="R701">
        <f t="shared" si="73"/>
        <v>139.25800000000001</v>
      </c>
      <c r="S701" s="168">
        <f t="shared" si="74"/>
        <v>122.82400000000001</v>
      </c>
      <c r="T701">
        <f t="shared" si="75"/>
        <v>79.25800000000001</v>
      </c>
    </row>
    <row r="702" spans="1:20" outlineLevel="1" x14ac:dyDescent="0.25">
      <c r="A702" s="149">
        <v>35</v>
      </c>
      <c r="B702" s="164" t="str">
        <f t="shared" si="70"/>
        <v>FA</v>
      </c>
      <c r="C702" s="164" t="str">
        <f t="shared" si="71"/>
        <v>FA</v>
      </c>
      <c r="D702" s="135">
        <v>52.13</v>
      </c>
      <c r="E702" s="165">
        <v>2</v>
      </c>
      <c r="F702" s="135">
        <v>15</v>
      </c>
      <c r="G702" s="135">
        <v>125</v>
      </c>
      <c r="H702" s="154">
        <v>47.890799999999999</v>
      </c>
      <c r="I702" s="154">
        <v>1.4999999999999999E-2</v>
      </c>
      <c r="J702" s="154">
        <v>158.94300000000001</v>
      </c>
      <c r="K702" s="154">
        <v>133.54499999999999</v>
      </c>
      <c r="L702" s="154">
        <v>137.35300000000001</v>
      </c>
      <c r="M702" s="166">
        <v>65</v>
      </c>
      <c r="N702" s="167">
        <f t="shared" si="76"/>
        <v>98.943000000000012</v>
      </c>
      <c r="O702" s="167">
        <f t="shared" si="76"/>
        <v>73.544999999999987</v>
      </c>
      <c r="P702" s="167">
        <f t="shared" si="76"/>
        <v>77.353000000000009</v>
      </c>
      <c r="Q702">
        <f t="shared" si="72"/>
        <v>158.94300000000001</v>
      </c>
      <c r="R702">
        <f t="shared" si="73"/>
        <v>133.54499999999999</v>
      </c>
      <c r="S702" s="168">
        <f t="shared" si="74"/>
        <v>98.943000000000012</v>
      </c>
      <c r="T702">
        <f t="shared" si="75"/>
        <v>73.544999999999987</v>
      </c>
    </row>
    <row r="703" spans="1:20" outlineLevel="1" x14ac:dyDescent="0.25">
      <c r="A703" s="149">
        <v>50</v>
      </c>
      <c r="B703" s="164" t="str">
        <f t="shared" ref="B703:B754" si="77">IF(AND($A703&lt;=$C$24,Q703&lt;&gt;"NA",R703&lt;&gt;"NA",F703&gt;=$Q$26),"TR","FA")</f>
        <v>FA</v>
      </c>
      <c r="C703" s="164" t="str">
        <f t="shared" ref="C703:C754" si="78">IF(AND($A703&lt;=$C$24,$S703&lt;&gt;"NA",$T703&lt;&gt;"NA",$F703&gt;=$S$26),"TR","FA")</f>
        <v>FA</v>
      </c>
      <c r="D703" s="135">
        <v>74.400000000000006</v>
      </c>
      <c r="E703" s="165">
        <v>2</v>
      </c>
      <c r="F703" s="135">
        <v>15</v>
      </c>
      <c r="G703" s="135">
        <v>125</v>
      </c>
      <c r="H703" s="154">
        <v>70.16</v>
      </c>
      <c r="I703" s="154">
        <v>1.4999999999999999E-2</v>
      </c>
      <c r="J703" s="154">
        <v>149.07400000000001</v>
      </c>
      <c r="K703" s="154">
        <v>131.185</v>
      </c>
      <c r="L703" s="154">
        <v>133.96199999999999</v>
      </c>
      <c r="M703" s="166">
        <v>65</v>
      </c>
      <c r="N703" s="167">
        <f t="shared" si="76"/>
        <v>89.074000000000012</v>
      </c>
      <c r="O703" s="167">
        <f t="shared" si="76"/>
        <v>71.185000000000002</v>
      </c>
      <c r="P703" s="167">
        <f t="shared" si="76"/>
        <v>73.961999999999989</v>
      </c>
      <c r="Q703">
        <f t="shared" ref="Q703:Q754" si="79">IF(J703&lt;$Q$30,J703,"NA")</f>
        <v>149.07400000000001</v>
      </c>
      <c r="R703">
        <f t="shared" ref="R703:R754" si="80">IF(J703&lt;$Q$30,K703,"NA")</f>
        <v>131.185</v>
      </c>
      <c r="S703" s="168">
        <f t="shared" ref="S703:S754" si="81">IF(N703&lt;$S$30,N703,"NA")</f>
        <v>89.074000000000012</v>
      </c>
      <c r="T703">
        <f t="shared" ref="T703:T754" si="82">IF(O703&lt;$T$30,O703,"NA")</f>
        <v>71.185000000000002</v>
      </c>
    </row>
    <row r="704" spans="1:20" outlineLevel="1" x14ac:dyDescent="0.25">
      <c r="A704" s="149">
        <v>60</v>
      </c>
      <c r="B704" s="164" t="str">
        <f t="shared" si="77"/>
        <v>FA</v>
      </c>
      <c r="C704" s="164" t="str">
        <f t="shared" si="78"/>
        <v>FA</v>
      </c>
      <c r="D704" s="135">
        <v>89.25</v>
      </c>
      <c r="E704" s="165">
        <v>2</v>
      </c>
      <c r="F704" s="135">
        <v>15</v>
      </c>
      <c r="G704" s="135">
        <v>125</v>
      </c>
      <c r="H704" s="154">
        <v>85.006200000000007</v>
      </c>
      <c r="I704" s="154">
        <v>1.4999999999999999E-2</v>
      </c>
      <c r="J704" s="154">
        <v>145.20699999999999</v>
      </c>
      <c r="K704" s="154">
        <v>130.21199999999999</v>
      </c>
      <c r="L704" s="154">
        <v>132.631</v>
      </c>
      <c r="M704" s="166">
        <v>65</v>
      </c>
      <c r="N704" s="167">
        <f t="shared" ref="N704:P754" si="83">J704-$J$30+$N$30</f>
        <v>85.206999999999994</v>
      </c>
      <c r="O704" s="167">
        <f t="shared" si="83"/>
        <v>70.211999999999989</v>
      </c>
      <c r="P704" s="167">
        <f t="shared" si="83"/>
        <v>72.631</v>
      </c>
      <c r="Q704">
        <f t="shared" si="79"/>
        <v>145.20699999999999</v>
      </c>
      <c r="R704">
        <f t="shared" si="80"/>
        <v>130.21199999999999</v>
      </c>
      <c r="S704" s="168">
        <f t="shared" si="81"/>
        <v>85.206999999999994</v>
      </c>
      <c r="T704">
        <f t="shared" si="82"/>
        <v>70.211999999999989</v>
      </c>
    </row>
    <row r="705" spans="1:20" outlineLevel="1" x14ac:dyDescent="0.25">
      <c r="A705" s="149">
        <v>70</v>
      </c>
      <c r="B705" s="164" t="str">
        <f t="shared" si="77"/>
        <v>FA</v>
      </c>
      <c r="C705" s="164" t="str">
        <f t="shared" si="78"/>
        <v>FA</v>
      </c>
      <c r="D705" s="135">
        <v>104.09</v>
      </c>
      <c r="E705" s="165">
        <v>2</v>
      </c>
      <c r="F705" s="135">
        <v>15</v>
      </c>
      <c r="G705" s="135">
        <v>125</v>
      </c>
      <c r="H705" s="154">
        <v>99.8523</v>
      </c>
      <c r="I705" s="154">
        <v>1.4999999999999999E-2</v>
      </c>
      <c r="J705" s="154">
        <v>142.41200000000001</v>
      </c>
      <c r="K705" s="154">
        <v>129.511</v>
      </c>
      <c r="L705" s="154">
        <v>131.46600000000001</v>
      </c>
      <c r="M705" s="166">
        <v>65</v>
      </c>
      <c r="N705" s="167">
        <f t="shared" si="83"/>
        <v>82.412000000000006</v>
      </c>
      <c r="O705" s="167">
        <f t="shared" si="83"/>
        <v>69.510999999999996</v>
      </c>
      <c r="P705" s="167">
        <f t="shared" si="83"/>
        <v>71.466000000000008</v>
      </c>
      <c r="Q705">
        <f t="shared" si="79"/>
        <v>142.41200000000001</v>
      </c>
      <c r="R705">
        <f t="shared" si="80"/>
        <v>129.511</v>
      </c>
      <c r="S705" s="168">
        <f t="shared" si="81"/>
        <v>82.412000000000006</v>
      </c>
      <c r="T705">
        <f t="shared" si="82"/>
        <v>69.510999999999996</v>
      </c>
    </row>
    <row r="706" spans="1:20" outlineLevel="1" x14ac:dyDescent="0.25">
      <c r="A706" s="149">
        <v>85</v>
      </c>
      <c r="B706" s="164" t="str">
        <f t="shared" si="77"/>
        <v>FA</v>
      </c>
      <c r="C706" s="164" t="str">
        <f t="shared" si="78"/>
        <v>FA</v>
      </c>
      <c r="D706" s="135">
        <v>126.36</v>
      </c>
      <c r="E706" s="165">
        <v>2</v>
      </c>
      <c r="F706" s="135">
        <v>15</v>
      </c>
      <c r="G706" s="135">
        <v>125</v>
      </c>
      <c r="H706" s="154">
        <v>122.122</v>
      </c>
      <c r="I706" s="154">
        <v>1.4999999999999999E-2</v>
      </c>
      <c r="J706" s="154">
        <v>139.44399999999999</v>
      </c>
      <c r="K706" s="154">
        <v>128.75800000000001</v>
      </c>
      <c r="L706" s="154">
        <v>130.31299999999999</v>
      </c>
      <c r="M706" s="166">
        <v>65</v>
      </c>
      <c r="N706" s="167">
        <f t="shared" si="83"/>
        <v>79.443999999999988</v>
      </c>
      <c r="O706" s="167">
        <f t="shared" si="83"/>
        <v>68.75800000000001</v>
      </c>
      <c r="P706" s="167">
        <f t="shared" si="83"/>
        <v>70.312999999999988</v>
      </c>
      <c r="Q706">
        <f t="shared" si="79"/>
        <v>139.44399999999999</v>
      </c>
      <c r="R706">
        <f t="shared" si="80"/>
        <v>128.75800000000001</v>
      </c>
      <c r="S706" s="168">
        <f t="shared" si="81"/>
        <v>79.443999999999988</v>
      </c>
      <c r="T706">
        <f t="shared" si="82"/>
        <v>68.75800000000001</v>
      </c>
    </row>
    <row r="707" spans="1:20" outlineLevel="1" x14ac:dyDescent="0.25">
      <c r="A707" s="149">
        <v>100</v>
      </c>
      <c r="B707" s="164" t="str">
        <f t="shared" si="77"/>
        <v>FA</v>
      </c>
      <c r="C707" s="164" t="str">
        <f t="shared" si="78"/>
        <v>FA</v>
      </c>
      <c r="D707" s="135">
        <v>148.63</v>
      </c>
      <c r="E707" s="165">
        <v>2</v>
      </c>
      <c r="F707" s="135">
        <v>15</v>
      </c>
      <c r="G707" s="135">
        <v>125</v>
      </c>
      <c r="H707" s="154">
        <v>144.39099999999999</v>
      </c>
      <c r="I707" s="154">
        <v>1.4999999999999999E-2</v>
      </c>
      <c r="J707" s="154">
        <v>137.36000000000001</v>
      </c>
      <c r="K707" s="154">
        <v>128.244</v>
      </c>
      <c r="L707" s="154">
        <v>129.59100000000001</v>
      </c>
      <c r="M707" s="166">
        <v>65</v>
      </c>
      <c r="N707" s="167">
        <f t="shared" si="83"/>
        <v>77.360000000000014</v>
      </c>
      <c r="O707" s="167">
        <f t="shared" si="83"/>
        <v>68.244</v>
      </c>
      <c r="P707" s="167">
        <f t="shared" si="83"/>
        <v>69.591000000000008</v>
      </c>
      <c r="Q707">
        <f t="shared" si="79"/>
        <v>137.36000000000001</v>
      </c>
      <c r="R707">
        <f t="shared" si="80"/>
        <v>128.244</v>
      </c>
      <c r="S707" s="168">
        <f t="shared" si="81"/>
        <v>77.360000000000014</v>
      </c>
      <c r="T707">
        <f t="shared" si="82"/>
        <v>68.244</v>
      </c>
    </row>
    <row r="708" spans="1:20" outlineLevel="1" x14ac:dyDescent="0.25">
      <c r="A708" s="149">
        <v>125</v>
      </c>
      <c r="B708" s="164" t="str">
        <f t="shared" si="77"/>
        <v>FA</v>
      </c>
      <c r="C708" s="164" t="str">
        <f t="shared" si="78"/>
        <v>FA</v>
      </c>
      <c r="D708" s="135">
        <v>185.75</v>
      </c>
      <c r="E708" s="165">
        <v>2</v>
      </c>
      <c r="F708" s="135">
        <v>15</v>
      </c>
      <c r="G708" s="135">
        <v>125</v>
      </c>
      <c r="H708" s="154">
        <v>181.506</v>
      </c>
      <c r="I708" s="154">
        <v>1.4999999999999999E-2</v>
      </c>
      <c r="J708" s="154">
        <v>134.976</v>
      </c>
      <c r="K708" s="154">
        <v>127.64</v>
      </c>
      <c r="L708" s="154">
        <v>128.76</v>
      </c>
      <c r="M708" s="166">
        <v>65</v>
      </c>
      <c r="N708" s="167">
        <f t="shared" si="83"/>
        <v>74.975999999999999</v>
      </c>
      <c r="O708" s="167">
        <f t="shared" si="83"/>
        <v>67.64</v>
      </c>
      <c r="P708" s="167">
        <f t="shared" si="83"/>
        <v>68.759999999999991</v>
      </c>
      <c r="Q708">
        <f t="shared" si="79"/>
        <v>134.976</v>
      </c>
      <c r="R708">
        <f t="shared" si="80"/>
        <v>127.64</v>
      </c>
      <c r="S708" s="168">
        <f t="shared" si="81"/>
        <v>74.975999999999999</v>
      </c>
      <c r="T708">
        <f t="shared" si="82"/>
        <v>67.64</v>
      </c>
    </row>
    <row r="709" spans="1:20" outlineLevel="1" x14ac:dyDescent="0.25">
      <c r="A709" s="149">
        <v>150</v>
      </c>
      <c r="B709" s="164" t="str">
        <f t="shared" si="77"/>
        <v>FA</v>
      </c>
      <c r="C709" s="164" t="str">
        <f t="shared" si="78"/>
        <v>FA</v>
      </c>
      <c r="D709" s="135">
        <v>222.86</v>
      </c>
      <c r="E709" s="165">
        <v>2</v>
      </c>
      <c r="F709" s="135">
        <v>15</v>
      </c>
      <c r="G709" s="135">
        <v>125</v>
      </c>
      <c r="H709" s="154">
        <v>218.62200000000001</v>
      </c>
      <c r="I709" s="154">
        <v>1.4999999999999999E-2</v>
      </c>
      <c r="J709" s="154">
        <v>133.38200000000001</v>
      </c>
      <c r="K709" s="154">
        <v>127.23699999999999</v>
      </c>
      <c r="L709" s="154">
        <v>128.23400000000001</v>
      </c>
      <c r="M709" s="166">
        <v>65</v>
      </c>
      <c r="N709" s="167">
        <f t="shared" si="83"/>
        <v>73.382000000000005</v>
      </c>
      <c r="O709" s="167">
        <f t="shared" si="83"/>
        <v>67.236999999999995</v>
      </c>
      <c r="P709" s="167">
        <f t="shared" si="83"/>
        <v>68.234000000000009</v>
      </c>
      <c r="Q709">
        <f t="shared" si="79"/>
        <v>133.38200000000001</v>
      </c>
      <c r="R709">
        <f t="shared" si="80"/>
        <v>127.23699999999999</v>
      </c>
      <c r="S709" s="168">
        <f t="shared" si="81"/>
        <v>73.382000000000005</v>
      </c>
      <c r="T709">
        <f t="shared" si="82"/>
        <v>67.236999999999995</v>
      </c>
    </row>
    <row r="710" spans="1:20" outlineLevel="1" x14ac:dyDescent="0.25">
      <c r="A710" s="149">
        <v>2</v>
      </c>
      <c r="B710" s="164" t="str">
        <f t="shared" si="77"/>
        <v>FA</v>
      </c>
      <c r="C710" s="164" t="str">
        <f t="shared" si="78"/>
        <v>FA</v>
      </c>
      <c r="D710" s="135">
        <v>3.14</v>
      </c>
      <c r="E710" s="165">
        <v>2</v>
      </c>
      <c r="F710" s="135">
        <v>18</v>
      </c>
      <c r="G710" s="135">
        <v>125</v>
      </c>
      <c r="H710" s="154">
        <v>-1.10154</v>
      </c>
      <c r="I710" s="154">
        <v>1.7999999999999999E-2</v>
      </c>
      <c r="J710" s="154">
        <v>629.59799999999996</v>
      </c>
      <c r="K710" s="154">
        <v>250.452</v>
      </c>
      <c r="L710" s="154">
        <v>315.39</v>
      </c>
      <c r="M710" s="166">
        <v>65</v>
      </c>
      <c r="N710" s="167">
        <f t="shared" si="83"/>
        <v>569.59799999999996</v>
      </c>
      <c r="O710" s="167">
        <f t="shared" si="83"/>
        <v>190.452</v>
      </c>
      <c r="P710" s="167">
        <f t="shared" si="83"/>
        <v>255.39</v>
      </c>
      <c r="Q710" t="str">
        <f t="shared" si="79"/>
        <v>NA</v>
      </c>
      <c r="R710" t="str">
        <f t="shared" si="80"/>
        <v>NA</v>
      </c>
      <c r="S710" s="168" t="str">
        <f t="shared" si="81"/>
        <v>NA</v>
      </c>
      <c r="T710" t="str">
        <f t="shared" si="82"/>
        <v>NA</v>
      </c>
    </row>
    <row r="711" spans="1:20" outlineLevel="1" x14ac:dyDescent="0.25">
      <c r="A711" s="149">
        <v>3.5</v>
      </c>
      <c r="B711" s="164" t="str">
        <f t="shared" si="77"/>
        <v>FA</v>
      </c>
      <c r="C711" s="164" t="str">
        <f t="shared" si="78"/>
        <v>FA</v>
      </c>
      <c r="D711" s="135">
        <v>5.37</v>
      </c>
      <c r="E711" s="165">
        <v>2</v>
      </c>
      <c r="F711" s="135">
        <v>18</v>
      </c>
      <c r="G711" s="135">
        <v>125</v>
      </c>
      <c r="H711" s="154">
        <v>1.12538</v>
      </c>
      <c r="I711" s="154">
        <v>1.7999999999999999E-2</v>
      </c>
      <c r="J711" s="154">
        <v>457.23899999999998</v>
      </c>
      <c r="K711" s="154">
        <v>206.22499999999999</v>
      </c>
      <c r="L711" s="154">
        <v>246.136</v>
      </c>
      <c r="M711" s="166">
        <v>65</v>
      </c>
      <c r="N711" s="167">
        <f t="shared" si="83"/>
        <v>397.23899999999998</v>
      </c>
      <c r="O711" s="167">
        <f t="shared" si="83"/>
        <v>146.22499999999999</v>
      </c>
      <c r="P711" s="167">
        <f t="shared" si="83"/>
        <v>186.136</v>
      </c>
      <c r="Q711" t="str">
        <f t="shared" si="79"/>
        <v>NA</v>
      </c>
      <c r="R711" t="str">
        <f t="shared" si="80"/>
        <v>NA</v>
      </c>
      <c r="S711" s="168" t="str">
        <f t="shared" si="81"/>
        <v>NA</v>
      </c>
      <c r="T711" t="str">
        <f t="shared" si="82"/>
        <v>NA</v>
      </c>
    </row>
    <row r="712" spans="1:20" outlineLevel="1" x14ac:dyDescent="0.25">
      <c r="A712" s="149">
        <v>5</v>
      </c>
      <c r="B712" s="164" t="str">
        <f t="shared" si="77"/>
        <v>FA</v>
      </c>
      <c r="C712" s="164" t="str">
        <f t="shared" si="78"/>
        <v>FA</v>
      </c>
      <c r="D712" s="135">
        <v>7.59</v>
      </c>
      <c r="E712" s="165">
        <v>2</v>
      </c>
      <c r="F712" s="135">
        <v>18</v>
      </c>
      <c r="G712" s="135">
        <v>125</v>
      </c>
      <c r="H712" s="154">
        <v>3.3523100000000001</v>
      </c>
      <c r="I712" s="154">
        <v>1.7999999999999999E-2</v>
      </c>
      <c r="J712" s="154">
        <v>371.29</v>
      </c>
      <c r="K712" s="154">
        <v>184.84800000000001</v>
      </c>
      <c r="L712" s="154">
        <v>214.40600000000001</v>
      </c>
      <c r="M712" s="166">
        <v>65</v>
      </c>
      <c r="N712" s="167">
        <f t="shared" si="83"/>
        <v>311.29000000000002</v>
      </c>
      <c r="O712" s="167">
        <f t="shared" si="83"/>
        <v>124.84800000000001</v>
      </c>
      <c r="P712" s="167">
        <f t="shared" si="83"/>
        <v>154.40600000000001</v>
      </c>
      <c r="Q712" t="str">
        <f t="shared" si="79"/>
        <v>NA</v>
      </c>
      <c r="R712" t="str">
        <f t="shared" si="80"/>
        <v>NA</v>
      </c>
      <c r="S712" s="168" t="str">
        <f t="shared" si="81"/>
        <v>NA</v>
      </c>
      <c r="T712" t="str">
        <f t="shared" si="82"/>
        <v>NA</v>
      </c>
    </row>
    <row r="713" spans="1:20" outlineLevel="1" x14ac:dyDescent="0.25">
      <c r="A713" s="149">
        <v>7.5</v>
      </c>
      <c r="B713" s="164" t="str">
        <f t="shared" si="77"/>
        <v>FA</v>
      </c>
      <c r="C713" s="164" t="str">
        <f t="shared" si="78"/>
        <v>FA</v>
      </c>
      <c r="D713" s="135">
        <v>11.3</v>
      </c>
      <c r="E713" s="165">
        <v>2</v>
      </c>
      <c r="F713" s="135">
        <v>18</v>
      </c>
      <c r="G713" s="135">
        <v>125</v>
      </c>
      <c r="H713" s="154">
        <v>7.0638500000000004</v>
      </c>
      <c r="I713" s="154">
        <v>1.7999999999999999E-2</v>
      </c>
      <c r="J713" s="154">
        <v>296.88200000000001</v>
      </c>
      <c r="K713" s="154">
        <v>167.31299999999999</v>
      </c>
      <c r="L713" s="154">
        <v>187.43100000000001</v>
      </c>
      <c r="M713" s="166">
        <v>65</v>
      </c>
      <c r="N713" s="167">
        <f t="shared" si="83"/>
        <v>236.88200000000001</v>
      </c>
      <c r="O713" s="167">
        <f t="shared" si="83"/>
        <v>107.31299999999999</v>
      </c>
      <c r="P713" s="167">
        <f t="shared" si="83"/>
        <v>127.43100000000001</v>
      </c>
      <c r="Q713" t="str">
        <f t="shared" si="79"/>
        <v>NA</v>
      </c>
      <c r="R713" t="str">
        <f t="shared" si="80"/>
        <v>NA</v>
      </c>
      <c r="S713" s="168" t="str">
        <f t="shared" si="81"/>
        <v>NA</v>
      </c>
      <c r="T713" t="str">
        <f t="shared" si="82"/>
        <v>NA</v>
      </c>
    </row>
    <row r="714" spans="1:20" outlineLevel="1" x14ac:dyDescent="0.25">
      <c r="A714" s="149">
        <v>10</v>
      </c>
      <c r="B714" s="164" t="str">
        <f t="shared" si="77"/>
        <v>FA</v>
      </c>
      <c r="C714" s="164" t="str">
        <f t="shared" si="78"/>
        <v>FA</v>
      </c>
      <c r="D714" s="135">
        <v>15.02</v>
      </c>
      <c r="E714" s="165">
        <v>2</v>
      </c>
      <c r="F714" s="135">
        <v>18</v>
      </c>
      <c r="G714" s="135">
        <v>125</v>
      </c>
      <c r="H714" s="154">
        <v>10.775399999999999</v>
      </c>
      <c r="I714" s="154">
        <v>1.7999999999999999E-2</v>
      </c>
      <c r="J714" s="154">
        <v>257.20100000000002</v>
      </c>
      <c r="K714" s="154">
        <v>157.46</v>
      </c>
      <c r="L714" s="154">
        <v>173.036</v>
      </c>
      <c r="M714" s="166">
        <v>65</v>
      </c>
      <c r="N714" s="167">
        <f t="shared" si="83"/>
        <v>197.20100000000002</v>
      </c>
      <c r="O714" s="167">
        <f t="shared" si="83"/>
        <v>97.460000000000008</v>
      </c>
      <c r="P714" s="167">
        <f t="shared" si="83"/>
        <v>113.036</v>
      </c>
      <c r="Q714" t="str">
        <f t="shared" si="79"/>
        <v>NA</v>
      </c>
      <c r="R714" t="str">
        <f t="shared" si="80"/>
        <v>NA</v>
      </c>
      <c r="S714" s="168" t="str">
        <f t="shared" si="81"/>
        <v>NA</v>
      </c>
      <c r="T714" t="str">
        <f t="shared" si="82"/>
        <v>NA</v>
      </c>
    </row>
    <row r="715" spans="1:20" outlineLevel="1" x14ac:dyDescent="0.25">
      <c r="A715" s="149">
        <v>15</v>
      </c>
      <c r="B715" s="164" t="str">
        <f t="shared" si="77"/>
        <v>FA</v>
      </c>
      <c r="C715" s="164" t="str">
        <f t="shared" si="78"/>
        <v>FA</v>
      </c>
      <c r="D715" s="135">
        <v>22.44</v>
      </c>
      <c r="E715" s="165">
        <v>2</v>
      </c>
      <c r="F715" s="135">
        <v>18</v>
      </c>
      <c r="G715" s="135">
        <v>125</v>
      </c>
      <c r="H715" s="154">
        <v>18.198499999999999</v>
      </c>
      <c r="I715" s="154">
        <v>1.7999999999999999E-2</v>
      </c>
      <c r="J715" s="154">
        <v>215.917</v>
      </c>
      <c r="K715" s="154">
        <v>147.59200000000001</v>
      </c>
      <c r="L715" s="154">
        <v>157.99700000000001</v>
      </c>
      <c r="M715" s="166">
        <v>65</v>
      </c>
      <c r="N715" s="167">
        <f t="shared" si="83"/>
        <v>155.917</v>
      </c>
      <c r="O715" s="167">
        <f t="shared" si="83"/>
        <v>87.592000000000013</v>
      </c>
      <c r="P715" s="167">
        <f t="shared" si="83"/>
        <v>97.997000000000014</v>
      </c>
      <c r="Q715" t="str">
        <f t="shared" si="79"/>
        <v>NA</v>
      </c>
      <c r="R715" t="str">
        <f t="shared" si="80"/>
        <v>NA</v>
      </c>
      <c r="S715" s="168" t="str">
        <f t="shared" si="81"/>
        <v>NA</v>
      </c>
      <c r="T715">
        <f t="shared" si="82"/>
        <v>87.592000000000013</v>
      </c>
    </row>
    <row r="716" spans="1:20" outlineLevel="1" x14ac:dyDescent="0.25">
      <c r="A716" s="149">
        <v>20</v>
      </c>
      <c r="B716" s="164" t="str">
        <f t="shared" si="77"/>
        <v>TR</v>
      </c>
      <c r="C716" s="164" t="str">
        <f t="shared" si="78"/>
        <v>TR</v>
      </c>
      <c r="D716" s="135">
        <v>29.86</v>
      </c>
      <c r="E716" s="165">
        <v>2</v>
      </c>
      <c r="F716" s="135">
        <v>18</v>
      </c>
      <c r="G716" s="135">
        <v>125</v>
      </c>
      <c r="H716" s="154">
        <v>25.621500000000001</v>
      </c>
      <c r="I716" s="154">
        <v>1.7999999999999999E-2</v>
      </c>
      <c r="J716" s="154">
        <v>194.16399999999999</v>
      </c>
      <c r="K716" s="154">
        <v>142.06399999999999</v>
      </c>
      <c r="L716" s="154">
        <v>150.25200000000001</v>
      </c>
      <c r="M716" s="166">
        <v>65</v>
      </c>
      <c r="N716" s="167">
        <f t="shared" si="83"/>
        <v>134.16399999999999</v>
      </c>
      <c r="O716" s="167">
        <f t="shared" si="83"/>
        <v>82.063999999999993</v>
      </c>
      <c r="P716" s="167">
        <f t="shared" si="83"/>
        <v>90.25200000000001</v>
      </c>
      <c r="Q716">
        <f t="shared" si="79"/>
        <v>194.16399999999999</v>
      </c>
      <c r="R716">
        <f t="shared" si="80"/>
        <v>142.06399999999999</v>
      </c>
      <c r="S716" s="168">
        <f t="shared" si="81"/>
        <v>134.16399999999999</v>
      </c>
      <c r="T716">
        <f t="shared" si="82"/>
        <v>82.063999999999993</v>
      </c>
    </row>
    <row r="717" spans="1:20" outlineLevel="1" x14ac:dyDescent="0.25">
      <c r="A717" s="149">
        <v>35</v>
      </c>
      <c r="B717" s="164" t="str">
        <f t="shared" si="77"/>
        <v>FA</v>
      </c>
      <c r="C717" s="164" t="str">
        <f t="shared" si="78"/>
        <v>FA</v>
      </c>
      <c r="D717" s="135">
        <v>52.13</v>
      </c>
      <c r="E717" s="165">
        <v>2</v>
      </c>
      <c r="F717" s="135">
        <v>18</v>
      </c>
      <c r="G717" s="135">
        <v>125</v>
      </c>
      <c r="H717" s="154">
        <v>47.890799999999999</v>
      </c>
      <c r="I717" s="154">
        <v>1.7999999999999999E-2</v>
      </c>
      <c r="J717" s="154">
        <v>165.65299999999999</v>
      </c>
      <c r="K717" s="154">
        <v>135.238</v>
      </c>
      <c r="L717" s="154">
        <v>139.79499999999999</v>
      </c>
      <c r="M717" s="166">
        <v>65</v>
      </c>
      <c r="N717" s="167">
        <f t="shared" si="83"/>
        <v>105.65299999999999</v>
      </c>
      <c r="O717" s="167">
        <f t="shared" si="83"/>
        <v>75.238</v>
      </c>
      <c r="P717" s="167">
        <f t="shared" si="83"/>
        <v>79.794999999999987</v>
      </c>
      <c r="Q717">
        <f t="shared" si="79"/>
        <v>165.65299999999999</v>
      </c>
      <c r="R717">
        <f t="shared" si="80"/>
        <v>135.238</v>
      </c>
      <c r="S717" s="168">
        <f t="shared" si="81"/>
        <v>105.65299999999999</v>
      </c>
      <c r="T717">
        <f t="shared" si="82"/>
        <v>75.238</v>
      </c>
    </row>
    <row r="718" spans="1:20" outlineLevel="1" x14ac:dyDescent="0.25">
      <c r="A718" s="149">
        <v>50</v>
      </c>
      <c r="B718" s="164" t="str">
        <f t="shared" si="77"/>
        <v>FA</v>
      </c>
      <c r="C718" s="164" t="str">
        <f t="shared" si="78"/>
        <v>FA</v>
      </c>
      <c r="D718" s="135">
        <v>74.400000000000006</v>
      </c>
      <c r="E718" s="165">
        <v>2</v>
      </c>
      <c r="F718" s="135">
        <v>18</v>
      </c>
      <c r="G718" s="135">
        <v>125</v>
      </c>
      <c r="H718" s="154">
        <v>70.16</v>
      </c>
      <c r="I718" s="154">
        <v>1.7999999999999999E-2</v>
      </c>
      <c r="J718" s="154">
        <v>153.84899999999999</v>
      </c>
      <c r="K718" s="154">
        <v>132.41399999999999</v>
      </c>
      <c r="L718" s="154">
        <v>135.739</v>
      </c>
      <c r="M718" s="166">
        <v>65</v>
      </c>
      <c r="N718" s="167">
        <f t="shared" si="83"/>
        <v>93.84899999999999</v>
      </c>
      <c r="O718" s="167">
        <f t="shared" si="83"/>
        <v>72.413999999999987</v>
      </c>
      <c r="P718" s="167">
        <f t="shared" si="83"/>
        <v>75.739000000000004</v>
      </c>
      <c r="Q718">
        <f t="shared" si="79"/>
        <v>153.84899999999999</v>
      </c>
      <c r="R718">
        <f t="shared" si="80"/>
        <v>132.41399999999999</v>
      </c>
      <c r="S718" s="168">
        <f t="shared" si="81"/>
        <v>93.84899999999999</v>
      </c>
      <c r="T718">
        <f t="shared" si="82"/>
        <v>72.413999999999987</v>
      </c>
    </row>
    <row r="719" spans="1:20" outlineLevel="1" x14ac:dyDescent="0.25">
      <c r="A719" s="149">
        <v>60</v>
      </c>
      <c r="B719" s="164" t="str">
        <f t="shared" si="77"/>
        <v>FA</v>
      </c>
      <c r="C719" s="164" t="str">
        <f t="shared" si="78"/>
        <v>FA</v>
      </c>
      <c r="D719" s="135">
        <v>89.25</v>
      </c>
      <c r="E719" s="165">
        <v>2</v>
      </c>
      <c r="F719" s="135">
        <v>18</v>
      </c>
      <c r="G719" s="135">
        <v>125</v>
      </c>
      <c r="H719" s="154">
        <v>85.006200000000007</v>
      </c>
      <c r="I719" s="154">
        <v>1.7999999999999999E-2</v>
      </c>
      <c r="J719" s="154">
        <v>149.221</v>
      </c>
      <c r="K719" s="154">
        <v>131.249</v>
      </c>
      <c r="L719" s="154">
        <v>134.14599999999999</v>
      </c>
      <c r="M719" s="166">
        <v>65</v>
      </c>
      <c r="N719" s="167">
        <f t="shared" si="83"/>
        <v>89.221000000000004</v>
      </c>
      <c r="O719" s="167">
        <f t="shared" si="83"/>
        <v>71.248999999999995</v>
      </c>
      <c r="P719" s="167">
        <f t="shared" si="83"/>
        <v>74.145999999999987</v>
      </c>
      <c r="Q719">
        <f t="shared" si="79"/>
        <v>149.221</v>
      </c>
      <c r="R719">
        <f t="shared" si="80"/>
        <v>131.249</v>
      </c>
      <c r="S719" s="168">
        <f t="shared" si="81"/>
        <v>89.221000000000004</v>
      </c>
      <c r="T719">
        <f t="shared" si="82"/>
        <v>71.248999999999995</v>
      </c>
    </row>
    <row r="720" spans="1:20" outlineLevel="1" x14ac:dyDescent="0.25">
      <c r="A720" s="149">
        <v>70</v>
      </c>
      <c r="B720" s="164" t="str">
        <f t="shared" si="77"/>
        <v>FA</v>
      </c>
      <c r="C720" s="164" t="str">
        <f t="shared" si="78"/>
        <v>FA</v>
      </c>
      <c r="D720" s="135">
        <v>104.09</v>
      </c>
      <c r="E720" s="165">
        <v>2</v>
      </c>
      <c r="F720" s="135">
        <v>18</v>
      </c>
      <c r="G720" s="135">
        <v>125</v>
      </c>
      <c r="H720" s="154">
        <v>99.8523</v>
      </c>
      <c r="I720" s="154">
        <v>1.7999999999999999E-2</v>
      </c>
      <c r="J720" s="154">
        <v>145.87299999999999</v>
      </c>
      <c r="K720" s="154">
        <v>130.40899999999999</v>
      </c>
      <c r="L720" s="154">
        <v>132.75200000000001</v>
      </c>
      <c r="M720" s="166">
        <v>65</v>
      </c>
      <c r="N720" s="167">
        <f t="shared" si="83"/>
        <v>85.87299999999999</v>
      </c>
      <c r="O720" s="167">
        <f t="shared" si="83"/>
        <v>70.408999999999992</v>
      </c>
      <c r="P720" s="167">
        <f t="shared" si="83"/>
        <v>72.75200000000001</v>
      </c>
      <c r="Q720">
        <f t="shared" si="79"/>
        <v>145.87299999999999</v>
      </c>
      <c r="R720">
        <f t="shared" si="80"/>
        <v>130.40899999999999</v>
      </c>
      <c r="S720" s="168">
        <f t="shared" si="81"/>
        <v>85.87299999999999</v>
      </c>
      <c r="T720">
        <f t="shared" si="82"/>
        <v>70.408999999999992</v>
      </c>
    </row>
    <row r="721" spans="1:20" outlineLevel="1" x14ac:dyDescent="0.25">
      <c r="A721" s="149">
        <v>85</v>
      </c>
      <c r="B721" s="164" t="str">
        <f t="shared" si="77"/>
        <v>FA</v>
      </c>
      <c r="C721" s="164" t="str">
        <f t="shared" si="78"/>
        <v>FA</v>
      </c>
      <c r="D721" s="135">
        <v>126.36</v>
      </c>
      <c r="E721" s="165">
        <v>2</v>
      </c>
      <c r="F721" s="135">
        <v>18</v>
      </c>
      <c r="G721" s="135">
        <v>125</v>
      </c>
      <c r="H721" s="154">
        <v>122.122</v>
      </c>
      <c r="I721" s="154">
        <v>1.7999999999999999E-2</v>
      </c>
      <c r="J721" s="154">
        <v>142.31899999999999</v>
      </c>
      <c r="K721" s="154">
        <v>129.50700000000001</v>
      </c>
      <c r="L721" s="154">
        <v>131.37</v>
      </c>
      <c r="M721" s="166">
        <v>65</v>
      </c>
      <c r="N721" s="167">
        <f t="shared" si="83"/>
        <v>82.318999999999988</v>
      </c>
      <c r="O721" s="167">
        <f t="shared" si="83"/>
        <v>69.507000000000005</v>
      </c>
      <c r="P721" s="167">
        <f t="shared" si="83"/>
        <v>71.37</v>
      </c>
      <c r="Q721">
        <f t="shared" si="79"/>
        <v>142.31899999999999</v>
      </c>
      <c r="R721">
        <f t="shared" si="80"/>
        <v>129.50700000000001</v>
      </c>
      <c r="S721" s="168">
        <f t="shared" si="81"/>
        <v>82.318999999999988</v>
      </c>
      <c r="T721">
        <f t="shared" si="82"/>
        <v>69.507000000000005</v>
      </c>
    </row>
    <row r="722" spans="1:20" outlineLevel="1" x14ac:dyDescent="0.25">
      <c r="A722" s="149">
        <v>100</v>
      </c>
      <c r="B722" s="164" t="str">
        <f t="shared" si="77"/>
        <v>FA</v>
      </c>
      <c r="C722" s="164" t="str">
        <f t="shared" si="78"/>
        <v>FA</v>
      </c>
      <c r="D722" s="135">
        <v>148.63</v>
      </c>
      <c r="E722" s="165">
        <v>2</v>
      </c>
      <c r="F722" s="135">
        <v>18</v>
      </c>
      <c r="G722" s="135">
        <v>125</v>
      </c>
      <c r="H722" s="154">
        <v>144.39099999999999</v>
      </c>
      <c r="I722" s="154">
        <v>1.7999999999999999E-2</v>
      </c>
      <c r="J722" s="154">
        <v>139.821</v>
      </c>
      <c r="K722" s="154">
        <v>128.89099999999999</v>
      </c>
      <c r="L722" s="154">
        <v>130.506</v>
      </c>
      <c r="M722" s="166">
        <v>65</v>
      </c>
      <c r="N722" s="167">
        <f t="shared" si="83"/>
        <v>79.820999999999998</v>
      </c>
      <c r="O722" s="167">
        <f t="shared" si="83"/>
        <v>68.890999999999991</v>
      </c>
      <c r="P722" s="167">
        <f t="shared" si="83"/>
        <v>70.506</v>
      </c>
      <c r="Q722">
        <f t="shared" si="79"/>
        <v>139.821</v>
      </c>
      <c r="R722">
        <f t="shared" si="80"/>
        <v>128.89099999999999</v>
      </c>
      <c r="S722" s="168">
        <f t="shared" si="81"/>
        <v>79.820999999999998</v>
      </c>
      <c r="T722">
        <f t="shared" si="82"/>
        <v>68.890999999999991</v>
      </c>
    </row>
    <row r="723" spans="1:20" outlineLevel="1" x14ac:dyDescent="0.25">
      <c r="A723" s="149">
        <v>125</v>
      </c>
      <c r="B723" s="164" t="str">
        <f t="shared" si="77"/>
        <v>FA</v>
      </c>
      <c r="C723" s="164" t="str">
        <f t="shared" si="78"/>
        <v>FA</v>
      </c>
      <c r="D723" s="135">
        <v>185.75</v>
      </c>
      <c r="E723" s="165">
        <v>2</v>
      </c>
      <c r="F723" s="135">
        <v>18</v>
      </c>
      <c r="G723" s="135">
        <v>125</v>
      </c>
      <c r="H723" s="154">
        <v>181.506</v>
      </c>
      <c r="I723" s="154">
        <v>1.7999999999999999E-2</v>
      </c>
      <c r="J723" s="154">
        <v>136.964</v>
      </c>
      <c r="K723" s="154">
        <v>128.167</v>
      </c>
      <c r="L723" s="154">
        <v>129.51</v>
      </c>
      <c r="M723" s="166">
        <v>65</v>
      </c>
      <c r="N723" s="167">
        <f t="shared" si="83"/>
        <v>76.963999999999999</v>
      </c>
      <c r="O723" s="167">
        <f t="shared" si="83"/>
        <v>68.167000000000002</v>
      </c>
      <c r="P723" s="167">
        <f t="shared" si="83"/>
        <v>69.509999999999991</v>
      </c>
      <c r="Q723">
        <f t="shared" si="79"/>
        <v>136.964</v>
      </c>
      <c r="R723">
        <f t="shared" si="80"/>
        <v>128.167</v>
      </c>
      <c r="S723" s="168">
        <f t="shared" si="81"/>
        <v>76.963999999999999</v>
      </c>
      <c r="T723">
        <f t="shared" si="82"/>
        <v>68.167000000000002</v>
      </c>
    </row>
    <row r="724" spans="1:20" outlineLevel="1" x14ac:dyDescent="0.25">
      <c r="A724" s="149">
        <v>150</v>
      </c>
      <c r="B724" s="164" t="str">
        <f t="shared" si="77"/>
        <v>FA</v>
      </c>
      <c r="C724" s="164" t="str">
        <f t="shared" si="78"/>
        <v>FA</v>
      </c>
      <c r="D724" s="135">
        <v>222.86</v>
      </c>
      <c r="E724" s="165">
        <v>2</v>
      </c>
      <c r="F724" s="135">
        <v>18</v>
      </c>
      <c r="G724" s="135">
        <v>125</v>
      </c>
      <c r="H724" s="154">
        <v>218.62200000000001</v>
      </c>
      <c r="I724" s="154">
        <v>1.7999999999999999E-2</v>
      </c>
      <c r="J724" s="154">
        <v>135.054</v>
      </c>
      <c r="K724" s="154">
        <v>127.68300000000001</v>
      </c>
      <c r="L724" s="154">
        <v>128.87799999999999</v>
      </c>
      <c r="M724" s="166">
        <v>65</v>
      </c>
      <c r="N724" s="167">
        <f t="shared" si="83"/>
        <v>75.054000000000002</v>
      </c>
      <c r="O724" s="167">
        <f t="shared" si="83"/>
        <v>67.683000000000007</v>
      </c>
      <c r="P724" s="167">
        <f t="shared" si="83"/>
        <v>68.877999999999986</v>
      </c>
      <c r="Q724">
        <f t="shared" si="79"/>
        <v>135.054</v>
      </c>
      <c r="R724">
        <f t="shared" si="80"/>
        <v>127.68300000000001</v>
      </c>
      <c r="S724" s="168">
        <f t="shared" si="81"/>
        <v>75.054000000000002</v>
      </c>
      <c r="T724">
        <f t="shared" si="82"/>
        <v>67.683000000000007</v>
      </c>
    </row>
    <row r="725" spans="1:20" outlineLevel="1" x14ac:dyDescent="0.25">
      <c r="A725" s="149">
        <v>2</v>
      </c>
      <c r="B725" s="164" t="str">
        <f t="shared" si="77"/>
        <v>FA</v>
      </c>
      <c r="C725" s="164" t="str">
        <f t="shared" si="78"/>
        <v>FA</v>
      </c>
      <c r="D725" s="135">
        <v>3.14</v>
      </c>
      <c r="E725" s="165">
        <v>2</v>
      </c>
      <c r="F725" s="135">
        <v>24</v>
      </c>
      <c r="G725" s="135">
        <v>125</v>
      </c>
      <c r="H725" s="154">
        <v>-1.10154</v>
      </c>
      <c r="I725" s="154">
        <v>2.4E-2</v>
      </c>
      <c r="J725" s="154">
        <v>782.25</v>
      </c>
      <c r="K725" s="154">
        <v>287.91399999999999</v>
      </c>
      <c r="L725" s="154">
        <v>370.97899999999998</v>
      </c>
      <c r="M725" s="166">
        <v>65</v>
      </c>
      <c r="N725" s="167">
        <f t="shared" si="83"/>
        <v>722.25</v>
      </c>
      <c r="O725" s="167">
        <f t="shared" si="83"/>
        <v>227.91399999999999</v>
      </c>
      <c r="P725" s="167">
        <f t="shared" si="83"/>
        <v>310.97899999999998</v>
      </c>
      <c r="Q725" t="str">
        <f t="shared" si="79"/>
        <v>NA</v>
      </c>
      <c r="R725" t="str">
        <f t="shared" si="80"/>
        <v>NA</v>
      </c>
      <c r="S725" s="168" t="str">
        <f t="shared" si="81"/>
        <v>NA</v>
      </c>
      <c r="T725" t="str">
        <f t="shared" si="82"/>
        <v>NA</v>
      </c>
    </row>
    <row r="726" spans="1:20" outlineLevel="1" x14ac:dyDescent="0.25">
      <c r="A726" s="149">
        <v>3.5</v>
      </c>
      <c r="B726" s="164" t="str">
        <f t="shared" si="77"/>
        <v>FA</v>
      </c>
      <c r="C726" s="164" t="str">
        <f t="shared" si="78"/>
        <v>FA</v>
      </c>
      <c r="D726" s="135">
        <v>5.37</v>
      </c>
      <c r="E726" s="165">
        <v>2</v>
      </c>
      <c r="F726" s="135">
        <v>24</v>
      </c>
      <c r="G726" s="135">
        <v>125</v>
      </c>
      <c r="H726" s="154">
        <v>1.12538</v>
      </c>
      <c r="I726" s="154">
        <v>2.4E-2</v>
      </c>
      <c r="J726" s="154">
        <v>559.22900000000004</v>
      </c>
      <c r="K726" s="154">
        <v>231.19499999999999</v>
      </c>
      <c r="L726" s="154">
        <v>282.69400000000002</v>
      </c>
      <c r="M726" s="166">
        <v>65</v>
      </c>
      <c r="N726" s="167">
        <f t="shared" si="83"/>
        <v>499.22900000000004</v>
      </c>
      <c r="O726" s="167">
        <f t="shared" si="83"/>
        <v>171.19499999999999</v>
      </c>
      <c r="P726" s="167">
        <f t="shared" si="83"/>
        <v>222.69400000000002</v>
      </c>
      <c r="Q726" t="str">
        <f t="shared" si="79"/>
        <v>NA</v>
      </c>
      <c r="R726" t="str">
        <f t="shared" si="80"/>
        <v>NA</v>
      </c>
      <c r="S726" s="168" t="str">
        <f t="shared" si="81"/>
        <v>NA</v>
      </c>
      <c r="T726" t="str">
        <f t="shared" si="82"/>
        <v>NA</v>
      </c>
    </row>
    <row r="727" spans="1:20" outlineLevel="1" x14ac:dyDescent="0.25">
      <c r="A727" s="149">
        <v>5</v>
      </c>
      <c r="B727" s="164" t="str">
        <f t="shared" si="77"/>
        <v>FA</v>
      </c>
      <c r="C727" s="164" t="str">
        <f t="shared" si="78"/>
        <v>FA</v>
      </c>
      <c r="D727" s="135">
        <v>7.59</v>
      </c>
      <c r="E727" s="165">
        <v>2</v>
      </c>
      <c r="F727" s="135">
        <v>24</v>
      </c>
      <c r="G727" s="135">
        <v>125</v>
      </c>
      <c r="H727" s="154">
        <v>3.3523100000000001</v>
      </c>
      <c r="I727" s="154">
        <v>2.4E-2</v>
      </c>
      <c r="J727" s="154">
        <v>447.92399999999998</v>
      </c>
      <c r="K727" s="154">
        <v>203.56399999999999</v>
      </c>
      <c r="L727" s="154">
        <v>241.97300000000001</v>
      </c>
      <c r="M727" s="166">
        <v>65</v>
      </c>
      <c r="N727" s="167">
        <f t="shared" si="83"/>
        <v>387.92399999999998</v>
      </c>
      <c r="O727" s="167">
        <f t="shared" si="83"/>
        <v>143.56399999999999</v>
      </c>
      <c r="P727" s="167">
        <f t="shared" si="83"/>
        <v>181.97300000000001</v>
      </c>
      <c r="Q727" t="str">
        <f t="shared" si="79"/>
        <v>NA</v>
      </c>
      <c r="R727" t="str">
        <f t="shared" si="80"/>
        <v>NA</v>
      </c>
      <c r="S727" s="168" t="str">
        <f t="shared" si="81"/>
        <v>NA</v>
      </c>
      <c r="T727" t="str">
        <f t="shared" si="82"/>
        <v>NA</v>
      </c>
    </row>
    <row r="728" spans="1:20" outlineLevel="1" x14ac:dyDescent="0.25">
      <c r="A728" s="149">
        <v>7.5</v>
      </c>
      <c r="B728" s="164" t="str">
        <f t="shared" si="77"/>
        <v>FA</v>
      </c>
      <c r="C728" s="164" t="str">
        <f t="shared" si="78"/>
        <v>FA</v>
      </c>
      <c r="D728" s="135">
        <v>11.3</v>
      </c>
      <c r="E728" s="165">
        <v>2</v>
      </c>
      <c r="F728" s="135">
        <v>24</v>
      </c>
      <c r="G728" s="135">
        <v>125</v>
      </c>
      <c r="H728" s="154">
        <v>7.0638500000000004</v>
      </c>
      <c r="I728" s="154">
        <v>2.4E-2</v>
      </c>
      <c r="J728" s="154">
        <v>351.20499999999998</v>
      </c>
      <c r="K728" s="154">
        <v>180.768</v>
      </c>
      <c r="L728" s="154">
        <v>207.06</v>
      </c>
      <c r="M728" s="166">
        <v>65</v>
      </c>
      <c r="N728" s="167">
        <f t="shared" si="83"/>
        <v>291.20499999999998</v>
      </c>
      <c r="O728" s="167">
        <f t="shared" si="83"/>
        <v>120.768</v>
      </c>
      <c r="P728" s="167">
        <f t="shared" si="83"/>
        <v>147.06</v>
      </c>
      <c r="Q728" t="str">
        <f t="shared" si="79"/>
        <v>NA</v>
      </c>
      <c r="R728" t="str">
        <f t="shared" si="80"/>
        <v>NA</v>
      </c>
      <c r="S728" s="168" t="str">
        <f t="shared" si="81"/>
        <v>NA</v>
      </c>
      <c r="T728" t="str">
        <f t="shared" si="82"/>
        <v>NA</v>
      </c>
    </row>
    <row r="729" spans="1:20" outlineLevel="1" x14ac:dyDescent="0.25">
      <c r="A729" s="149">
        <v>10</v>
      </c>
      <c r="B729" s="164" t="str">
        <f t="shared" si="77"/>
        <v>FA</v>
      </c>
      <c r="C729" s="164" t="str">
        <f t="shared" si="78"/>
        <v>FA</v>
      </c>
      <c r="D729" s="135">
        <v>15.02</v>
      </c>
      <c r="E729" s="165">
        <v>2</v>
      </c>
      <c r="F729" s="135">
        <v>24</v>
      </c>
      <c r="G729" s="135">
        <v>125</v>
      </c>
      <c r="H729" s="154">
        <v>10.775399999999999</v>
      </c>
      <c r="I729" s="154">
        <v>2.4E-2</v>
      </c>
      <c r="J729" s="154">
        <v>299.40199999999999</v>
      </c>
      <c r="K729" s="154">
        <v>167.88200000000001</v>
      </c>
      <c r="L729" s="154">
        <v>188.31800000000001</v>
      </c>
      <c r="M729" s="166">
        <v>65</v>
      </c>
      <c r="N729" s="167">
        <f t="shared" si="83"/>
        <v>239.40199999999999</v>
      </c>
      <c r="O729" s="167">
        <f t="shared" si="83"/>
        <v>107.88200000000001</v>
      </c>
      <c r="P729" s="167">
        <f t="shared" si="83"/>
        <v>128.31800000000001</v>
      </c>
      <c r="Q729" t="str">
        <f t="shared" si="79"/>
        <v>NA</v>
      </c>
      <c r="R729" t="str">
        <f t="shared" si="80"/>
        <v>NA</v>
      </c>
      <c r="S729" s="168" t="str">
        <f t="shared" si="81"/>
        <v>NA</v>
      </c>
      <c r="T729" t="str">
        <f t="shared" si="82"/>
        <v>NA</v>
      </c>
    </row>
    <row r="730" spans="1:20" outlineLevel="1" x14ac:dyDescent="0.25">
      <c r="A730" s="149">
        <v>15</v>
      </c>
      <c r="B730" s="164" t="str">
        <f t="shared" si="77"/>
        <v>FA</v>
      </c>
      <c r="C730" s="164" t="str">
        <f t="shared" si="78"/>
        <v>FA</v>
      </c>
      <c r="D730" s="135">
        <v>22.44</v>
      </c>
      <c r="E730" s="165">
        <v>2</v>
      </c>
      <c r="F730" s="135">
        <v>24</v>
      </c>
      <c r="G730" s="135">
        <v>125</v>
      </c>
      <c r="H730" s="154">
        <v>18.198499999999999</v>
      </c>
      <c r="I730" s="154">
        <v>2.4E-2</v>
      </c>
      <c r="J730" s="154">
        <v>245.28399999999999</v>
      </c>
      <c r="K730" s="154">
        <v>154.92699999999999</v>
      </c>
      <c r="L730" s="154">
        <v>168.637</v>
      </c>
      <c r="M730" s="166">
        <v>65</v>
      </c>
      <c r="N730" s="167">
        <f t="shared" si="83"/>
        <v>185.28399999999999</v>
      </c>
      <c r="O730" s="167">
        <f t="shared" si="83"/>
        <v>94.926999999999992</v>
      </c>
      <c r="P730" s="167">
        <f t="shared" si="83"/>
        <v>108.637</v>
      </c>
      <c r="Q730" t="str">
        <f t="shared" si="79"/>
        <v>NA</v>
      </c>
      <c r="R730" t="str">
        <f t="shared" si="80"/>
        <v>NA</v>
      </c>
      <c r="S730" s="168" t="str">
        <f t="shared" si="81"/>
        <v>NA</v>
      </c>
      <c r="T730" t="str">
        <f t="shared" si="82"/>
        <v>NA</v>
      </c>
    </row>
    <row r="731" spans="1:20" outlineLevel="1" x14ac:dyDescent="0.25">
      <c r="A731" s="149">
        <v>20</v>
      </c>
      <c r="B731" s="164" t="str">
        <f t="shared" si="77"/>
        <v>FA</v>
      </c>
      <c r="C731" s="164" t="str">
        <f t="shared" si="78"/>
        <v>FA</v>
      </c>
      <c r="D731" s="135">
        <v>29.86</v>
      </c>
      <c r="E731" s="165">
        <v>2</v>
      </c>
      <c r="F731" s="135">
        <v>24</v>
      </c>
      <c r="G731" s="135">
        <v>125</v>
      </c>
      <c r="H731" s="154">
        <v>25.621500000000001</v>
      </c>
      <c r="I731" s="154">
        <v>2.4E-2</v>
      </c>
      <c r="J731" s="154">
        <v>216.679</v>
      </c>
      <c r="K731" s="154">
        <v>147.64099999999999</v>
      </c>
      <c r="L731" s="154">
        <v>158.46299999999999</v>
      </c>
      <c r="M731" s="166">
        <v>65</v>
      </c>
      <c r="N731" s="167">
        <f t="shared" si="83"/>
        <v>156.679</v>
      </c>
      <c r="O731" s="167">
        <f t="shared" si="83"/>
        <v>87.640999999999991</v>
      </c>
      <c r="P731" s="167">
        <f t="shared" si="83"/>
        <v>98.462999999999994</v>
      </c>
      <c r="Q731" t="str">
        <f t="shared" si="79"/>
        <v>NA</v>
      </c>
      <c r="R731" t="str">
        <f t="shared" si="80"/>
        <v>NA</v>
      </c>
      <c r="S731" s="168" t="str">
        <f t="shared" si="81"/>
        <v>NA</v>
      </c>
      <c r="T731">
        <f t="shared" si="82"/>
        <v>87.640999999999991</v>
      </c>
    </row>
    <row r="732" spans="1:20" outlineLevel="1" x14ac:dyDescent="0.25">
      <c r="A732" s="149">
        <v>35</v>
      </c>
      <c r="B732" s="164" t="str">
        <f t="shared" si="77"/>
        <v>FA</v>
      </c>
      <c r="C732" s="164" t="str">
        <f t="shared" si="78"/>
        <v>FA</v>
      </c>
      <c r="D732" s="135">
        <v>52.13</v>
      </c>
      <c r="E732" s="165">
        <v>2</v>
      </c>
      <c r="F732" s="135">
        <v>24</v>
      </c>
      <c r="G732" s="135">
        <v>125</v>
      </c>
      <c r="H732" s="154">
        <v>47.890799999999999</v>
      </c>
      <c r="I732" s="154">
        <v>2.4E-2</v>
      </c>
      <c r="J732" s="154">
        <v>178.99700000000001</v>
      </c>
      <c r="K732" s="154">
        <v>138.61000000000001</v>
      </c>
      <c r="L732" s="154">
        <v>144.649</v>
      </c>
      <c r="M732" s="166">
        <v>65</v>
      </c>
      <c r="N732" s="167">
        <f t="shared" si="83"/>
        <v>118.99700000000001</v>
      </c>
      <c r="O732" s="167">
        <f t="shared" si="83"/>
        <v>78.610000000000014</v>
      </c>
      <c r="P732" s="167">
        <f t="shared" si="83"/>
        <v>84.649000000000001</v>
      </c>
      <c r="Q732">
        <f t="shared" si="79"/>
        <v>178.99700000000001</v>
      </c>
      <c r="R732">
        <f t="shared" si="80"/>
        <v>138.61000000000001</v>
      </c>
      <c r="S732" s="168">
        <f t="shared" si="81"/>
        <v>118.99700000000001</v>
      </c>
      <c r="T732">
        <f t="shared" si="82"/>
        <v>78.610000000000014</v>
      </c>
    </row>
    <row r="733" spans="1:20" outlineLevel="1" x14ac:dyDescent="0.25">
      <c r="A733" s="149">
        <v>50</v>
      </c>
      <c r="B733" s="164" t="str">
        <f t="shared" si="77"/>
        <v>FA</v>
      </c>
      <c r="C733" s="164" t="str">
        <f t="shared" si="78"/>
        <v>FA</v>
      </c>
      <c r="D733" s="135">
        <v>74.400000000000006</v>
      </c>
      <c r="E733" s="165">
        <v>2</v>
      </c>
      <c r="F733" s="135">
        <v>24</v>
      </c>
      <c r="G733" s="135">
        <v>125</v>
      </c>
      <c r="H733" s="154">
        <v>70.16</v>
      </c>
      <c r="I733" s="154">
        <v>2.4E-2</v>
      </c>
      <c r="J733" s="154">
        <v>163.36000000000001</v>
      </c>
      <c r="K733" s="154">
        <v>134.864</v>
      </c>
      <c r="L733" s="154">
        <v>139.27799999999999</v>
      </c>
      <c r="M733" s="166">
        <v>65</v>
      </c>
      <c r="N733" s="167">
        <f t="shared" si="83"/>
        <v>103.36000000000001</v>
      </c>
      <c r="O733" s="167">
        <f t="shared" si="83"/>
        <v>74.864000000000004</v>
      </c>
      <c r="P733" s="167">
        <f t="shared" si="83"/>
        <v>79.277999999999992</v>
      </c>
      <c r="Q733">
        <f t="shared" si="79"/>
        <v>163.36000000000001</v>
      </c>
      <c r="R733">
        <f t="shared" si="80"/>
        <v>134.864</v>
      </c>
      <c r="S733" s="168">
        <f t="shared" si="81"/>
        <v>103.36000000000001</v>
      </c>
      <c r="T733">
        <f t="shared" si="82"/>
        <v>74.864000000000004</v>
      </c>
    </row>
    <row r="734" spans="1:20" outlineLevel="1" x14ac:dyDescent="0.25">
      <c r="A734" s="149">
        <v>60</v>
      </c>
      <c r="B734" s="164" t="str">
        <f t="shared" si="77"/>
        <v>FA</v>
      </c>
      <c r="C734" s="164" t="str">
        <f t="shared" si="78"/>
        <v>FA</v>
      </c>
      <c r="D734" s="135">
        <v>89.25</v>
      </c>
      <c r="E734" s="165">
        <v>2</v>
      </c>
      <c r="F734" s="135">
        <v>24</v>
      </c>
      <c r="G734" s="135">
        <v>125</v>
      </c>
      <c r="H734" s="154">
        <v>85.006200000000007</v>
      </c>
      <c r="I734" s="154">
        <v>2.4E-2</v>
      </c>
      <c r="J734" s="154">
        <v>157.22</v>
      </c>
      <c r="K734" s="154">
        <v>133.31700000000001</v>
      </c>
      <c r="L734" s="154">
        <v>137.166</v>
      </c>
      <c r="M734" s="166">
        <v>65</v>
      </c>
      <c r="N734" s="167">
        <f t="shared" si="83"/>
        <v>97.22</v>
      </c>
      <c r="O734" s="167">
        <f t="shared" si="83"/>
        <v>73.317000000000007</v>
      </c>
      <c r="P734" s="167">
        <f t="shared" si="83"/>
        <v>77.165999999999997</v>
      </c>
      <c r="Q734">
        <f t="shared" si="79"/>
        <v>157.22</v>
      </c>
      <c r="R734">
        <f t="shared" si="80"/>
        <v>133.31700000000001</v>
      </c>
      <c r="S734" s="168">
        <f t="shared" si="81"/>
        <v>97.22</v>
      </c>
      <c r="T734">
        <f t="shared" si="82"/>
        <v>73.317000000000007</v>
      </c>
    </row>
    <row r="735" spans="1:20" outlineLevel="1" x14ac:dyDescent="0.25">
      <c r="A735" s="149">
        <v>70</v>
      </c>
      <c r="B735" s="164" t="str">
        <f t="shared" si="77"/>
        <v>FA</v>
      </c>
      <c r="C735" s="164" t="str">
        <f t="shared" si="78"/>
        <v>FA</v>
      </c>
      <c r="D735" s="135">
        <v>104.09</v>
      </c>
      <c r="E735" s="165">
        <v>2</v>
      </c>
      <c r="F735" s="135">
        <v>24</v>
      </c>
      <c r="G735" s="135">
        <v>125</v>
      </c>
      <c r="H735" s="154">
        <v>99.8523</v>
      </c>
      <c r="I735" s="154">
        <v>2.4E-2</v>
      </c>
      <c r="J735" s="154">
        <v>152.77500000000001</v>
      </c>
      <c r="K735" s="154">
        <v>132.20099999999999</v>
      </c>
      <c r="L735" s="154">
        <v>135.315</v>
      </c>
      <c r="M735" s="166">
        <v>65</v>
      </c>
      <c r="N735" s="167">
        <f t="shared" si="83"/>
        <v>92.775000000000006</v>
      </c>
      <c r="O735" s="167">
        <f t="shared" si="83"/>
        <v>72.200999999999993</v>
      </c>
      <c r="P735" s="167">
        <f t="shared" si="83"/>
        <v>75.314999999999998</v>
      </c>
      <c r="Q735">
        <f t="shared" si="79"/>
        <v>152.77500000000001</v>
      </c>
      <c r="R735">
        <f t="shared" si="80"/>
        <v>132.20099999999999</v>
      </c>
      <c r="S735" s="168">
        <f t="shared" si="81"/>
        <v>92.775000000000006</v>
      </c>
      <c r="T735">
        <f t="shared" si="82"/>
        <v>72.200999999999993</v>
      </c>
    </row>
    <row r="736" spans="1:20" outlineLevel="1" x14ac:dyDescent="0.25">
      <c r="A736" s="149">
        <v>85</v>
      </c>
      <c r="B736" s="164" t="str">
        <f t="shared" si="77"/>
        <v>FA</v>
      </c>
      <c r="C736" s="164" t="str">
        <f t="shared" si="78"/>
        <v>FA</v>
      </c>
      <c r="D736" s="135">
        <v>126.36</v>
      </c>
      <c r="E736" s="165">
        <v>2</v>
      </c>
      <c r="F736" s="135">
        <v>24</v>
      </c>
      <c r="G736" s="135">
        <v>125</v>
      </c>
      <c r="H736" s="154">
        <v>122.122</v>
      </c>
      <c r="I736" s="154">
        <v>2.4E-2</v>
      </c>
      <c r="J736" s="154">
        <v>148.054</v>
      </c>
      <c r="K736" s="154">
        <v>131.001</v>
      </c>
      <c r="L736" s="154">
        <v>133.48099999999999</v>
      </c>
      <c r="M736" s="166">
        <v>65</v>
      </c>
      <c r="N736" s="167">
        <f t="shared" si="83"/>
        <v>88.054000000000002</v>
      </c>
      <c r="O736" s="167">
        <f t="shared" si="83"/>
        <v>71.001000000000005</v>
      </c>
      <c r="P736" s="167">
        <f t="shared" si="83"/>
        <v>73.480999999999995</v>
      </c>
      <c r="Q736">
        <f t="shared" si="79"/>
        <v>148.054</v>
      </c>
      <c r="R736">
        <f t="shared" si="80"/>
        <v>131.001</v>
      </c>
      <c r="S736" s="168">
        <f t="shared" si="81"/>
        <v>88.054000000000002</v>
      </c>
      <c r="T736">
        <f t="shared" si="82"/>
        <v>71.001000000000005</v>
      </c>
    </row>
    <row r="737" spans="1:20" outlineLevel="1" x14ac:dyDescent="0.25">
      <c r="A737" s="149">
        <v>100</v>
      </c>
      <c r="B737" s="164" t="str">
        <f t="shared" si="77"/>
        <v>FA</v>
      </c>
      <c r="C737" s="164" t="str">
        <f t="shared" si="78"/>
        <v>FA</v>
      </c>
      <c r="D737" s="135">
        <v>148.63</v>
      </c>
      <c r="E737" s="165">
        <v>2</v>
      </c>
      <c r="F737" s="135">
        <v>24</v>
      </c>
      <c r="G737" s="135">
        <v>125</v>
      </c>
      <c r="H737" s="154">
        <v>144.39099999999999</v>
      </c>
      <c r="I737" s="154">
        <v>2.4E-2</v>
      </c>
      <c r="J737" s="154">
        <v>144.73400000000001</v>
      </c>
      <c r="K737" s="154">
        <v>130.18199999999999</v>
      </c>
      <c r="L737" s="154">
        <v>132.33199999999999</v>
      </c>
      <c r="M737" s="166">
        <v>65</v>
      </c>
      <c r="N737" s="167">
        <f t="shared" si="83"/>
        <v>84.734000000000009</v>
      </c>
      <c r="O737" s="167">
        <f t="shared" si="83"/>
        <v>70.181999999999988</v>
      </c>
      <c r="P737" s="167">
        <f t="shared" si="83"/>
        <v>72.331999999999994</v>
      </c>
      <c r="Q737">
        <f t="shared" si="79"/>
        <v>144.73400000000001</v>
      </c>
      <c r="R737">
        <f t="shared" si="80"/>
        <v>130.18199999999999</v>
      </c>
      <c r="S737" s="168">
        <f t="shared" si="81"/>
        <v>84.734000000000009</v>
      </c>
      <c r="T737">
        <f t="shared" si="82"/>
        <v>70.181999999999988</v>
      </c>
    </row>
    <row r="738" spans="1:20" outlineLevel="1" x14ac:dyDescent="0.25">
      <c r="A738" s="149">
        <v>125</v>
      </c>
      <c r="B738" s="164" t="str">
        <f t="shared" si="77"/>
        <v>FA</v>
      </c>
      <c r="C738" s="164" t="str">
        <f t="shared" si="78"/>
        <v>FA</v>
      </c>
      <c r="D738" s="135">
        <v>185.75</v>
      </c>
      <c r="E738" s="165">
        <v>2</v>
      </c>
      <c r="F738" s="135">
        <v>24</v>
      </c>
      <c r="G738" s="135">
        <v>125</v>
      </c>
      <c r="H738" s="154">
        <v>181.506</v>
      </c>
      <c r="I738" s="154">
        <v>2.4E-2</v>
      </c>
      <c r="J738" s="154">
        <v>140.935</v>
      </c>
      <c r="K738" s="154">
        <v>129.21899999999999</v>
      </c>
      <c r="L738" s="154">
        <v>131.006</v>
      </c>
      <c r="M738" s="166">
        <v>65</v>
      </c>
      <c r="N738" s="167">
        <f t="shared" si="83"/>
        <v>80.935000000000002</v>
      </c>
      <c r="O738" s="167">
        <f t="shared" si="83"/>
        <v>69.218999999999994</v>
      </c>
      <c r="P738" s="167">
        <f t="shared" si="83"/>
        <v>71.006</v>
      </c>
      <c r="Q738">
        <f t="shared" si="79"/>
        <v>140.935</v>
      </c>
      <c r="R738">
        <f t="shared" si="80"/>
        <v>129.21899999999999</v>
      </c>
      <c r="S738" s="168">
        <f t="shared" si="81"/>
        <v>80.935000000000002</v>
      </c>
      <c r="T738">
        <f t="shared" si="82"/>
        <v>69.218999999999994</v>
      </c>
    </row>
    <row r="739" spans="1:20" outlineLevel="1" x14ac:dyDescent="0.25">
      <c r="A739" s="149">
        <v>150</v>
      </c>
      <c r="B739" s="164" t="str">
        <f t="shared" si="77"/>
        <v>FA</v>
      </c>
      <c r="C739" s="164" t="str">
        <f t="shared" si="78"/>
        <v>FA</v>
      </c>
      <c r="D739" s="135">
        <v>222.86</v>
      </c>
      <c r="E739" s="165">
        <v>2</v>
      </c>
      <c r="F739" s="135">
        <v>24</v>
      </c>
      <c r="G739" s="135">
        <v>125</v>
      </c>
      <c r="H739" s="154">
        <v>218.62200000000001</v>
      </c>
      <c r="I739" s="154">
        <v>2.4E-2</v>
      </c>
      <c r="J739" s="154">
        <v>138.393</v>
      </c>
      <c r="K739" s="154">
        <v>128.57400000000001</v>
      </c>
      <c r="L739" s="154">
        <v>130.166</v>
      </c>
      <c r="M739" s="166">
        <v>65</v>
      </c>
      <c r="N739" s="167">
        <f t="shared" si="83"/>
        <v>78.393000000000001</v>
      </c>
      <c r="O739" s="167">
        <f t="shared" si="83"/>
        <v>68.574000000000012</v>
      </c>
      <c r="P739" s="167">
        <f t="shared" si="83"/>
        <v>70.165999999999997</v>
      </c>
      <c r="Q739">
        <f t="shared" si="79"/>
        <v>138.393</v>
      </c>
      <c r="R739">
        <f t="shared" si="80"/>
        <v>128.57400000000001</v>
      </c>
      <c r="S739" s="168">
        <f t="shared" si="81"/>
        <v>78.393000000000001</v>
      </c>
      <c r="T739">
        <f t="shared" si="82"/>
        <v>68.574000000000012</v>
      </c>
    </row>
    <row r="740" spans="1:20" outlineLevel="1" x14ac:dyDescent="0.25">
      <c r="A740" s="149">
        <v>2</v>
      </c>
      <c r="B740" s="164" t="str">
        <f t="shared" si="77"/>
        <v>FA</v>
      </c>
      <c r="C740" s="164" t="str">
        <f t="shared" si="78"/>
        <v>FA</v>
      </c>
      <c r="D740" s="135">
        <v>3.14</v>
      </c>
      <c r="E740" s="165">
        <v>2</v>
      </c>
      <c r="F740" s="135">
        <v>30</v>
      </c>
      <c r="G740" s="135">
        <v>125</v>
      </c>
      <c r="H740" s="154">
        <v>-1.10154</v>
      </c>
      <c r="I740" s="154">
        <v>0.03</v>
      </c>
      <c r="J740" s="154">
        <v>929.82</v>
      </c>
      <c r="K740" s="154">
        <v>323.995</v>
      </c>
      <c r="L740" s="154">
        <v>424.125</v>
      </c>
      <c r="M740" s="166">
        <v>65</v>
      </c>
      <c r="N740" s="167">
        <f t="shared" si="83"/>
        <v>869.82</v>
      </c>
      <c r="O740" s="167">
        <f t="shared" si="83"/>
        <v>263.995</v>
      </c>
      <c r="P740" s="167">
        <f t="shared" si="83"/>
        <v>364.125</v>
      </c>
      <c r="Q740" t="str">
        <f t="shared" si="79"/>
        <v>NA</v>
      </c>
      <c r="R740" t="str">
        <f t="shared" si="80"/>
        <v>NA</v>
      </c>
      <c r="S740" s="168" t="str">
        <f t="shared" si="81"/>
        <v>NA</v>
      </c>
      <c r="T740" t="str">
        <f t="shared" si="82"/>
        <v>NA</v>
      </c>
    </row>
    <row r="741" spans="1:20" outlineLevel="1" x14ac:dyDescent="0.25">
      <c r="A741" s="149">
        <v>3.5</v>
      </c>
      <c r="B741" s="164" t="str">
        <f t="shared" si="77"/>
        <v>FA</v>
      </c>
      <c r="C741" s="164" t="str">
        <f t="shared" si="78"/>
        <v>FA</v>
      </c>
      <c r="D741" s="135">
        <v>5.37</v>
      </c>
      <c r="E741" s="165">
        <v>2</v>
      </c>
      <c r="F741" s="135">
        <v>30</v>
      </c>
      <c r="G741" s="135">
        <v>125</v>
      </c>
      <c r="H741" s="154">
        <v>1.12538</v>
      </c>
      <c r="I741" s="154">
        <v>0.03</v>
      </c>
      <c r="J741" s="154">
        <v>658.22799999999995</v>
      </c>
      <c r="K741" s="154">
        <v>255.441</v>
      </c>
      <c r="L741" s="154">
        <v>317.96800000000002</v>
      </c>
      <c r="M741" s="166">
        <v>65</v>
      </c>
      <c r="N741" s="167">
        <f t="shared" si="83"/>
        <v>598.22799999999995</v>
      </c>
      <c r="O741" s="167">
        <f t="shared" si="83"/>
        <v>195.441</v>
      </c>
      <c r="P741" s="167">
        <f t="shared" si="83"/>
        <v>257.96800000000002</v>
      </c>
      <c r="Q741" t="str">
        <f t="shared" si="79"/>
        <v>NA</v>
      </c>
      <c r="R741" t="str">
        <f t="shared" si="80"/>
        <v>NA</v>
      </c>
      <c r="S741" s="168" t="str">
        <f t="shared" si="81"/>
        <v>NA</v>
      </c>
      <c r="T741" t="str">
        <f t="shared" si="82"/>
        <v>NA</v>
      </c>
    </row>
    <row r="742" spans="1:20" outlineLevel="1" x14ac:dyDescent="0.25">
      <c r="A742" s="149">
        <v>5</v>
      </c>
      <c r="B742" s="164" t="str">
        <f t="shared" si="77"/>
        <v>FA</v>
      </c>
      <c r="C742" s="164" t="str">
        <f t="shared" si="78"/>
        <v>FA</v>
      </c>
      <c r="D742" s="135">
        <v>7.59</v>
      </c>
      <c r="E742" s="165">
        <v>2</v>
      </c>
      <c r="F742" s="135">
        <v>30</v>
      </c>
      <c r="G742" s="135">
        <v>125</v>
      </c>
      <c r="H742" s="154">
        <v>3.3523100000000001</v>
      </c>
      <c r="I742" s="154">
        <v>0.03</v>
      </c>
      <c r="J742" s="154">
        <v>522.48599999999999</v>
      </c>
      <c r="K742" s="154">
        <v>221.804</v>
      </c>
      <c r="L742" s="154">
        <v>268.68200000000002</v>
      </c>
      <c r="M742" s="166">
        <v>65</v>
      </c>
      <c r="N742" s="167">
        <f t="shared" si="83"/>
        <v>462.48599999999999</v>
      </c>
      <c r="O742" s="167">
        <f t="shared" si="83"/>
        <v>161.804</v>
      </c>
      <c r="P742" s="167">
        <f t="shared" si="83"/>
        <v>208.68200000000002</v>
      </c>
      <c r="Q742" t="str">
        <f t="shared" si="79"/>
        <v>NA</v>
      </c>
      <c r="R742" t="str">
        <f t="shared" si="80"/>
        <v>NA</v>
      </c>
      <c r="S742" s="168" t="str">
        <f t="shared" si="81"/>
        <v>NA</v>
      </c>
      <c r="T742" t="str">
        <f t="shared" si="82"/>
        <v>NA</v>
      </c>
    </row>
    <row r="743" spans="1:20" outlineLevel="1" x14ac:dyDescent="0.25">
      <c r="A743" s="149">
        <v>7.5</v>
      </c>
      <c r="B743" s="164" t="str">
        <f t="shared" si="77"/>
        <v>FA</v>
      </c>
      <c r="C743" s="164" t="str">
        <f t="shared" si="78"/>
        <v>FA</v>
      </c>
      <c r="D743" s="135">
        <v>11.3</v>
      </c>
      <c r="E743" s="165">
        <v>2</v>
      </c>
      <c r="F743" s="135">
        <v>30</v>
      </c>
      <c r="G743" s="135">
        <v>125</v>
      </c>
      <c r="H743" s="154">
        <v>7.0638500000000004</v>
      </c>
      <c r="I743" s="154">
        <v>0.03</v>
      </c>
      <c r="J743" s="154">
        <v>404.37099999999998</v>
      </c>
      <c r="K743" s="154">
        <v>193.96299999999999</v>
      </c>
      <c r="L743" s="154">
        <v>226.22200000000001</v>
      </c>
      <c r="M743" s="166">
        <v>65</v>
      </c>
      <c r="N743" s="167">
        <f t="shared" si="83"/>
        <v>344.37099999999998</v>
      </c>
      <c r="O743" s="167">
        <f t="shared" si="83"/>
        <v>133.96299999999999</v>
      </c>
      <c r="P743" s="167">
        <f t="shared" si="83"/>
        <v>166.22200000000001</v>
      </c>
      <c r="Q743" t="str">
        <f t="shared" si="79"/>
        <v>NA</v>
      </c>
      <c r="R743" t="str">
        <f t="shared" si="80"/>
        <v>NA</v>
      </c>
      <c r="S743" s="168" t="str">
        <f t="shared" si="81"/>
        <v>NA</v>
      </c>
      <c r="T743" t="str">
        <f t="shared" si="82"/>
        <v>NA</v>
      </c>
    </row>
    <row r="744" spans="1:20" outlineLevel="1" x14ac:dyDescent="0.25">
      <c r="A744" s="149">
        <v>10</v>
      </c>
      <c r="B744" s="164" t="str">
        <f t="shared" si="77"/>
        <v>FA</v>
      </c>
      <c r="C744" s="164" t="str">
        <f t="shared" si="78"/>
        <v>FA</v>
      </c>
      <c r="D744" s="135">
        <v>15.02</v>
      </c>
      <c r="E744" s="165">
        <v>2</v>
      </c>
      <c r="F744" s="135">
        <v>30</v>
      </c>
      <c r="G744" s="135">
        <v>125</v>
      </c>
      <c r="H744" s="154">
        <v>10.775399999999999</v>
      </c>
      <c r="I744" s="154">
        <v>0.03</v>
      </c>
      <c r="J744" s="154">
        <v>340.84199999999998</v>
      </c>
      <c r="K744" s="154">
        <v>178.13800000000001</v>
      </c>
      <c r="L744" s="154">
        <v>203.298</v>
      </c>
      <c r="M744" s="166">
        <v>65</v>
      </c>
      <c r="N744" s="167">
        <f t="shared" si="83"/>
        <v>280.84199999999998</v>
      </c>
      <c r="O744" s="167">
        <f t="shared" si="83"/>
        <v>118.13800000000001</v>
      </c>
      <c r="P744" s="167">
        <f t="shared" si="83"/>
        <v>143.298</v>
      </c>
      <c r="Q744" t="str">
        <f t="shared" si="79"/>
        <v>NA</v>
      </c>
      <c r="R744" t="str">
        <f t="shared" si="80"/>
        <v>NA</v>
      </c>
      <c r="S744" s="168" t="str">
        <f t="shared" si="81"/>
        <v>NA</v>
      </c>
      <c r="T744" t="str">
        <f t="shared" si="82"/>
        <v>NA</v>
      </c>
    </row>
    <row r="745" spans="1:20" outlineLevel="1" x14ac:dyDescent="0.25">
      <c r="A745" s="149">
        <v>15</v>
      </c>
      <c r="B745" s="164" t="str">
        <f t="shared" si="77"/>
        <v>FA</v>
      </c>
      <c r="C745" s="164" t="str">
        <f t="shared" si="78"/>
        <v>FA</v>
      </c>
      <c r="D745" s="135">
        <v>22.44</v>
      </c>
      <c r="E745" s="165">
        <v>2</v>
      </c>
      <c r="F745" s="135">
        <v>30</v>
      </c>
      <c r="G745" s="135">
        <v>125</v>
      </c>
      <c r="H745" s="154">
        <v>18.198499999999999</v>
      </c>
      <c r="I745" s="154">
        <v>0.03</v>
      </c>
      <c r="J745" s="154">
        <v>274.24700000000001</v>
      </c>
      <c r="K745" s="154">
        <v>162.17699999999999</v>
      </c>
      <c r="L745" s="154">
        <v>179.12</v>
      </c>
      <c r="M745" s="166">
        <v>65</v>
      </c>
      <c r="N745" s="167">
        <f t="shared" si="83"/>
        <v>214.24700000000001</v>
      </c>
      <c r="O745" s="167">
        <f t="shared" si="83"/>
        <v>102.17699999999999</v>
      </c>
      <c r="P745" s="167">
        <f t="shared" si="83"/>
        <v>119.12</v>
      </c>
      <c r="Q745" t="str">
        <f t="shared" si="79"/>
        <v>NA</v>
      </c>
      <c r="R745" t="str">
        <f t="shared" si="80"/>
        <v>NA</v>
      </c>
      <c r="S745" s="168" t="str">
        <f t="shared" si="81"/>
        <v>NA</v>
      </c>
      <c r="T745" t="str">
        <f t="shared" si="82"/>
        <v>NA</v>
      </c>
    </row>
    <row r="746" spans="1:20" outlineLevel="1" x14ac:dyDescent="0.25">
      <c r="A746" s="149">
        <v>20</v>
      </c>
      <c r="B746" s="164" t="str">
        <f t="shared" si="77"/>
        <v>FA</v>
      </c>
      <c r="C746" s="164" t="str">
        <f t="shared" si="78"/>
        <v>FA</v>
      </c>
      <c r="D746" s="135">
        <v>29.86</v>
      </c>
      <c r="E746" s="165">
        <v>2</v>
      </c>
      <c r="F746" s="135">
        <v>30</v>
      </c>
      <c r="G746" s="135">
        <v>125</v>
      </c>
      <c r="H746" s="154">
        <v>25.621500000000001</v>
      </c>
      <c r="I746" s="154">
        <v>0.03</v>
      </c>
      <c r="J746" s="154">
        <v>238.92599999999999</v>
      </c>
      <c r="K746" s="154">
        <v>153.16399999999999</v>
      </c>
      <c r="L746" s="154">
        <v>166.571</v>
      </c>
      <c r="M746" s="166">
        <v>65</v>
      </c>
      <c r="N746" s="167">
        <f t="shared" si="83"/>
        <v>178.92599999999999</v>
      </c>
      <c r="O746" s="167">
        <f t="shared" si="83"/>
        <v>93.163999999999987</v>
      </c>
      <c r="P746" s="167">
        <f t="shared" si="83"/>
        <v>106.571</v>
      </c>
      <c r="Q746" t="str">
        <f t="shared" si="79"/>
        <v>NA</v>
      </c>
      <c r="R746" t="str">
        <f t="shared" si="80"/>
        <v>NA</v>
      </c>
      <c r="S746" s="168" t="str">
        <f t="shared" si="81"/>
        <v>NA</v>
      </c>
      <c r="T746" t="str">
        <f t="shared" si="82"/>
        <v>NA</v>
      </c>
    </row>
    <row r="747" spans="1:20" outlineLevel="1" x14ac:dyDescent="0.25">
      <c r="A747" s="149">
        <v>35</v>
      </c>
      <c r="B747" s="164" t="str">
        <f t="shared" si="77"/>
        <v>FA</v>
      </c>
      <c r="C747" s="164" t="str">
        <f t="shared" si="78"/>
        <v>FA</v>
      </c>
      <c r="D747" s="135">
        <v>52.13</v>
      </c>
      <c r="E747" s="165">
        <v>2</v>
      </c>
      <c r="F747" s="135">
        <v>30</v>
      </c>
      <c r="G747" s="135">
        <v>125</v>
      </c>
      <c r="H747" s="154">
        <v>47.890799999999999</v>
      </c>
      <c r="I747" s="154">
        <v>0.03</v>
      </c>
      <c r="J747" s="154">
        <v>192.245</v>
      </c>
      <c r="K747" s="154">
        <v>141.96199999999999</v>
      </c>
      <c r="L747" s="154">
        <v>149.46600000000001</v>
      </c>
      <c r="M747" s="166">
        <v>65</v>
      </c>
      <c r="N747" s="167">
        <f t="shared" si="83"/>
        <v>132.245</v>
      </c>
      <c r="O747" s="167">
        <f t="shared" si="83"/>
        <v>81.961999999999989</v>
      </c>
      <c r="P747" s="167">
        <f t="shared" si="83"/>
        <v>89.466000000000008</v>
      </c>
      <c r="Q747">
        <f t="shared" si="79"/>
        <v>192.245</v>
      </c>
      <c r="R747">
        <f t="shared" si="80"/>
        <v>141.96199999999999</v>
      </c>
      <c r="S747" s="168">
        <f t="shared" si="81"/>
        <v>132.245</v>
      </c>
      <c r="T747">
        <f t="shared" si="82"/>
        <v>81.961999999999989</v>
      </c>
    </row>
    <row r="748" spans="1:20" outlineLevel="1" x14ac:dyDescent="0.25">
      <c r="A748" s="149">
        <v>50</v>
      </c>
      <c r="B748" s="164" t="str">
        <f t="shared" si="77"/>
        <v>FA</v>
      </c>
      <c r="C748" s="164" t="str">
        <f t="shared" si="78"/>
        <v>FA</v>
      </c>
      <c r="D748" s="135">
        <v>74.400000000000006</v>
      </c>
      <c r="E748" s="165">
        <v>2</v>
      </c>
      <c r="F748" s="135">
        <v>30</v>
      </c>
      <c r="G748" s="135">
        <v>125</v>
      </c>
      <c r="H748" s="154">
        <v>70.16</v>
      </c>
      <c r="I748" s="154">
        <v>0.03</v>
      </c>
      <c r="J748" s="154">
        <v>172.821</v>
      </c>
      <c r="K748" s="154">
        <v>137.304</v>
      </c>
      <c r="L748" s="154">
        <v>142.79900000000001</v>
      </c>
      <c r="M748" s="166">
        <v>65</v>
      </c>
      <c r="N748" s="167">
        <f t="shared" si="83"/>
        <v>112.821</v>
      </c>
      <c r="O748" s="167">
        <f t="shared" si="83"/>
        <v>77.304000000000002</v>
      </c>
      <c r="P748" s="167">
        <f t="shared" si="83"/>
        <v>82.799000000000007</v>
      </c>
      <c r="Q748">
        <f t="shared" si="79"/>
        <v>172.821</v>
      </c>
      <c r="R748">
        <f t="shared" si="80"/>
        <v>137.304</v>
      </c>
      <c r="S748" s="168">
        <f t="shared" si="81"/>
        <v>112.821</v>
      </c>
      <c r="T748">
        <f t="shared" si="82"/>
        <v>77.304000000000002</v>
      </c>
    </row>
    <row r="749" spans="1:20" outlineLevel="1" x14ac:dyDescent="0.25">
      <c r="A749" s="149">
        <v>60</v>
      </c>
      <c r="B749" s="164" t="str">
        <f t="shared" si="77"/>
        <v>FA</v>
      </c>
      <c r="C749" s="164" t="str">
        <f t="shared" si="78"/>
        <v>FA</v>
      </c>
      <c r="D749" s="135">
        <v>89.25</v>
      </c>
      <c r="E749" s="165">
        <v>2</v>
      </c>
      <c r="F749" s="135">
        <v>30</v>
      </c>
      <c r="G749" s="135">
        <v>125</v>
      </c>
      <c r="H749" s="154">
        <v>85.006200000000007</v>
      </c>
      <c r="I749" s="154">
        <v>0.03</v>
      </c>
      <c r="J749" s="154">
        <v>165.184</v>
      </c>
      <c r="K749" s="154">
        <v>135.37799999999999</v>
      </c>
      <c r="L749" s="154">
        <v>140.173</v>
      </c>
      <c r="M749" s="166">
        <v>65</v>
      </c>
      <c r="N749" s="167">
        <f t="shared" si="83"/>
        <v>105.184</v>
      </c>
      <c r="O749" s="167">
        <f t="shared" si="83"/>
        <v>75.377999999999986</v>
      </c>
      <c r="P749" s="167">
        <f t="shared" si="83"/>
        <v>80.173000000000002</v>
      </c>
      <c r="Q749">
        <f t="shared" si="79"/>
        <v>165.184</v>
      </c>
      <c r="R749">
        <f t="shared" si="80"/>
        <v>135.37799999999999</v>
      </c>
      <c r="S749" s="168">
        <f t="shared" si="81"/>
        <v>105.184</v>
      </c>
      <c r="T749">
        <f t="shared" si="82"/>
        <v>75.377999999999986</v>
      </c>
    </row>
    <row r="750" spans="1:20" outlineLevel="1" x14ac:dyDescent="0.25">
      <c r="A750" s="149">
        <v>70</v>
      </c>
      <c r="B750" s="164" t="str">
        <f t="shared" si="77"/>
        <v>FA</v>
      </c>
      <c r="C750" s="164" t="str">
        <f t="shared" si="78"/>
        <v>FA</v>
      </c>
      <c r="D750" s="135">
        <v>104.09</v>
      </c>
      <c r="E750" s="165">
        <v>2</v>
      </c>
      <c r="F750" s="135">
        <v>30</v>
      </c>
      <c r="G750" s="135">
        <v>125</v>
      </c>
      <c r="H750" s="154">
        <v>99.8523</v>
      </c>
      <c r="I750" s="154">
        <v>0.03</v>
      </c>
      <c r="J750" s="154">
        <v>159.65100000000001</v>
      </c>
      <c r="K750" s="154">
        <v>133.988</v>
      </c>
      <c r="L750" s="154">
        <v>137.86799999999999</v>
      </c>
      <c r="M750" s="166">
        <v>65</v>
      </c>
      <c r="N750" s="167">
        <f t="shared" si="83"/>
        <v>99.65100000000001</v>
      </c>
      <c r="O750" s="167">
        <f t="shared" si="83"/>
        <v>73.988</v>
      </c>
      <c r="P750" s="167">
        <f t="shared" si="83"/>
        <v>77.867999999999995</v>
      </c>
      <c r="Q750">
        <f t="shared" si="79"/>
        <v>159.65100000000001</v>
      </c>
      <c r="R750">
        <f t="shared" si="80"/>
        <v>133.988</v>
      </c>
      <c r="S750" s="168">
        <f t="shared" si="81"/>
        <v>99.65100000000001</v>
      </c>
      <c r="T750">
        <f t="shared" si="82"/>
        <v>73.988</v>
      </c>
    </row>
    <row r="751" spans="1:20" outlineLevel="1" x14ac:dyDescent="0.25">
      <c r="A751" s="149">
        <v>85</v>
      </c>
      <c r="B751" s="164" t="str">
        <f t="shared" si="77"/>
        <v>FA</v>
      </c>
      <c r="C751" s="164" t="str">
        <f t="shared" si="78"/>
        <v>FA</v>
      </c>
      <c r="D751" s="135">
        <v>126.36</v>
      </c>
      <c r="E751" s="165">
        <v>2</v>
      </c>
      <c r="F751" s="135">
        <v>30</v>
      </c>
      <c r="G751" s="135">
        <v>125</v>
      </c>
      <c r="H751" s="154">
        <v>122.122</v>
      </c>
      <c r="I751" s="154">
        <v>0.03</v>
      </c>
      <c r="J751" s="154">
        <v>153.77000000000001</v>
      </c>
      <c r="K751" s="154">
        <v>132.49199999999999</v>
      </c>
      <c r="L751" s="154">
        <v>135.584</v>
      </c>
      <c r="M751" s="166">
        <v>65</v>
      </c>
      <c r="N751" s="167">
        <f t="shared" si="83"/>
        <v>93.77000000000001</v>
      </c>
      <c r="O751" s="167">
        <f t="shared" si="83"/>
        <v>72.49199999999999</v>
      </c>
      <c r="P751" s="167">
        <f t="shared" si="83"/>
        <v>75.584000000000003</v>
      </c>
      <c r="Q751">
        <f t="shared" si="79"/>
        <v>153.77000000000001</v>
      </c>
      <c r="R751">
        <f t="shared" si="80"/>
        <v>132.49199999999999</v>
      </c>
      <c r="S751" s="168">
        <f t="shared" si="81"/>
        <v>93.77000000000001</v>
      </c>
      <c r="T751">
        <f t="shared" si="82"/>
        <v>72.49199999999999</v>
      </c>
    </row>
    <row r="752" spans="1:20" outlineLevel="1" x14ac:dyDescent="0.25">
      <c r="A752" s="149">
        <v>100</v>
      </c>
      <c r="B752" s="164" t="str">
        <f t="shared" si="77"/>
        <v>FA</v>
      </c>
      <c r="C752" s="164" t="str">
        <f t="shared" si="78"/>
        <v>FA</v>
      </c>
      <c r="D752" s="135">
        <v>148.63</v>
      </c>
      <c r="E752" s="165">
        <v>2</v>
      </c>
      <c r="F752" s="135">
        <v>30</v>
      </c>
      <c r="G752" s="135">
        <v>125</v>
      </c>
      <c r="H752" s="154">
        <v>144.39099999999999</v>
      </c>
      <c r="I752" s="154">
        <v>0.03</v>
      </c>
      <c r="J752" s="154">
        <v>149.63300000000001</v>
      </c>
      <c r="K752" s="154">
        <v>131.47</v>
      </c>
      <c r="L752" s="154">
        <v>134.15199999999999</v>
      </c>
      <c r="M752" s="166">
        <v>65</v>
      </c>
      <c r="N752" s="167">
        <f t="shared" si="83"/>
        <v>89.63300000000001</v>
      </c>
      <c r="O752" s="167">
        <f t="shared" si="83"/>
        <v>71.47</v>
      </c>
      <c r="P752" s="167">
        <f t="shared" si="83"/>
        <v>74.151999999999987</v>
      </c>
      <c r="Q752">
        <f t="shared" si="79"/>
        <v>149.63300000000001</v>
      </c>
      <c r="R752">
        <f t="shared" si="80"/>
        <v>131.47</v>
      </c>
      <c r="S752" s="168">
        <f t="shared" si="81"/>
        <v>89.63300000000001</v>
      </c>
      <c r="T752">
        <f t="shared" si="82"/>
        <v>71.47</v>
      </c>
    </row>
    <row r="753" spans="1:20" outlineLevel="1" x14ac:dyDescent="0.25">
      <c r="A753" s="149">
        <v>125</v>
      </c>
      <c r="B753" s="164" t="str">
        <f t="shared" si="77"/>
        <v>FA</v>
      </c>
      <c r="C753" s="164" t="str">
        <f t="shared" si="78"/>
        <v>FA</v>
      </c>
      <c r="D753" s="135">
        <v>185.75</v>
      </c>
      <c r="E753" s="165">
        <v>2</v>
      </c>
      <c r="F753" s="135">
        <v>30</v>
      </c>
      <c r="G753" s="135">
        <v>125</v>
      </c>
      <c r="H753" s="154">
        <v>181.506</v>
      </c>
      <c r="I753" s="154">
        <v>0.03</v>
      </c>
      <c r="J753" s="154">
        <v>144.89599999999999</v>
      </c>
      <c r="K753" s="154">
        <v>130.26900000000001</v>
      </c>
      <c r="L753" s="154">
        <v>132.5</v>
      </c>
      <c r="M753" s="166">
        <v>65</v>
      </c>
      <c r="N753" s="167">
        <f t="shared" si="83"/>
        <v>84.895999999999987</v>
      </c>
      <c r="O753" s="167">
        <f t="shared" si="83"/>
        <v>70.269000000000005</v>
      </c>
      <c r="P753" s="167">
        <f t="shared" si="83"/>
        <v>72.5</v>
      </c>
      <c r="Q753">
        <f t="shared" si="79"/>
        <v>144.89599999999999</v>
      </c>
      <c r="R753">
        <f t="shared" si="80"/>
        <v>130.26900000000001</v>
      </c>
      <c r="S753" s="168">
        <f t="shared" si="81"/>
        <v>84.895999999999987</v>
      </c>
      <c r="T753">
        <f t="shared" si="82"/>
        <v>70.269000000000005</v>
      </c>
    </row>
    <row r="754" spans="1:20" outlineLevel="1" x14ac:dyDescent="0.25">
      <c r="A754" s="149">
        <v>150</v>
      </c>
      <c r="B754" s="164" t="str">
        <f t="shared" si="77"/>
        <v>FA</v>
      </c>
      <c r="C754" s="164" t="str">
        <f t="shared" si="78"/>
        <v>FA</v>
      </c>
      <c r="D754" s="135">
        <v>222.86</v>
      </c>
      <c r="E754" s="165">
        <v>2</v>
      </c>
      <c r="F754" s="135">
        <v>30</v>
      </c>
      <c r="G754" s="135">
        <v>125</v>
      </c>
      <c r="H754" s="154">
        <v>218.62200000000001</v>
      </c>
      <c r="I754" s="154">
        <v>0.03</v>
      </c>
      <c r="J754" s="154">
        <v>141.72499999999999</v>
      </c>
      <c r="K754" s="154">
        <v>129.465</v>
      </c>
      <c r="L754" s="154">
        <v>131.45099999999999</v>
      </c>
      <c r="M754" s="166">
        <v>65</v>
      </c>
      <c r="N754" s="167">
        <f t="shared" si="83"/>
        <v>81.724999999999994</v>
      </c>
      <c r="O754" s="167">
        <f t="shared" si="83"/>
        <v>69.465000000000003</v>
      </c>
      <c r="P754" s="167">
        <f t="shared" si="83"/>
        <v>71.450999999999993</v>
      </c>
      <c r="Q754">
        <f t="shared" si="79"/>
        <v>141.72499999999999</v>
      </c>
      <c r="R754">
        <f t="shared" si="80"/>
        <v>129.465</v>
      </c>
      <c r="S754" s="168">
        <f t="shared" si="81"/>
        <v>81.724999999999994</v>
      </c>
      <c r="T754">
        <f t="shared" si="82"/>
        <v>69.465000000000003</v>
      </c>
    </row>
    <row r="755" spans="1:20" outlineLevel="1" x14ac:dyDescent="0.25">
      <c r="A755" s="168"/>
      <c r="B755" s="164"/>
      <c r="C755" s="164"/>
      <c r="E755" s="169"/>
      <c r="N755" s="168"/>
      <c r="O755" s="168"/>
      <c r="P755" s="168"/>
      <c r="S755" s="168"/>
    </row>
    <row r="756" spans="1:20" outlineLevel="1" x14ac:dyDescent="0.25">
      <c r="A756" s="149">
        <v>2</v>
      </c>
      <c r="B756" s="164" t="str">
        <f t="shared" ref="B756:B819" si="84">IF(AND($A756&lt;=$C$24,Q756&lt;&gt;"NA",R756&lt;&gt;"NA",F756&gt;=$Q$26),"TR","FA")</f>
        <v>FA</v>
      </c>
      <c r="C756" s="164" t="str">
        <f t="shared" ref="C756:C819" si="85">IF(AND($A756&lt;=$C$24,$S756&lt;&gt;"NA",$T756&lt;&gt;"NA",$F756&gt;=$S$26),"TR","FA")</f>
        <v>FA</v>
      </c>
      <c r="D756" s="135">
        <v>4.68</v>
      </c>
      <c r="E756" s="165">
        <v>3</v>
      </c>
      <c r="F756" s="135">
        <v>0.5</v>
      </c>
      <c r="G756" s="135">
        <v>125</v>
      </c>
      <c r="H756" s="154">
        <v>0.43692300000000001</v>
      </c>
      <c r="I756" s="154">
        <v>5.0000000000000001E-4</v>
      </c>
      <c r="J756" s="154">
        <v>133.41900000000001</v>
      </c>
      <c r="K756" s="154">
        <v>127.202</v>
      </c>
      <c r="L756" s="154">
        <v>128.399</v>
      </c>
      <c r="M756" s="166">
        <v>65</v>
      </c>
      <c r="N756" s="167">
        <f>J756-$J$30+$N$30</f>
        <v>73.419000000000011</v>
      </c>
      <c r="O756" s="167">
        <f>K756-$J$30+$N$30</f>
        <v>67.201999999999998</v>
      </c>
      <c r="P756" s="167">
        <f>L756-$J$30+$N$30</f>
        <v>68.399000000000001</v>
      </c>
      <c r="Q756">
        <f t="shared" ref="Q756:Q819" si="86">IF(J756&lt;$Q$30,J756,"NA")</f>
        <v>133.41900000000001</v>
      </c>
      <c r="R756">
        <f t="shared" ref="R756:R819" si="87">IF(J756&lt;$Q$30,K756,"NA")</f>
        <v>127.202</v>
      </c>
      <c r="S756" s="168">
        <f t="shared" ref="S756:S819" si="88">IF(N756&lt;$S$30,N756,"NA")</f>
        <v>73.419000000000011</v>
      </c>
      <c r="T756">
        <f t="shared" ref="T756:T819" si="89">IF(O756&lt;$T$30,O756,"NA")</f>
        <v>67.201999999999998</v>
      </c>
    </row>
    <row r="757" spans="1:20" outlineLevel="1" x14ac:dyDescent="0.25">
      <c r="A757" s="149">
        <v>3.5</v>
      </c>
      <c r="B757" s="164" t="str">
        <f t="shared" si="84"/>
        <v>FA</v>
      </c>
      <c r="C757" s="164" t="str">
        <f t="shared" si="85"/>
        <v>FA</v>
      </c>
      <c r="D757" s="135">
        <v>8.06</v>
      </c>
      <c r="E757" s="165">
        <v>3</v>
      </c>
      <c r="F757" s="135">
        <v>0.5</v>
      </c>
      <c r="G757" s="135">
        <v>125</v>
      </c>
      <c r="H757" s="154">
        <v>3.8176899999999998</v>
      </c>
      <c r="I757" s="154">
        <v>5.0000000000000001E-4</v>
      </c>
      <c r="J757" s="154">
        <v>130.233</v>
      </c>
      <c r="K757" s="154">
        <v>126.354</v>
      </c>
      <c r="L757" s="154">
        <v>127.06399999999999</v>
      </c>
      <c r="M757" s="166">
        <v>65</v>
      </c>
      <c r="N757" s="167">
        <f t="shared" ref="N757:P820" si="90">J757-$J$30+$N$30</f>
        <v>70.233000000000004</v>
      </c>
      <c r="O757" s="167">
        <f t="shared" si="90"/>
        <v>66.353999999999999</v>
      </c>
      <c r="P757" s="167">
        <f t="shared" si="90"/>
        <v>67.063999999999993</v>
      </c>
      <c r="Q757">
        <f t="shared" si="86"/>
        <v>130.233</v>
      </c>
      <c r="R757">
        <f t="shared" si="87"/>
        <v>126.354</v>
      </c>
      <c r="S757" s="168">
        <f t="shared" si="88"/>
        <v>70.233000000000004</v>
      </c>
      <c r="T757">
        <f t="shared" si="89"/>
        <v>66.353999999999999</v>
      </c>
    </row>
    <row r="758" spans="1:20" outlineLevel="1" x14ac:dyDescent="0.25">
      <c r="A758" s="149">
        <v>5</v>
      </c>
      <c r="B758" s="164" t="str">
        <f t="shared" si="84"/>
        <v>FA</v>
      </c>
      <c r="C758" s="164" t="str">
        <f t="shared" si="85"/>
        <v>FA</v>
      </c>
      <c r="D758" s="135">
        <v>11.44</v>
      </c>
      <c r="E758" s="165">
        <v>3</v>
      </c>
      <c r="F758" s="135">
        <v>0.5</v>
      </c>
      <c r="G758" s="135">
        <v>125</v>
      </c>
      <c r="H758" s="154">
        <v>7.1984599999999999</v>
      </c>
      <c r="I758" s="154">
        <v>5.0000000000000001E-4</v>
      </c>
      <c r="J758" s="154">
        <v>128.77799999999999</v>
      </c>
      <c r="K758" s="154">
        <v>125.989</v>
      </c>
      <c r="L758" s="154">
        <v>126.46599999999999</v>
      </c>
      <c r="M758" s="166">
        <v>65</v>
      </c>
      <c r="N758" s="167">
        <f t="shared" si="90"/>
        <v>68.777999999999992</v>
      </c>
      <c r="O758" s="167">
        <f t="shared" si="90"/>
        <v>65.989000000000004</v>
      </c>
      <c r="P758" s="167">
        <f t="shared" si="90"/>
        <v>66.465999999999994</v>
      </c>
      <c r="Q758">
        <f t="shared" si="86"/>
        <v>128.77799999999999</v>
      </c>
      <c r="R758">
        <f t="shared" si="87"/>
        <v>125.989</v>
      </c>
      <c r="S758" s="168">
        <f t="shared" si="88"/>
        <v>68.777999999999992</v>
      </c>
      <c r="T758">
        <f t="shared" si="89"/>
        <v>65.989000000000004</v>
      </c>
    </row>
    <row r="759" spans="1:20" outlineLevel="1" x14ac:dyDescent="0.25">
      <c r="A759" s="149">
        <v>7.5</v>
      </c>
      <c r="B759" s="164" t="str">
        <f t="shared" si="84"/>
        <v>FA</v>
      </c>
      <c r="C759" s="164" t="str">
        <f t="shared" si="85"/>
        <v>FA</v>
      </c>
      <c r="D759" s="135">
        <v>17.07</v>
      </c>
      <c r="E759" s="165">
        <v>3</v>
      </c>
      <c r="F759" s="135">
        <v>0.5</v>
      </c>
      <c r="G759" s="135">
        <v>125</v>
      </c>
      <c r="H759" s="154">
        <v>12.8331</v>
      </c>
      <c r="I759" s="154">
        <v>5.0000000000000001E-4</v>
      </c>
      <c r="J759" s="154">
        <v>127.57899999999999</v>
      </c>
      <c r="K759" s="154">
        <v>125.67700000000001</v>
      </c>
      <c r="L759" s="154">
        <v>126.01</v>
      </c>
      <c r="M759" s="166">
        <v>65</v>
      </c>
      <c r="N759" s="167">
        <f t="shared" si="90"/>
        <v>67.578999999999994</v>
      </c>
      <c r="O759" s="167">
        <f t="shared" si="90"/>
        <v>65.677000000000007</v>
      </c>
      <c r="P759" s="167">
        <f t="shared" si="90"/>
        <v>66.010000000000005</v>
      </c>
      <c r="Q759">
        <f t="shared" si="86"/>
        <v>127.57899999999999</v>
      </c>
      <c r="R759">
        <f t="shared" si="87"/>
        <v>125.67700000000001</v>
      </c>
      <c r="S759" s="168">
        <f t="shared" si="88"/>
        <v>67.578999999999994</v>
      </c>
      <c r="T759">
        <f t="shared" si="89"/>
        <v>65.677000000000007</v>
      </c>
    </row>
    <row r="760" spans="1:20" outlineLevel="1" x14ac:dyDescent="0.25">
      <c r="A760" s="149">
        <v>10</v>
      </c>
      <c r="B760" s="164" t="str">
        <f t="shared" si="84"/>
        <v>FA</v>
      </c>
      <c r="C760" s="164" t="str">
        <f t="shared" si="85"/>
        <v>FA</v>
      </c>
      <c r="D760" s="135">
        <v>22.71</v>
      </c>
      <c r="E760" s="165">
        <v>3</v>
      </c>
      <c r="F760" s="135">
        <v>0.5</v>
      </c>
      <c r="G760" s="135">
        <v>125</v>
      </c>
      <c r="H760" s="154">
        <v>18.467700000000001</v>
      </c>
      <c r="I760" s="154">
        <v>5.0000000000000001E-4</v>
      </c>
      <c r="J760" s="154">
        <v>126.96599999999999</v>
      </c>
      <c r="K760" s="154">
        <v>125.523</v>
      </c>
      <c r="L760" s="154">
        <v>125.767</v>
      </c>
      <c r="M760" s="166">
        <v>65</v>
      </c>
      <c r="N760" s="167">
        <f t="shared" si="90"/>
        <v>66.965999999999994</v>
      </c>
      <c r="O760" s="167">
        <f t="shared" si="90"/>
        <v>65.522999999999996</v>
      </c>
      <c r="P760" s="167">
        <f t="shared" si="90"/>
        <v>65.766999999999996</v>
      </c>
      <c r="Q760">
        <f t="shared" si="86"/>
        <v>126.96599999999999</v>
      </c>
      <c r="R760">
        <f t="shared" si="87"/>
        <v>125.523</v>
      </c>
      <c r="S760" s="168">
        <f t="shared" si="88"/>
        <v>66.965999999999994</v>
      </c>
      <c r="T760">
        <f t="shared" si="89"/>
        <v>65.522999999999996</v>
      </c>
    </row>
    <row r="761" spans="1:20" outlineLevel="1" x14ac:dyDescent="0.25">
      <c r="A761" s="149">
        <v>15</v>
      </c>
      <c r="B761" s="164" t="str">
        <f t="shared" si="84"/>
        <v>FA</v>
      </c>
      <c r="C761" s="164" t="str">
        <f t="shared" si="85"/>
        <v>FA</v>
      </c>
      <c r="D761" s="135">
        <v>33.979999999999997</v>
      </c>
      <c r="E761" s="165">
        <v>3</v>
      </c>
      <c r="F761" s="135">
        <v>0.5</v>
      </c>
      <c r="G761" s="135">
        <v>125</v>
      </c>
      <c r="H761" s="154">
        <v>29.736899999999999</v>
      </c>
      <c r="I761" s="154">
        <v>5.0000000000000001E-4</v>
      </c>
      <c r="J761" s="154">
        <v>126.336</v>
      </c>
      <c r="K761" s="154">
        <v>125.357</v>
      </c>
      <c r="L761" s="154">
        <v>125.52200000000001</v>
      </c>
      <c r="M761" s="166">
        <v>65</v>
      </c>
      <c r="N761" s="167">
        <f t="shared" si="90"/>
        <v>66.335999999999999</v>
      </c>
      <c r="O761" s="167">
        <f t="shared" si="90"/>
        <v>65.356999999999999</v>
      </c>
      <c r="P761" s="167">
        <f t="shared" si="90"/>
        <v>65.522000000000006</v>
      </c>
      <c r="Q761">
        <f t="shared" si="86"/>
        <v>126.336</v>
      </c>
      <c r="R761">
        <f t="shared" si="87"/>
        <v>125.357</v>
      </c>
      <c r="S761" s="168">
        <f t="shared" si="88"/>
        <v>66.335999999999999</v>
      </c>
      <c r="T761">
        <f t="shared" si="89"/>
        <v>65.356999999999999</v>
      </c>
    </row>
    <row r="762" spans="1:20" outlineLevel="1" x14ac:dyDescent="0.25">
      <c r="A762" s="149">
        <v>20</v>
      </c>
      <c r="B762" s="164" t="str">
        <f t="shared" si="84"/>
        <v>FA</v>
      </c>
      <c r="C762" s="164" t="str">
        <f t="shared" si="85"/>
        <v>FA</v>
      </c>
      <c r="D762" s="135">
        <v>45.25</v>
      </c>
      <c r="E762" s="165">
        <v>3</v>
      </c>
      <c r="F762" s="135">
        <v>0.5</v>
      </c>
      <c r="G762" s="135">
        <v>125</v>
      </c>
      <c r="H762" s="154">
        <v>41.0062</v>
      </c>
      <c r="I762" s="154">
        <v>5.0000000000000001E-4</v>
      </c>
      <c r="J762" s="154">
        <v>126.015</v>
      </c>
      <c r="K762" s="154">
        <v>125.27500000000001</v>
      </c>
      <c r="L762" s="154">
        <v>125.396</v>
      </c>
      <c r="M762" s="166">
        <v>65</v>
      </c>
      <c r="N762" s="167">
        <f t="shared" si="90"/>
        <v>66.015000000000001</v>
      </c>
      <c r="O762" s="167">
        <f t="shared" si="90"/>
        <v>65.275000000000006</v>
      </c>
      <c r="P762" s="167">
        <f t="shared" si="90"/>
        <v>65.396000000000001</v>
      </c>
      <c r="Q762">
        <f t="shared" si="86"/>
        <v>126.015</v>
      </c>
      <c r="R762">
        <f t="shared" si="87"/>
        <v>125.27500000000001</v>
      </c>
      <c r="S762" s="168">
        <f t="shared" si="88"/>
        <v>66.015000000000001</v>
      </c>
      <c r="T762">
        <f t="shared" si="89"/>
        <v>65.275000000000006</v>
      </c>
    </row>
    <row r="763" spans="1:20" outlineLevel="1" x14ac:dyDescent="0.25">
      <c r="A763" s="149">
        <v>35</v>
      </c>
      <c r="B763" s="164" t="str">
        <f t="shared" si="84"/>
        <v>FA</v>
      </c>
      <c r="C763" s="164" t="str">
        <f t="shared" si="85"/>
        <v>FA</v>
      </c>
      <c r="D763" s="135">
        <v>79.05</v>
      </c>
      <c r="E763" s="165">
        <v>3</v>
      </c>
      <c r="F763" s="135">
        <v>0.5</v>
      </c>
      <c r="G763" s="135">
        <v>125</v>
      </c>
      <c r="H763" s="154">
        <v>74.813800000000001</v>
      </c>
      <c r="I763" s="154">
        <v>5.0000000000000001E-4</v>
      </c>
      <c r="J763" s="154">
        <v>125.593</v>
      </c>
      <c r="K763" s="154">
        <v>125.16500000000001</v>
      </c>
      <c r="L763" s="154">
        <v>125.23699999999999</v>
      </c>
      <c r="M763" s="166">
        <v>65</v>
      </c>
      <c r="N763" s="167">
        <f t="shared" si="90"/>
        <v>65.593000000000004</v>
      </c>
      <c r="O763" s="167">
        <f t="shared" si="90"/>
        <v>65.165000000000006</v>
      </c>
      <c r="P763" s="167">
        <f t="shared" si="90"/>
        <v>65.236999999999995</v>
      </c>
      <c r="Q763">
        <f t="shared" si="86"/>
        <v>125.593</v>
      </c>
      <c r="R763">
        <f t="shared" si="87"/>
        <v>125.16500000000001</v>
      </c>
      <c r="S763" s="168">
        <f t="shared" si="88"/>
        <v>65.593000000000004</v>
      </c>
      <c r="T763">
        <f t="shared" si="89"/>
        <v>65.165000000000006</v>
      </c>
    </row>
    <row r="764" spans="1:20" outlineLevel="1" x14ac:dyDescent="0.25">
      <c r="A764" s="149">
        <v>50</v>
      </c>
      <c r="B764" s="164" t="str">
        <f t="shared" si="84"/>
        <v>FA</v>
      </c>
      <c r="C764" s="164" t="str">
        <f t="shared" si="85"/>
        <v>FA</v>
      </c>
      <c r="D764" s="135">
        <v>112.86</v>
      </c>
      <c r="E764" s="165">
        <v>3</v>
      </c>
      <c r="F764" s="135">
        <v>0.5</v>
      </c>
      <c r="G764" s="135">
        <v>125</v>
      </c>
      <c r="H764" s="154">
        <v>108.622</v>
      </c>
      <c r="I764" s="154">
        <v>5.0000000000000001E-4</v>
      </c>
      <c r="J764" s="154">
        <v>125.423</v>
      </c>
      <c r="K764" s="154">
        <v>125.11799999999999</v>
      </c>
      <c r="L764" s="154">
        <v>125.16800000000001</v>
      </c>
      <c r="M764" s="166">
        <v>65</v>
      </c>
      <c r="N764" s="167">
        <f t="shared" si="90"/>
        <v>65.423000000000002</v>
      </c>
      <c r="O764" s="167">
        <f t="shared" si="90"/>
        <v>65.117999999999995</v>
      </c>
      <c r="P764" s="167">
        <f t="shared" si="90"/>
        <v>65.168000000000006</v>
      </c>
      <c r="Q764">
        <f t="shared" si="86"/>
        <v>125.423</v>
      </c>
      <c r="R764">
        <f t="shared" si="87"/>
        <v>125.11799999999999</v>
      </c>
      <c r="S764" s="168">
        <f t="shared" si="88"/>
        <v>65.423000000000002</v>
      </c>
      <c r="T764">
        <f t="shared" si="89"/>
        <v>65.117999999999995</v>
      </c>
    </row>
    <row r="765" spans="1:20" outlineLevel="1" x14ac:dyDescent="0.25">
      <c r="A765" s="149">
        <v>60</v>
      </c>
      <c r="B765" s="164" t="str">
        <f t="shared" si="84"/>
        <v>FA</v>
      </c>
      <c r="C765" s="164" t="str">
        <f t="shared" si="85"/>
        <v>FA</v>
      </c>
      <c r="D765" s="135">
        <v>135.4</v>
      </c>
      <c r="E765" s="165">
        <v>3</v>
      </c>
      <c r="F765" s="135">
        <v>0.5</v>
      </c>
      <c r="G765" s="135">
        <v>125</v>
      </c>
      <c r="H765" s="154">
        <v>131.16</v>
      </c>
      <c r="I765" s="154">
        <v>5.0000000000000001E-4</v>
      </c>
      <c r="J765" s="154">
        <v>125.355</v>
      </c>
      <c r="K765" s="154">
        <v>125.102</v>
      </c>
      <c r="L765" s="154">
        <v>125.14100000000001</v>
      </c>
      <c r="M765" s="166">
        <v>65</v>
      </c>
      <c r="N765" s="167">
        <f t="shared" si="90"/>
        <v>65.355000000000004</v>
      </c>
      <c r="O765" s="167">
        <f t="shared" si="90"/>
        <v>65.102000000000004</v>
      </c>
      <c r="P765" s="167">
        <f t="shared" si="90"/>
        <v>65.141000000000005</v>
      </c>
      <c r="Q765">
        <f t="shared" si="86"/>
        <v>125.355</v>
      </c>
      <c r="R765">
        <f t="shared" si="87"/>
        <v>125.102</v>
      </c>
      <c r="S765" s="168">
        <f t="shared" si="88"/>
        <v>65.355000000000004</v>
      </c>
      <c r="T765">
        <f t="shared" si="89"/>
        <v>65.102000000000004</v>
      </c>
    </row>
    <row r="766" spans="1:20" outlineLevel="1" x14ac:dyDescent="0.25">
      <c r="A766" s="149">
        <v>70</v>
      </c>
      <c r="B766" s="164" t="str">
        <f t="shared" si="84"/>
        <v>FA</v>
      </c>
      <c r="C766" s="164" t="str">
        <f t="shared" si="85"/>
        <v>FA</v>
      </c>
      <c r="D766" s="135">
        <v>157.94</v>
      </c>
      <c r="E766" s="165">
        <v>3</v>
      </c>
      <c r="F766" s="135">
        <v>0.5</v>
      </c>
      <c r="G766" s="135">
        <v>125</v>
      </c>
      <c r="H766" s="154">
        <v>153.69800000000001</v>
      </c>
      <c r="I766" s="154">
        <v>5.0000000000000001E-4</v>
      </c>
      <c r="J766" s="154">
        <v>125.306</v>
      </c>
      <c r="K766" s="154">
        <v>125.08799999999999</v>
      </c>
      <c r="L766" s="154">
        <v>125.123</v>
      </c>
      <c r="M766" s="166">
        <v>65</v>
      </c>
      <c r="N766" s="167">
        <f t="shared" si="90"/>
        <v>65.305999999999997</v>
      </c>
      <c r="O766" s="167">
        <f t="shared" si="90"/>
        <v>65.087999999999994</v>
      </c>
      <c r="P766" s="167">
        <f t="shared" si="90"/>
        <v>65.123000000000005</v>
      </c>
      <c r="Q766">
        <f t="shared" si="86"/>
        <v>125.306</v>
      </c>
      <c r="R766">
        <f t="shared" si="87"/>
        <v>125.08799999999999</v>
      </c>
      <c r="S766" s="168">
        <f t="shared" si="88"/>
        <v>65.305999999999997</v>
      </c>
      <c r="T766">
        <f t="shared" si="89"/>
        <v>65.087999999999994</v>
      </c>
    </row>
    <row r="767" spans="1:20" outlineLevel="1" x14ac:dyDescent="0.25">
      <c r="A767" s="149">
        <v>85</v>
      </c>
      <c r="B767" s="164" t="str">
        <f t="shared" si="84"/>
        <v>FA</v>
      </c>
      <c r="C767" s="164" t="str">
        <f t="shared" si="85"/>
        <v>FA</v>
      </c>
      <c r="D767" s="135">
        <v>191.75</v>
      </c>
      <c r="E767" s="165">
        <v>3</v>
      </c>
      <c r="F767" s="135">
        <v>0.5</v>
      </c>
      <c r="G767" s="135">
        <v>125</v>
      </c>
      <c r="H767" s="154">
        <v>187.506</v>
      </c>
      <c r="I767" s="154">
        <v>5.0000000000000001E-4</v>
      </c>
      <c r="J767" s="154">
        <v>125.254</v>
      </c>
      <c r="K767" s="154">
        <v>125.07299999999999</v>
      </c>
      <c r="L767" s="154">
        <v>125.102</v>
      </c>
      <c r="M767" s="166">
        <v>65</v>
      </c>
      <c r="N767" s="167">
        <f t="shared" si="90"/>
        <v>65.254000000000005</v>
      </c>
      <c r="O767" s="167">
        <f t="shared" si="90"/>
        <v>65.072999999999993</v>
      </c>
      <c r="P767" s="167">
        <f t="shared" si="90"/>
        <v>65.102000000000004</v>
      </c>
      <c r="Q767">
        <f t="shared" si="86"/>
        <v>125.254</v>
      </c>
      <c r="R767">
        <f t="shared" si="87"/>
        <v>125.07299999999999</v>
      </c>
      <c r="S767" s="168">
        <f t="shared" si="88"/>
        <v>65.254000000000005</v>
      </c>
      <c r="T767">
        <f t="shared" si="89"/>
        <v>65.072999999999993</v>
      </c>
    </row>
    <row r="768" spans="1:20" outlineLevel="1" x14ac:dyDescent="0.25">
      <c r="A768" s="149">
        <v>100</v>
      </c>
      <c r="B768" s="164" t="str">
        <f t="shared" si="84"/>
        <v>FA</v>
      </c>
      <c r="C768" s="164" t="str">
        <f t="shared" si="85"/>
        <v>FA</v>
      </c>
      <c r="D768" s="135">
        <v>225.55</v>
      </c>
      <c r="E768" s="165">
        <v>3</v>
      </c>
      <c r="F768" s="135">
        <v>0.5</v>
      </c>
      <c r="G768" s="135">
        <v>125</v>
      </c>
      <c r="H768" s="154">
        <v>221.31399999999999</v>
      </c>
      <c r="I768" s="154">
        <v>5.0000000000000001E-4</v>
      </c>
      <c r="J768" s="154">
        <v>125.21599999999999</v>
      </c>
      <c r="K768" s="154">
        <v>125.06399999999999</v>
      </c>
      <c r="L768" s="154">
        <v>125.08799999999999</v>
      </c>
      <c r="M768" s="166">
        <v>65</v>
      </c>
      <c r="N768" s="167">
        <f t="shared" si="90"/>
        <v>65.215999999999994</v>
      </c>
      <c r="O768" s="167">
        <f t="shared" si="90"/>
        <v>65.063999999999993</v>
      </c>
      <c r="P768" s="167">
        <f t="shared" si="90"/>
        <v>65.087999999999994</v>
      </c>
      <c r="Q768">
        <f t="shared" si="86"/>
        <v>125.21599999999999</v>
      </c>
      <c r="R768">
        <f t="shared" si="87"/>
        <v>125.06399999999999</v>
      </c>
      <c r="S768" s="168">
        <f t="shared" si="88"/>
        <v>65.215999999999994</v>
      </c>
      <c r="T768">
        <f t="shared" si="89"/>
        <v>65.063999999999993</v>
      </c>
    </row>
    <row r="769" spans="1:20" outlineLevel="1" x14ac:dyDescent="0.25">
      <c r="A769" s="149">
        <v>125</v>
      </c>
      <c r="B769" s="164" t="str">
        <f t="shared" si="84"/>
        <v>FA</v>
      </c>
      <c r="C769" s="164" t="str">
        <f t="shared" si="85"/>
        <v>FA</v>
      </c>
      <c r="D769" s="135">
        <v>281.89999999999998</v>
      </c>
      <c r="E769" s="165">
        <v>3</v>
      </c>
      <c r="F769" s="135">
        <v>0.5</v>
      </c>
      <c r="G769" s="135">
        <v>125</v>
      </c>
      <c r="H769" s="154">
        <v>277.66000000000003</v>
      </c>
      <c r="I769" s="154">
        <v>5.0000000000000001E-4</v>
      </c>
      <c r="J769" s="154">
        <v>125.175</v>
      </c>
      <c r="K769" s="154">
        <v>125.05200000000001</v>
      </c>
      <c r="L769" s="154">
        <v>125.07</v>
      </c>
      <c r="M769" s="166">
        <v>65</v>
      </c>
      <c r="N769" s="167">
        <f t="shared" si="90"/>
        <v>65.174999999999997</v>
      </c>
      <c r="O769" s="167">
        <f t="shared" si="90"/>
        <v>65.052000000000007</v>
      </c>
      <c r="P769" s="167">
        <f t="shared" si="90"/>
        <v>65.069999999999993</v>
      </c>
      <c r="Q769">
        <f t="shared" si="86"/>
        <v>125.175</v>
      </c>
      <c r="R769">
        <f t="shared" si="87"/>
        <v>125.05200000000001</v>
      </c>
      <c r="S769" s="168">
        <f t="shared" si="88"/>
        <v>65.174999999999997</v>
      </c>
      <c r="T769">
        <f t="shared" si="89"/>
        <v>65.052000000000007</v>
      </c>
    </row>
    <row r="770" spans="1:20" outlineLevel="1" x14ac:dyDescent="0.25">
      <c r="A770" s="149">
        <v>150</v>
      </c>
      <c r="B770" s="164" t="str">
        <f t="shared" si="84"/>
        <v>FA</v>
      </c>
      <c r="C770" s="164" t="str">
        <f t="shared" si="85"/>
        <v>FA</v>
      </c>
      <c r="D770" s="135">
        <v>338.25</v>
      </c>
      <c r="E770" s="165">
        <v>3</v>
      </c>
      <c r="F770" s="135">
        <v>0.5</v>
      </c>
      <c r="G770" s="135">
        <v>125</v>
      </c>
      <c r="H770" s="154">
        <v>334.00599999999997</v>
      </c>
      <c r="I770" s="154">
        <v>5.0000000000000001E-4</v>
      </c>
      <c r="J770" s="154">
        <v>125.145</v>
      </c>
      <c r="K770" s="154">
        <v>125.044</v>
      </c>
      <c r="L770" s="154">
        <v>125.06</v>
      </c>
      <c r="M770" s="166">
        <v>65</v>
      </c>
      <c r="N770" s="167">
        <f t="shared" si="90"/>
        <v>65.144999999999996</v>
      </c>
      <c r="O770" s="167">
        <f t="shared" si="90"/>
        <v>65.043999999999997</v>
      </c>
      <c r="P770" s="167">
        <f t="shared" si="90"/>
        <v>65.06</v>
      </c>
      <c r="Q770">
        <f t="shared" si="86"/>
        <v>125.145</v>
      </c>
      <c r="R770">
        <f t="shared" si="87"/>
        <v>125.044</v>
      </c>
      <c r="S770" s="168">
        <f t="shared" si="88"/>
        <v>65.144999999999996</v>
      </c>
      <c r="T770">
        <f t="shared" si="89"/>
        <v>65.043999999999997</v>
      </c>
    </row>
    <row r="771" spans="1:20" outlineLevel="1" x14ac:dyDescent="0.25">
      <c r="A771" s="149">
        <v>2</v>
      </c>
      <c r="B771" s="164" t="str">
        <f t="shared" si="84"/>
        <v>FA</v>
      </c>
      <c r="C771" s="164" t="str">
        <f t="shared" si="85"/>
        <v>FA</v>
      </c>
      <c r="D771" s="135">
        <v>4.68</v>
      </c>
      <c r="E771" s="165">
        <v>3</v>
      </c>
      <c r="F771" s="135">
        <v>1</v>
      </c>
      <c r="G771" s="135">
        <v>125</v>
      </c>
      <c r="H771" s="154">
        <v>0.43692300000000001</v>
      </c>
      <c r="I771" s="154">
        <v>1E-3</v>
      </c>
      <c r="J771" s="154">
        <v>141.79900000000001</v>
      </c>
      <c r="K771" s="154">
        <v>129.393</v>
      </c>
      <c r="L771" s="154">
        <v>131.78</v>
      </c>
      <c r="M771" s="166">
        <v>65</v>
      </c>
      <c r="N771" s="167">
        <f t="shared" si="90"/>
        <v>81.799000000000007</v>
      </c>
      <c r="O771" s="167">
        <f t="shared" si="90"/>
        <v>69.393000000000001</v>
      </c>
      <c r="P771" s="167">
        <f t="shared" si="90"/>
        <v>71.78</v>
      </c>
      <c r="Q771">
        <f t="shared" si="86"/>
        <v>141.79900000000001</v>
      </c>
      <c r="R771">
        <f t="shared" si="87"/>
        <v>129.393</v>
      </c>
      <c r="S771" s="168">
        <f t="shared" si="88"/>
        <v>81.799000000000007</v>
      </c>
      <c r="T771">
        <f t="shared" si="89"/>
        <v>69.393000000000001</v>
      </c>
    </row>
    <row r="772" spans="1:20" outlineLevel="1" x14ac:dyDescent="0.25">
      <c r="A772" s="149">
        <v>3.5</v>
      </c>
      <c r="B772" s="164" t="str">
        <f t="shared" si="84"/>
        <v>FA</v>
      </c>
      <c r="C772" s="164" t="str">
        <f t="shared" si="85"/>
        <v>FA</v>
      </c>
      <c r="D772" s="135">
        <v>8.06</v>
      </c>
      <c r="E772" s="165">
        <v>3</v>
      </c>
      <c r="F772" s="135">
        <v>1</v>
      </c>
      <c r="G772" s="135">
        <v>125</v>
      </c>
      <c r="H772" s="154">
        <v>3.8176899999999998</v>
      </c>
      <c r="I772" s="154">
        <v>1E-3</v>
      </c>
      <c r="J772" s="154">
        <v>135.44999999999999</v>
      </c>
      <c r="K772" s="154">
        <v>127.70399999999999</v>
      </c>
      <c r="L772" s="154">
        <v>129.12100000000001</v>
      </c>
      <c r="M772" s="166">
        <v>65</v>
      </c>
      <c r="N772" s="167">
        <f t="shared" si="90"/>
        <v>75.449999999999989</v>
      </c>
      <c r="O772" s="167">
        <f t="shared" si="90"/>
        <v>67.703999999999994</v>
      </c>
      <c r="P772" s="167">
        <f t="shared" si="90"/>
        <v>69.121000000000009</v>
      </c>
      <c r="Q772">
        <f t="shared" si="86"/>
        <v>135.44999999999999</v>
      </c>
      <c r="R772">
        <f t="shared" si="87"/>
        <v>127.70399999999999</v>
      </c>
      <c r="S772" s="168">
        <f t="shared" si="88"/>
        <v>75.449999999999989</v>
      </c>
      <c r="T772">
        <f t="shared" si="89"/>
        <v>67.703999999999994</v>
      </c>
    </row>
    <row r="773" spans="1:20" outlineLevel="1" x14ac:dyDescent="0.25">
      <c r="A773" s="149">
        <v>5</v>
      </c>
      <c r="B773" s="164" t="str">
        <f t="shared" si="84"/>
        <v>FA</v>
      </c>
      <c r="C773" s="164" t="str">
        <f t="shared" si="85"/>
        <v>FA</v>
      </c>
      <c r="D773" s="135">
        <v>11.44</v>
      </c>
      <c r="E773" s="165">
        <v>3</v>
      </c>
      <c r="F773" s="135">
        <v>1</v>
      </c>
      <c r="G773" s="135">
        <v>125</v>
      </c>
      <c r="H773" s="154">
        <v>7.1984599999999999</v>
      </c>
      <c r="I773" s="154">
        <v>1E-3</v>
      </c>
      <c r="J773" s="154">
        <v>132.54599999999999</v>
      </c>
      <c r="K773" s="154">
        <v>126.97499999999999</v>
      </c>
      <c r="L773" s="154">
        <v>127.926</v>
      </c>
      <c r="M773" s="166">
        <v>65</v>
      </c>
      <c r="N773" s="167">
        <f t="shared" si="90"/>
        <v>72.545999999999992</v>
      </c>
      <c r="O773" s="167">
        <f t="shared" si="90"/>
        <v>66.974999999999994</v>
      </c>
      <c r="P773" s="167">
        <f t="shared" si="90"/>
        <v>67.926000000000002</v>
      </c>
      <c r="Q773">
        <f t="shared" si="86"/>
        <v>132.54599999999999</v>
      </c>
      <c r="R773">
        <f t="shared" si="87"/>
        <v>126.97499999999999</v>
      </c>
      <c r="S773" s="168">
        <f t="shared" si="88"/>
        <v>72.545999999999992</v>
      </c>
      <c r="T773">
        <f t="shared" si="89"/>
        <v>66.974999999999994</v>
      </c>
    </row>
    <row r="774" spans="1:20" outlineLevel="1" x14ac:dyDescent="0.25">
      <c r="A774" s="149">
        <v>7.5</v>
      </c>
      <c r="B774" s="164" t="str">
        <f t="shared" si="84"/>
        <v>FA</v>
      </c>
      <c r="C774" s="164" t="str">
        <f t="shared" si="85"/>
        <v>FA</v>
      </c>
      <c r="D774" s="135">
        <v>17.07</v>
      </c>
      <c r="E774" s="165">
        <v>3</v>
      </c>
      <c r="F774" s="135">
        <v>1</v>
      </c>
      <c r="G774" s="135">
        <v>125</v>
      </c>
      <c r="H774" s="154">
        <v>12.8331</v>
      </c>
      <c r="I774" s="154">
        <v>1E-3</v>
      </c>
      <c r="J774" s="154">
        <v>130.154</v>
      </c>
      <c r="K774" s="154">
        <v>126.354</v>
      </c>
      <c r="L774" s="154">
        <v>127.018</v>
      </c>
      <c r="M774" s="166">
        <v>65</v>
      </c>
      <c r="N774" s="167">
        <f t="shared" si="90"/>
        <v>70.153999999999996</v>
      </c>
      <c r="O774" s="167">
        <f t="shared" si="90"/>
        <v>66.353999999999999</v>
      </c>
      <c r="P774" s="167">
        <f t="shared" si="90"/>
        <v>67.018000000000001</v>
      </c>
      <c r="Q774">
        <f t="shared" si="86"/>
        <v>130.154</v>
      </c>
      <c r="R774">
        <f t="shared" si="87"/>
        <v>126.354</v>
      </c>
      <c r="S774" s="168">
        <f t="shared" si="88"/>
        <v>70.153999999999996</v>
      </c>
      <c r="T774">
        <f t="shared" si="89"/>
        <v>66.353999999999999</v>
      </c>
    </row>
    <row r="775" spans="1:20" outlineLevel="1" x14ac:dyDescent="0.25">
      <c r="A775" s="149">
        <v>10</v>
      </c>
      <c r="B775" s="164" t="str">
        <f t="shared" si="84"/>
        <v>FA</v>
      </c>
      <c r="C775" s="164" t="str">
        <f t="shared" si="85"/>
        <v>FA</v>
      </c>
      <c r="D775" s="135">
        <v>22.71</v>
      </c>
      <c r="E775" s="165">
        <v>3</v>
      </c>
      <c r="F775" s="135">
        <v>1</v>
      </c>
      <c r="G775" s="135">
        <v>125</v>
      </c>
      <c r="H775" s="154">
        <v>18.467700000000001</v>
      </c>
      <c r="I775" s="154">
        <v>1E-3</v>
      </c>
      <c r="J775" s="154">
        <v>128.929</v>
      </c>
      <c r="K775" s="154">
        <v>126.04600000000001</v>
      </c>
      <c r="L775" s="154">
        <v>126.53400000000001</v>
      </c>
      <c r="M775" s="166">
        <v>65</v>
      </c>
      <c r="N775" s="167">
        <f t="shared" si="90"/>
        <v>68.929000000000002</v>
      </c>
      <c r="O775" s="167">
        <f t="shared" si="90"/>
        <v>66.046000000000006</v>
      </c>
      <c r="P775" s="167">
        <f t="shared" si="90"/>
        <v>66.534000000000006</v>
      </c>
      <c r="Q775">
        <f t="shared" si="86"/>
        <v>128.929</v>
      </c>
      <c r="R775">
        <f t="shared" si="87"/>
        <v>126.04600000000001</v>
      </c>
      <c r="S775" s="168">
        <f t="shared" si="88"/>
        <v>68.929000000000002</v>
      </c>
      <c r="T775">
        <f t="shared" si="89"/>
        <v>66.046000000000006</v>
      </c>
    </row>
    <row r="776" spans="1:20" outlineLevel="1" x14ac:dyDescent="0.25">
      <c r="A776" s="149">
        <v>15</v>
      </c>
      <c r="B776" s="164" t="str">
        <f t="shared" si="84"/>
        <v>FA</v>
      </c>
      <c r="C776" s="164" t="str">
        <f t="shared" si="85"/>
        <v>FA</v>
      </c>
      <c r="D776" s="135">
        <v>33.979999999999997</v>
      </c>
      <c r="E776" s="165">
        <v>3</v>
      </c>
      <c r="F776" s="135">
        <v>1</v>
      </c>
      <c r="G776" s="135">
        <v>125</v>
      </c>
      <c r="H776" s="154">
        <v>29.736899999999999</v>
      </c>
      <c r="I776" s="154">
        <v>1E-3</v>
      </c>
      <c r="J776" s="154">
        <v>127.67</v>
      </c>
      <c r="K776" s="154">
        <v>125.714</v>
      </c>
      <c r="L776" s="154">
        <v>126.044</v>
      </c>
      <c r="M776" s="166">
        <v>65</v>
      </c>
      <c r="N776" s="167">
        <f t="shared" si="90"/>
        <v>67.67</v>
      </c>
      <c r="O776" s="167">
        <f t="shared" si="90"/>
        <v>65.713999999999999</v>
      </c>
      <c r="P776" s="167">
        <f t="shared" si="90"/>
        <v>66.043999999999997</v>
      </c>
      <c r="Q776">
        <f t="shared" si="86"/>
        <v>127.67</v>
      </c>
      <c r="R776">
        <f t="shared" si="87"/>
        <v>125.714</v>
      </c>
      <c r="S776" s="168">
        <f t="shared" si="88"/>
        <v>67.67</v>
      </c>
      <c r="T776">
        <f t="shared" si="89"/>
        <v>65.713999999999999</v>
      </c>
    </row>
    <row r="777" spans="1:20" outlineLevel="1" x14ac:dyDescent="0.25">
      <c r="A777" s="149">
        <v>20</v>
      </c>
      <c r="B777" s="164" t="str">
        <f t="shared" si="84"/>
        <v>FA</v>
      </c>
      <c r="C777" s="164" t="str">
        <f t="shared" si="85"/>
        <v>FA</v>
      </c>
      <c r="D777" s="135">
        <v>45.25</v>
      </c>
      <c r="E777" s="165">
        <v>3</v>
      </c>
      <c r="F777" s="135">
        <v>1</v>
      </c>
      <c r="G777" s="135">
        <v>125</v>
      </c>
      <c r="H777" s="154">
        <v>41.0062</v>
      </c>
      <c r="I777" s="154">
        <v>1E-3</v>
      </c>
      <c r="J777" s="154">
        <v>127.029</v>
      </c>
      <c r="K777" s="154">
        <v>125.55</v>
      </c>
      <c r="L777" s="154">
        <v>125.791</v>
      </c>
      <c r="M777" s="166">
        <v>65</v>
      </c>
      <c r="N777" s="167">
        <f t="shared" si="90"/>
        <v>67.028999999999996</v>
      </c>
      <c r="O777" s="167">
        <f t="shared" si="90"/>
        <v>65.55</v>
      </c>
      <c r="P777" s="167">
        <f t="shared" si="90"/>
        <v>65.790999999999997</v>
      </c>
      <c r="Q777">
        <f t="shared" si="86"/>
        <v>127.029</v>
      </c>
      <c r="R777">
        <f t="shared" si="87"/>
        <v>125.55</v>
      </c>
      <c r="S777" s="168">
        <f t="shared" si="88"/>
        <v>67.028999999999996</v>
      </c>
      <c r="T777">
        <f t="shared" si="89"/>
        <v>65.55</v>
      </c>
    </row>
    <row r="778" spans="1:20" outlineLevel="1" x14ac:dyDescent="0.25">
      <c r="A778" s="149">
        <v>35</v>
      </c>
      <c r="B778" s="164" t="str">
        <f t="shared" si="84"/>
        <v>FA</v>
      </c>
      <c r="C778" s="164" t="str">
        <f t="shared" si="85"/>
        <v>FA</v>
      </c>
      <c r="D778" s="135">
        <v>79.05</v>
      </c>
      <c r="E778" s="165">
        <v>3</v>
      </c>
      <c r="F778" s="135">
        <v>1</v>
      </c>
      <c r="G778" s="135">
        <v>125</v>
      </c>
      <c r="H778" s="154">
        <v>74.813800000000001</v>
      </c>
      <c r="I778" s="154">
        <v>1E-3</v>
      </c>
      <c r="J778" s="154">
        <v>126.187</v>
      </c>
      <c r="K778" s="154">
        <v>125.33</v>
      </c>
      <c r="L778" s="154">
        <v>125.474</v>
      </c>
      <c r="M778" s="166">
        <v>65</v>
      </c>
      <c r="N778" s="167">
        <f t="shared" si="90"/>
        <v>66.186999999999998</v>
      </c>
      <c r="O778" s="167">
        <f t="shared" si="90"/>
        <v>65.33</v>
      </c>
      <c r="P778" s="167">
        <f t="shared" si="90"/>
        <v>65.474000000000004</v>
      </c>
      <c r="Q778">
        <f t="shared" si="86"/>
        <v>126.187</v>
      </c>
      <c r="R778">
        <f t="shared" si="87"/>
        <v>125.33</v>
      </c>
      <c r="S778" s="168">
        <f t="shared" si="88"/>
        <v>66.186999999999998</v>
      </c>
      <c r="T778">
        <f t="shared" si="89"/>
        <v>65.33</v>
      </c>
    </row>
    <row r="779" spans="1:20" outlineLevel="1" x14ac:dyDescent="0.25">
      <c r="A779" s="149">
        <v>50</v>
      </c>
      <c r="B779" s="164" t="str">
        <f t="shared" si="84"/>
        <v>FA</v>
      </c>
      <c r="C779" s="164" t="str">
        <f t="shared" si="85"/>
        <v>FA</v>
      </c>
      <c r="D779" s="135">
        <v>112.86</v>
      </c>
      <c r="E779" s="165">
        <v>3</v>
      </c>
      <c r="F779" s="135">
        <v>1</v>
      </c>
      <c r="G779" s="135">
        <v>125</v>
      </c>
      <c r="H779" s="154">
        <v>108.622</v>
      </c>
      <c r="I779" s="154">
        <v>1E-3</v>
      </c>
      <c r="J779" s="154">
        <v>125.845</v>
      </c>
      <c r="K779" s="154">
        <v>125.23699999999999</v>
      </c>
      <c r="L779" s="154">
        <v>125.33499999999999</v>
      </c>
      <c r="M779" s="166">
        <v>65</v>
      </c>
      <c r="N779" s="167">
        <f t="shared" si="90"/>
        <v>65.844999999999999</v>
      </c>
      <c r="O779" s="167">
        <f t="shared" si="90"/>
        <v>65.236999999999995</v>
      </c>
      <c r="P779" s="167">
        <f t="shared" si="90"/>
        <v>65.334999999999994</v>
      </c>
      <c r="Q779">
        <f t="shared" si="86"/>
        <v>125.845</v>
      </c>
      <c r="R779">
        <f t="shared" si="87"/>
        <v>125.23699999999999</v>
      </c>
      <c r="S779" s="168">
        <f t="shared" si="88"/>
        <v>65.844999999999999</v>
      </c>
      <c r="T779">
        <f t="shared" si="89"/>
        <v>65.236999999999995</v>
      </c>
    </row>
    <row r="780" spans="1:20" outlineLevel="1" x14ac:dyDescent="0.25">
      <c r="A780" s="149">
        <v>60</v>
      </c>
      <c r="B780" s="164" t="str">
        <f t="shared" si="84"/>
        <v>FA</v>
      </c>
      <c r="C780" s="164" t="str">
        <f t="shared" si="85"/>
        <v>FA</v>
      </c>
      <c r="D780" s="135">
        <v>135.4</v>
      </c>
      <c r="E780" s="165">
        <v>3</v>
      </c>
      <c r="F780" s="135">
        <v>1</v>
      </c>
      <c r="G780" s="135">
        <v>125</v>
      </c>
      <c r="H780" s="154">
        <v>131.16</v>
      </c>
      <c r="I780" s="154">
        <v>1E-3</v>
      </c>
      <c r="J780" s="154">
        <v>125.709</v>
      </c>
      <c r="K780" s="154">
        <v>125.202</v>
      </c>
      <c r="L780" s="154">
        <v>125.28100000000001</v>
      </c>
      <c r="M780" s="166">
        <v>65</v>
      </c>
      <c r="N780" s="167">
        <f t="shared" si="90"/>
        <v>65.709000000000003</v>
      </c>
      <c r="O780" s="167">
        <f t="shared" si="90"/>
        <v>65.201999999999998</v>
      </c>
      <c r="P780" s="167">
        <f t="shared" si="90"/>
        <v>65.281000000000006</v>
      </c>
      <c r="Q780">
        <f t="shared" si="86"/>
        <v>125.709</v>
      </c>
      <c r="R780">
        <f t="shared" si="87"/>
        <v>125.202</v>
      </c>
      <c r="S780" s="168">
        <f t="shared" si="88"/>
        <v>65.709000000000003</v>
      </c>
      <c r="T780">
        <f t="shared" si="89"/>
        <v>65.201999999999998</v>
      </c>
    </row>
    <row r="781" spans="1:20" outlineLevel="1" x14ac:dyDescent="0.25">
      <c r="A781" s="149">
        <v>70</v>
      </c>
      <c r="B781" s="164" t="str">
        <f t="shared" si="84"/>
        <v>FA</v>
      </c>
      <c r="C781" s="164" t="str">
        <f t="shared" si="85"/>
        <v>FA</v>
      </c>
      <c r="D781" s="135">
        <v>157.94</v>
      </c>
      <c r="E781" s="165">
        <v>3</v>
      </c>
      <c r="F781" s="135">
        <v>1</v>
      </c>
      <c r="G781" s="135">
        <v>125</v>
      </c>
      <c r="H781" s="154">
        <v>153.69800000000001</v>
      </c>
      <c r="I781" s="154">
        <v>1E-3</v>
      </c>
      <c r="J781" s="154">
        <v>125.613</v>
      </c>
      <c r="K781" s="154">
        <v>125.176</v>
      </c>
      <c r="L781" s="154">
        <v>125.246</v>
      </c>
      <c r="M781" s="166">
        <v>65</v>
      </c>
      <c r="N781" s="167">
        <f t="shared" si="90"/>
        <v>65.613</v>
      </c>
      <c r="O781" s="167">
        <f t="shared" si="90"/>
        <v>65.176000000000002</v>
      </c>
      <c r="P781" s="167">
        <f t="shared" si="90"/>
        <v>65.245999999999995</v>
      </c>
      <c r="Q781">
        <f t="shared" si="86"/>
        <v>125.613</v>
      </c>
      <c r="R781">
        <f t="shared" si="87"/>
        <v>125.176</v>
      </c>
      <c r="S781" s="168">
        <f t="shared" si="88"/>
        <v>65.613</v>
      </c>
      <c r="T781">
        <f t="shared" si="89"/>
        <v>65.176000000000002</v>
      </c>
    </row>
    <row r="782" spans="1:20" outlineLevel="1" x14ac:dyDescent="0.25">
      <c r="A782" s="149">
        <v>85</v>
      </c>
      <c r="B782" s="164" t="str">
        <f t="shared" si="84"/>
        <v>FA</v>
      </c>
      <c r="C782" s="164" t="str">
        <f t="shared" si="85"/>
        <v>FA</v>
      </c>
      <c r="D782" s="135">
        <v>191.75</v>
      </c>
      <c r="E782" s="165">
        <v>3</v>
      </c>
      <c r="F782" s="135">
        <v>1</v>
      </c>
      <c r="G782" s="135">
        <v>125</v>
      </c>
      <c r="H782" s="154">
        <v>187.506</v>
      </c>
      <c r="I782" s="154">
        <v>1E-3</v>
      </c>
      <c r="J782" s="154">
        <v>125.508</v>
      </c>
      <c r="K782" s="154">
        <v>125.146</v>
      </c>
      <c r="L782" s="154">
        <v>125.205</v>
      </c>
      <c r="M782" s="166">
        <v>65</v>
      </c>
      <c r="N782" s="167">
        <f t="shared" si="90"/>
        <v>65.507999999999996</v>
      </c>
      <c r="O782" s="167">
        <f t="shared" si="90"/>
        <v>65.146000000000001</v>
      </c>
      <c r="P782" s="167">
        <f t="shared" si="90"/>
        <v>65.204999999999998</v>
      </c>
      <c r="Q782">
        <f t="shared" si="86"/>
        <v>125.508</v>
      </c>
      <c r="R782">
        <f t="shared" si="87"/>
        <v>125.146</v>
      </c>
      <c r="S782" s="168">
        <f t="shared" si="88"/>
        <v>65.507999999999996</v>
      </c>
      <c r="T782">
        <f t="shared" si="89"/>
        <v>65.146000000000001</v>
      </c>
    </row>
    <row r="783" spans="1:20" outlineLevel="1" x14ac:dyDescent="0.25">
      <c r="A783" s="149">
        <v>100</v>
      </c>
      <c r="B783" s="164" t="str">
        <f t="shared" si="84"/>
        <v>FA</v>
      </c>
      <c r="C783" s="164" t="str">
        <f t="shared" si="85"/>
        <v>FA</v>
      </c>
      <c r="D783" s="135">
        <v>225.55</v>
      </c>
      <c r="E783" s="165">
        <v>3</v>
      </c>
      <c r="F783" s="135">
        <v>1</v>
      </c>
      <c r="G783" s="135">
        <v>125</v>
      </c>
      <c r="H783" s="154">
        <v>221.31399999999999</v>
      </c>
      <c r="I783" s="154">
        <v>1E-3</v>
      </c>
      <c r="J783" s="154">
        <v>125.432</v>
      </c>
      <c r="K783" s="154">
        <v>125.127</v>
      </c>
      <c r="L783" s="154">
        <v>125.18</v>
      </c>
      <c r="M783" s="166">
        <v>65</v>
      </c>
      <c r="N783" s="167">
        <f t="shared" si="90"/>
        <v>65.432000000000002</v>
      </c>
      <c r="O783" s="167">
        <f t="shared" si="90"/>
        <v>65.126999999999995</v>
      </c>
      <c r="P783" s="167">
        <f t="shared" si="90"/>
        <v>65.180000000000007</v>
      </c>
      <c r="Q783">
        <f t="shared" si="86"/>
        <v>125.432</v>
      </c>
      <c r="R783">
        <f t="shared" si="87"/>
        <v>125.127</v>
      </c>
      <c r="S783" s="168">
        <f t="shared" si="88"/>
        <v>65.432000000000002</v>
      </c>
      <c r="T783">
        <f t="shared" si="89"/>
        <v>65.126999999999995</v>
      </c>
    </row>
    <row r="784" spans="1:20" outlineLevel="1" x14ac:dyDescent="0.25">
      <c r="A784" s="149">
        <v>125</v>
      </c>
      <c r="B784" s="164" t="str">
        <f t="shared" si="84"/>
        <v>FA</v>
      </c>
      <c r="C784" s="164" t="str">
        <f t="shared" si="85"/>
        <v>FA</v>
      </c>
      <c r="D784" s="135">
        <v>281.89999999999998</v>
      </c>
      <c r="E784" s="165">
        <v>3</v>
      </c>
      <c r="F784" s="135">
        <v>1</v>
      </c>
      <c r="G784" s="135">
        <v>125</v>
      </c>
      <c r="H784" s="154">
        <v>277.66000000000003</v>
      </c>
      <c r="I784" s="154">
        <v>1E-3</v>
      </c>
      <c r="J784" s="154">
        <v>125.35</v>
      </c>
      <c r="K784" s="154">
        <v>125.104</v>
      </c>
      <c r="L784" s="154">
        <v>125.139</v>
      </c>
      <c r="M784" s="166">
        <v>65</v>
      </c>
      <c r="N784" s="167">
        <f t="shared" si="90"/>
        <v>65.349999999999994</v>
      </c>
      <c r="O784" s="167">
        <f t="shared" si="90"/>
        <v>65.103999999999999</v>
      </c>
      <c r="P784" s="167">
        <f t="shared" si="90"/>
        <v>65.138999999999996</v>
      </c>
      <c r="Q784">
        <f t="shared" si="86"/>
        <v>125.35</v>
      </c>
      <c r="R784">
        <f t="shared" si="87"/>
        <v>125.104</v>
      </c>
      <c r="S784" s="168">
        <f t="shared" si="88"/>
        <v>65.349999999999994</v>
      </c>
      <c r="T784">
        <f t="shared" si="89"/>
        <v>65.103999999999999</v>
      </c>
    </row>
    <row r="785" spans="1:20" outlineLevel="1" x14ac:dyDescent="0.25">
      <c r="A785" s="149">
        <v>150</v>
      </c>
      <c r="B785" s="164" t="str">
        <f t="shared" si="84"/>
        <v>FA</v>
      </c>
      <c r="C785" s="164" t="str">
        <f t="shared" si="85"/>
        <v>FA</v>
      </c>
      <c r="D785" s="135">
        <v>338.25</v>
      </c>
      <c r="E785" s="165">
        <v>3</v>
      </c>
      <c r="F785" s="135">
        <v>1</v>
      </c>
      <c r="G785" s="135">
        <v>125</v>
      </c>
      <c r="H785" s="154">
        <v>334.00599999999997</v>
      </c>
      <c r="I785" s="154">
        <v>1E-3</v>
      </c>
      <c r="J785" s="154">
        <v>125.29</v>
      </c>
      <c r="K785" s="154">
        <v>125.08799999999999</v>
      </c>
      <c r="L785" s="154">
        <v>125.12</v>
      </c>
      <c r="M785" s="166">
        <v>65</v>
      </c>
      <c r="N785" s="167">
        <f t="shared" si="90"/>
        <v>65.290000000000006</v>
      </c>
      <c r="O785" s="167">
        <f t="shared" si="90"/>
        <v>65.087999999999994</v>
      </c>
      <c r="P785" s="167">
        <f t="shared" si="90"/>
        <v>65.12</v>
      </c>
      <c r="Q785">
        <f t="shared" si="86"/>
        <v>125.29</v>
      </c>
      <c r="R785">
        <f t="shared" si="87"/>
        <v>125.08799999999999</v>
      </c>
      <c r="S785" s="168">
        <f t="shared" si="88"/>
        <v>65.290000000000006</v>
      </c>
      <c r="T785">
        <f t="shared" si="89"/>
        <v>65.087999999999994</v>
      </c>
    </row>
    <row r="786" spans="1:20" outlineLevel="1" x14ac:dyDescent="0.25">
      <c r="A786" s="149">
        <v>2</v>
      </c>
      <c r="B786" s="164" t="str">
        <f t="shared" si="84"/>
        <v>FA</v>
      </c>
      <c r="C786" s="164" t="str">
        <f t="shared" si="85"/>
        <v>FA</v>
      </c>
      <c r="D786" s="135">
        <v>4.68</v>
      </c>
      <c r="E786" s="165">
        <v>3</v>
      </c>
      <c r="F786" s="135">
        <v>2</v>
      </c>
      <c r="G786" s="135">
        <v>125</v>
      </c>
      <c r="H786" s="154">
        <v>0.43692300000000001</v>
      </c>
      <c r="I786" s="154">
        <v>2E-3</v>
      </c>
      <c r="J786" s="154">
        <v>158.44200000000001</v>
      </c>
      <c r="K786" s="154">
        <v>133.74600000000001</v>
      </c>
      <c r="L786" s="154">
        <v>138.482</v>
      </c>
      <c r="M786" s="166">
        <v>65</v>
      </c>
      <c r="N786" s="167">
        <f t="shared" si="90"/>
        <v>98.442000000000007</v>
      </c>
      <c r="O786" s="167">
        <f t="shared" si="90"/>
        <v>73.746000000000009</v>
      </c>
      <c r="P786" s="167">
        <f t="shared" si="90"/>
        <v>78.481999999999999</v>
      </c>
      <c r="Q786">
        <f t="shared" si="86"/>
        <v>158.44200000000001</v>
      </c>
      <c r="R786">
        <f t="shared" si="87"/>
        <v>133.74600000000001</v>
      </c>
      <c r="S786" s="168">
        <f t="shared" si="88"/>
        <v>98.442000000000007</v>
      </c>
      <c r="T786">
        <f t="shared" si="89"/>
        <v>73.746000000000009</v>
      </c>
    </row>
    <row r="787" spans="1:20" outlineLevel="1" x14ac:dyDescent="0.25">
      <c r="A787" s="149">
        <v>3.5</v>
      </c>
      <c r="B787" s="164" t="str">
        <f t="shared" si="84"/>
        <v>FA</v>
      </c>
      <c r="C787" s="164" t="str">
        <f t="shared" si="85"/>
        <v>FA</v>
      </c>
      <c r="D787" s="135">
        <v>8.06</v>
      </c>
      <c r="E787" s="165">
        <v>3</v>
      </c>
      <c r="F787" s="135">
        <v>2</v>
      </c>
      <c r="G787" s="135">
        <v>125</v>
      </c>
      <c r="H787" s="154">
        <v>3.8176899999999998</v>
      </c>
      <c r="I787" s="154">
        <v>2E-3</v>
      </c>
      <c r="J787" s="154">
        <v>145.833</v>
      </c>
      <c r="K787" s="154">
        <v>130.393</v>
      </c>
      <c r="L787" s="154">
        <v>133.214</v>
      </c>
      <c r="M787" s="166">
        <v>65</v>
      </c>
      <c r="N787" s="167">
        <f t="shared" si="90"/>
        <v>85.832999999999998</v>
      </c>
      <c r="O787" s="167">
        <f t="shared" si="90"/>
        <v>70.393000000000001</v>
      </c>
      <c r="P787" s="167">
        <f t="shared" si="90"/>
        <v>73.213999999999999</v>
      </c>
      <c r="Q787">
        <f t="shared" si="86"/>
        <v>145.833</v>
      </c>
      <c r="R787">
        <f t="shared" si="87"/>
        <v>130.393</v>
      </c>
      <c r="S787" s="168">
        <f t="shared" si="88"/>
        <v>85.832999999999998</v>
      </c>
      <c r="T787">
        <f t="shared" si="89"/>
        <v>70.393000000000001</v>
      </c>
    </row>
    <row r="788" spans="1:20" outlineLevel="1" x14ac:dyDescent="0.25">
      <c r="A788" s="149">
        <v>5</v>
      </c>
      <c r="B788" s="164" t="str">
        <f t="shared" si="84"/>
        <v>FA</v>
      </c>
      <c r="C788" s="164" t="str">
        <f t="shared" si="85"/>
        <v>FA</v>
      </c>
      <c r="D788" s="135">
        <v>11.44</v>
      </c>
      <c r="E788" s="165">
        <v>3</v>
      </c>
      <c r="F788" s="135">
        <v>2</v>
      </c>
      <c r="G788" s="135">
        <v>125</v>
      </c>
      <c r="H788" s="154">
        <v>7.1984599999999999</v>
      </c>
      <c r="I788" s="154">
        <v>2E-3</v>
      </c>
      <c r="J788" s="154">
        <v>140.05699999999999</v>
      </c>
      <c r="K788" s="154">
        <v>128.94200000000001</v>
      </c>
      <c r="L788" s="154">
        <v>130.83699999999999</v>
      </c>
      <c r="M788" s="166">
        <v>65</v>
      </c>
      <c r="N788" s="167">
        <f t="shared" si="90"/>
        <v>80.056999999999988</v>
      </c>
      <c r="O788" s="167">
        <f t="shared" si="90"/>
        <v>68.942000000000007</v>
      </c>
      <c r="P788" s="167">
        <f t="shared" si="90"/>
        <v>70.836999999999989</v>
      </c>
      <c r="Q788">
        <f t="shared" si="86"/>
        <v>140.05699999999999</v>
      </c>
      <c r="R788">
        <f t="shared" si="87"/>
        <v>128.94200000000001</v>
      </c>
      <c r="S788" s="168">
        <f t="shared" si="88"/>
        <v>80.056999999999988</v>
      </c>
      <c r="T788">
        <f t="shared" si="89"/>
        <v>68.942000000000007</v>
      </c>
    </row>
    <row r="789" spans="1:20" outlineLevel="1" x14ac:dyDescent="0.25">
      <c r="A789" s="149">
        <v>7.5</v>
      </c>
      <c r="B789" s="164" t="str">
        <f t="shared" si="84"/>
        <v>FA</v>
      </c>
      <c r="C789" s="164" t="str">
        <f t="shared" si="85"/>
        <v>FA</v>
      </c>
      <c r="D789" s="135">
        <v>17.07</v>
      </c>
      <c r="E789" s="165">
        <v>3</v>
      </c>
      <c r="F789" s="135">
        <v>2</v>
      </c>
      <c r="G789" s="135">
        <v>125</v>
      </c>
      <c r="H789" s="154">
        <v>12.8331</v>
      </c>
      <c r="I789" s="154">
        <v>2E-3</v>
      </c>
      <c r="J789" s="154">
        <v>135.291</v>
      </c>
      <c r="K789" s="154">
        <v>127.70399999999999</v>
      </c>
      <c r="L789" s="154">
        <v>129.02799999999999</v>
      </c>
      <c r="M789" s="166">
        <v>65</v>
      </c>
      <c r="N789" s="167">
        <f t="shared" si="90"/>
        <v>75.290999999999997</v>
      </c>
      <c r="O789" s="167">
        <f t="shared" si="90"/>
        <v>67.703999999999994</v>
      </c>
      <c r="P789" s="167">
        <f t="shared" si="90"/>
        <v>69.027999999999992</v>
      </c>
      <c r="Q789">
        <f t="shared" si="86"/>
        <v>135.291</v>
      </c>
      <c r="R789">
        <f t="shared" si="87"/>
        <v>127.70399999999999</v>
      </c>
      <c r="S789" s="168">
        <f t="shared" si="88"/>
        <v>75.290999999999997</v>
      </c>
      <c r="T789">
        <f t="shared" si="89"/>
        <v>67.703999999999994</v>
      </c>
    </row>
    <row r="790" spans="1:20" outlineLevel="1" x14ac:dyDescent="0.25">
      <c r="A790" s="149">
        <v>10</v>
      </c>
      <c r="B790" s="164" t="str">
        <f t="shared" si="84"/>
        <v>FA</v>
      </c>
      <c r="C790" s="164" t="str">
        <f t="shared" si="85"/>
        <v>FA</v>
      </c>
      <c r="D790" s="135">
        <v>22.71</v>
      </c>
      <c r="E790" s="165">
        <v>3</v>
      </c>
      <c r="F790" s="135">
        <v>2</v>
      </c>
      <c r="G790" s="135">
        <v>125</v>
      </c>
      <c r="H790" s="154">
        <v>18.467700000000001</v>
      </c>
      <c r="I790" s="154">
        <v>2E-3</v>
      </c>
      <c r="J790" s="154">
        <v>132.84899999999999</v>
      </c>
      <c r="K790" s="154">
        <v>127.09</v>
      </c>
      <c r="L790" s="154">
        <v>128.06399999999999</v>
      </c>
      <c r="M790" s="166">
        <v>65</v>
      </c>
      <c r="N790" s="167">
        <f t="shared" si="90"/>
        <v>72.84899999999999</v>
      </c>
      <c r="O790" s="167">
        <f t="shared" si="90"/>
        <v>67.09</v>
      </c>
      <c r="P790" s="167">
        <f t="shared" si="90"/>
        <v>68.063999999999993</v>
      </c>
      <c r="Q790">
        <f t="shared" si="86"/>
        <v>132.84899999999999</v>
      </c>
      <c r="R790">
        <f t="shared" si="87"/>
        <v>127.09</v>
      </c>
      <c r="S790" s="168">
        <f t="shared" si="88"/>
        <v>72.84899999999999</v>
      </c>
      <c r="T790">
        <f t="shared" si="89"/>
        <v>67.09</v>
      </c>
    </row>
    <row r="791" spans="1:20" outlineLevel="1" x14ac:dyDescent="0.25">
      <c r="A791" s="149">
        <v>15</v>
      </c>
      <c r="B791" s="164" t="str">
        <f t="shared" si="84"/>
        <v>FA</v>
      </c>
      <c r="C791" s="164" t="str">
        <f t="shared" si="85"/>
        <v>FA</v>
      </c>
      <c r="D791" s="135">
        <v>33.979999999999997</v>
      </c>
      <c r="E791" s="165">
        <v>3</v>
      </c>
      <c r="F791" s="135">
        <v>2</v>
      </c>
      <c r="G791" s="135">
        <v>125</v>
      </c>
      <c r="H791" s="154">
        <v>29.736899999999999</v>
      </c>
      <c r="I791" s="154">
        <v>2E-3</v>
      </c>
      <c r="J791" s="154">
        <v>130.33600000000001</v>
      </c>
      <c r="K791" s="154">
        <v>126.42700000000001</v>
      </c>
      <c r="L791" s="154">
        <v>127.086</v>
      </c>
      <c r="M791" s="166">
        <v>65</v>
      </c>
      <c r="N791" s="167">
        <f t="shared" si="90"/>
        <v>70.336000000000013</v>
      </c>
      <c r="O791" s="167">
        <f t="shared" si="90"/>
        <v>66.427000000000007</v>
      </c>
      <c r="P791" s="167">
        <f t="shared" si="90"/>
        <v>67.085999999999999</v>
      </c>
      <c r="Q791">
        <f t="shared" si="86"/>
        <v>130.33600000000001</v>
      </c>
      <c r="R791">
        <f t="shared" si="87"/>
        <v>126.42700000000001</v>
      </c>
      <c r="S791" s="168">
        <f t="shared" si="88"/>
        <v>70.336000000000013</v>
      </c>
      <c r="T791">
        <f t="shared" si="89"/>
        <v>66.427000000000007</v>
      </c>
    </row>
    <row r="792" spans="1:20" outlineLevel="1" x14ac:dyDescent="0.25">
      <c r="A792" s="149">
        <v>20</v>
      </c>
      <c r="B792" s="164" t="str">
        <f t="shared" si="84"/>
        <v>FA</v>
      </c>
      <c r="C792" s="164" t="str">
        <f t="shared" si="85"/>
        <v>FA</v>
      </c>
      <c r="D792" s="135">
        <v>45.25</v>
      </c>
      <c r="E792" s="165">
        <v>3</v>
      </c>
      <c r="F792" s="135">
        <v>2</v>
      </c>
      <c r="G792" s="135">
        <v>125</v>
      </c>
      <c r="H792" s="154">
        <v>41.0062</v>
      </c>
      <c r="I792" s="154">
        <v>2E-3</v>
      </c>
      <c r="J792" s="154">
        <v>129.05500000000001</v>
      </c>
      <c r="K792" s="154">
        <v>126.1</v>
      </c>
      <c r="L792" s="154">
        <v>126.581</v>
      </c>
      <c r="M792" s="166">
        <v>65</v>
      </c>
      <c r="N792" s="167">
        <f t="shared" si="90"/>
        <v>69.055000000000007</v>
      </c>
      <c r="O792" s="167">
        <f t="shared" si="90"/>
        <v>66.099999999999994</v>
      </c>
      <c r="P792" s="167">
        <f t="shared" si="90"/>
        <v>66.581000000000003</v>
      </c>
      <c r="Q792">
        <f t="shared" si="86"/>
        <v>129.05500000000001</v>
      </c>
      <c r="R792">
        <f t="shared" si="87"/>
        <v>126.1</v>
      </c>
      <c r="S792" s="168">
        <f t="shared" si="88"/>
        <v>69.055000000000007</v>
      </c>
      <c r="T792">
        <f t="shared" si="89"/>
        <v>66.099999999999994</v>
      </c>
    </row>
    <row r="793" spans="1:20" outlineLevel="1" x14ac:dyDescent="0.25">
      <c r="A793" s="149">
        <v>35</v>
      </c>
      <c r="B793" s="164" t="str">
        <f t="shared" si="84"/>
        <v>FA</v>
      </c>
      <c r="C793" s="164" t="str">
        <f t="shared" si="85"/>
        <v>FA</v>
      </c>
      <c r="D793" s="135">
        <v>79.05</v>
      </c>
      <c r="E793" s="165">
        <v>3</v>
      </c>
      <c r="F793" s="135">
        <v>2</v>
      </c>
      <c r="G793" s="135">
        <v>125</v>
      </c>
      <c r="H793" s="154">
        <v>74.813800000000001</v>
      </c>
      <c r="I793" s="154">
        <v>2E-3</v>
      </c>
      <c r="J793" s="154">
        <v>127.372</v>
      </c>
      <c r="K793" s="154">
        <v>125.66</v>
      </c>
      <c r="L793" s="154">
        <v>125.947</v>
      </c>
      <c r="M793" s="166">
        <v>65</v>
      </c>
      <c r="N793" s="167">
        <f t="shared" si="90"/>
        <v>67.372</v>
      </c>
      <c r="O793" s="167">
        <f t="shared" si="90"/>
        <v>65.66</v>
      </c>
      <c r="P793" s="167">
        <f t="shared" si="90"/>
        <v>65.947000000000003</v>
      </c>
      <c r="Q793">
        <f t="shared" si="86"/>
        <v>127.372</v>
      </c>
      <c r="R793">
        <f t="shared" si="87"/>
        <v>125.66</v>
      </c>
      <c r="S793" s="168">
        <f t="shared" si="88"/>
        <v>67.372</v>
      </c>
      <c r="T793">
        <f t="shared" si="89"/>
        <v>65.66</v>
      </c>
    </row>
    <row r="794" spans="1:20" outlineLevel="1" x14ac:dyDescent="0.25">
      <c r="A794" s="149">
        <v>50</v>
      </c>
      <c r="B794" s="164" t="str">
        <f t="shared" si="84"/>
        <v>FA</v>
      </c>
      <c r="C794" s="164" t="str">
        <f t="shared" si="85"/>
        <v>FA</v>
      </c>
      <c r="D794" s="135">
        <v>112.86</v>
      </c>
      <c r="E794" s="165">
        <v>3</v>
      </c>
      <c r="F794" s="135">
        <v>2</v>
      </c>
      <c r="G794" s="135">
        <v>125</v>
      </c>
      <c r="H794" s="154">
        <v>108.622</v>
      </c>
      <c r="I794" s="154">
        <v>2E-3</v>
      </c>
      <c r="J794" s="154">
        <v>126.69</v>
      </c>
      <c r="K794" s="154">
        <v>125.474</v>
      </c>
      <c r="L794" s="154">
        <v>125.67100000000001</v>
      </c>
      <c r="M794" s="166">
        <v>65</v>
      </c>
      <c r="N794" s="167">
        <f t="shared" si="90"/>
        <v>66.69</v>
      </c>
      <c r="O794" s="167">
        <f t="shared" si="90"/>
        <v>65.474000000000004</v>
      </c>
      <c r="P794" s="167">
        <f t="shared" si="90"/>
        <v>65.671000000000006</v>
      </c>
      <c r="Q794">
        <f t="shared" si="86"/>
        <v>126.69</v>
      </c>
      <c r="R794">
        <f t="shared" si="87"/>
        <v>125.474</v>
      </c>
      <c r="S794" s="168">
        <f t="shared" si="88"/>
        <v>66.69</v>
      </c>
      <c r="T794">
        <f t="shared" si="89"/>
        <v>65.474000000000004</v>
      </c>
    </row>
    <row r="795" spans="1:20" outlineLevel="1" x14ac:dyDescent="0.25">
      <c r="A795" s="149">
        <v>60</v>
      </c>
      <c r="B795" s="164" t="str">
        <f t="shared" si="84"/>
        <v>FA</v>
      </c>
      <c r="C795" s="164" t="str">
        <f t="shared" si="85"/>
        <v>FA</v>
      </c>
      <c r="D795" s="135">
        <v>135.4</v>
      </c>
      <c r="E795" s="165">
        <v>3</v>
      </c>
      <c r="F795" s="135">
        <v>2</v>
      </c>
      <c r="G795" s="135">
        <v>125</v>
      </c>
      <c r="H795" s="154">
        <v>131.16</v>
      </c>
      <c r="I795" s="154">
        <v>2E-3</v>
      </c>
      <c r="J795" s="154">
        <v>126.419</v>
      </c>
      <c r="K795" s="154">
        <v>125.40300000000001</v>
      </c>
      <c r="L795" s="154">
        <v>125.562</v>
      </c>
      <c r="M795" s="166">
        <v>65</v>
      </c>
      <c r="N795" s="167">
        <f t="shared" si="90"/>
        <v>66.418999999999997</v>
      </c>
      <c r="O795" s="167">
        <f t="shared" si="90"/>
        <v>65.403000000000006</v>
      </c>
      <c r="P795" s="167">
        <f t="shared" si="90"/>
        <v>65.561999999999998</v>
      </c>
      <c r="Q795">
        <f t="shared" si="86"/>
        <v>126.419</v>
      </c>
      <c r="R795">
        <f t="shared" si="87"/>
        <v>125.40300000000001</v>
      </c>
      <c r="S795" s="168">
        <f t="shared" si="88"/>
        <v>66.418999999999997</v>
      </c>
      <c r="T795">
        <f t="shared" si="89"/>
        <v>65.403000000000006</v>
      </c>
    </row>
    <row r="796" spans="1:20" outlineLevel="1" x14ac:dyDescent="0.25">
      <c r="A796" s="149">
        <v>70</v>
      </c>
      <c r="B796" s="164" t="str">
        <f t="shared" si="84"/>
        <v>FA</v>
      </c>
      <c r="C796" s="164" t="str">
        <f t="shared" si="85"/>
        <v>FA</v>
      </c>
      <c r="D796" s="135">
        <v>157.94</v>
      </c>
      <c r="E796" s="165">
        <v>3</v>
      </c>
      <c r="F796" s="135">
        <v>2</v>
      </c>
      <c r="G796" s="135">
        <v>125</v>
      </c>
      <c r="H796" s="154">
        <v>153.69800000000001</v>
      </c>
      <c r="I796" s="154">
        <v>2E-3</v>
      </c>
      <c r="J796" s="154">
        <v>126.226</v>
      </c>
      <c r="K796" s="154">
        <v>125.351</v>
      </c>
      <c r="L796" s="154">
        <v>125.492</v>
      </c>
      <c r="M796" s="166">
        <v>65</v>
      </c>
      <c r="N796" s="167">
        <f t="shared" si="90"/>
        <v>66.225999999999999</v>
      </c>
      <c r="O796" s="167">
        <f t="shared" si="90"/>
        <v>65.350999999999999</v>
      </c>
      <c r="P796" s="167">
        <f t="shared" si="90"/>
        <v>65.492000000000004</v>
      </c>
      <c r="Q796">
        <f t="shared" si="86"/>
        <v>126.226</v>
      </c>
      <c r="R796">
        <f t="shared" si="87"/>
        <v>125.351</v>
      </c>
      <c r="S796" s="168">
        <f t="shared" si="88"/>
        <v>66.225999999999999</v>
      </c>
      <c r="T796">
        <f t="shared" si="89"/>
        <v>65.350999999999999</v>
      </c>
    </row>
    <row r="797" spans="1:20" outlineLevel="1" x14ac:dyDescent="0.25">
      <c r="A797" s="149">
        <v>85</v>
      </c>
      <c r="B797" s="164" t="str">
        <f t="shared" si="84"/>
        <v>FA</v>
      </c>
      <c r="C797" s="164" t="str">
        <f t="shared" si="85"/>
        <v>FA</v>
      </c>
      <c r="D797" s="135">
        <v>191.75</v>
      </c>
      <c r="E797" s="165">
        <v>3</v>
      </c>
      <c r="F797" s="135">
        <v>2</v>
      </c>
      <c r="G797" s="135">
        <v>125</v>
      </c>
      <c r="H797" s="154">
        <v>187.506</v>
      </c>
      <c r="I797" s="154">
        <v>2E-3</v>
      </c>
      <c r="J797" s="154">
        <v>126.015</v>
      </c>
      <c r="K797" s="154">
        <v>125.292</v>
      </c>
      <c r="L797" s="154">
        <v>125.40900000000001</v>
      </c>
      <c r="M797" s="166">
        <v>65</v>
      </c>
      <c r="N797" s="167">
        <f t="shared" si="90"/>
        <v>66.015000000000001</v>
      </c>
      <c r="O797" s="167">
        <f t="shared" si="90"/>
        <v>65.292000000000002</v>
      </c>
      <c r="P797" s="167">
        <f t="shared" si="90"/>
        <v>65.409000000000006</v>
      </c>
      <c r="Q797">
        <f t="shared" si="86"/>
        <v>126.015</v>
      </c>
      <c r="R797">
        <f t="shared" si="87"/>
        <v>125.292</v>
      </c>
      <c r="S797" s="168">
        <f t="shared" si="88"/>
        <v>66.015000000000001</v>
      </c>
      <c r="T797">
        <f t="shared" si="89"/>
        <v>65.292000000000002</v>
      </c>
    </row>
    <row r="798" spans="1:20" outlineLevel="1" x14ac:dyDescent="0.25">
      <c r="A798" s="149">
        <v>100</v>
      </c>
      <c r="B798" s="164" t="str">
        <f t="shared" si="84"/>
        <v>FA</v>
      </c>
      <c r="C798" s="164" t="str">
        <f t="shared" si="85"/>
        <v>FA</v>
      </c>
      <c r="D798" s="135">
        <v>225.55</v>
      </c>
      <c r="E798" s="165">
        <v>3</v>
      </c>
      <c r="F798" s="135">
        <v>2</v>
      </c>
      <c r="G798" s="135">
        <v>125</v>
      </c>
      <c r="H798" s="154">
        <v>221.31399999999999</v>
      </c>
      <c r="I798" s="154">
        <v>2E-3</v>
      </c>
      <c r="J798" s="154">
        <v>125.864</v>
      </c>
      <c r="K798" s="154">
        <v>125.254</v>
      </c>
      <c r="L798" s="154">
        <v>125.354</v>
      </c>
      <c r="M798" s="166">
        <v>65</v>
      </c>
      <c r="N798" s="167">
        <f t="shared" si="90"/>
        <v>65.864000000000004</v>
      </c>
      <c r="O798" s="167">
        <f t="shared" si="90"/>
        <v>65.254000000000005</v>
      </c>
      <c r="P798" s="167">
        <f t="shared" si="90"/>
        <v>65.353999999999999</v>
      </c>
      <c r="Q798">
        <f t="shared" si="86"/>
        <v>125.864</v>
      </c>
      <c r="R798">
        <f t="shared" si="87"/>
        <v>125.254</v>
      </c>
      <c r="S798" s="168">
        <f t="shared" si="88"/>
        <v>65.864000000000004</v>
      </c>
      <c r="T798">
        <f t="shared" si="89"/>
        <v>65.254000000000005</v>
      </c>
    </row>
    <row r="799" spans="1:20" outlineLevel="1" x14ac:dyDescent="0.25">
      <c r="A799" s="149">
        <v>125</v>
      </c>
      <c r="B799" s="164" t="str">
        <f t="shared" si="84"/>
        <v>FA</v>
      </c>
      <c r="C799" s="164" t="str">
        <f t="shared" si="85"/>
        <v>FA</v>
      </c>
      <c r="D799" s="135">
        <v>281.89999999999998</v>
      </c>
      <c r="E799" s="165">
        <v>3</v>
      </c>
      <c r="F799" s="135">
        <v>2</v>
      </c>
      <c r="G799" s="135">
        <v>125</v>
      </c>
      <c r="H799" s="154">
        <v>277.66000000000003</v>
      </c>
      <c r="I799" s="154">
        <v>2E-3</v>
      </c>
      <c r="J799" s="154">
        <v>125.699</v>
      </c>
      <c r="K799" s="154">
        <v>125.208</v>
      </c>
      <c r="L799" s="154">
        <v>125.28</v>
      </c>
      <c r="M799" s="166">
        <v>65</v>
      </c>
      <c r="N799" s="167">
        <f t="shared" si="90"/>
        <v>65.698999999999998</v>
      </c>
      <c r="O799" s="167">
        <f t="shared" si="90"/>
        <v>65.207999999999998</v>
      </c>
      <c r="P799" s="167">
        <f t="shared" si="90"/>
        <v>65.28</v>
      </c>
      <c r="Q799">
        <f t="shared" si="86"/>
        <v>125.699</v>
      </c>
      <c r="R799">
        <f t="shared" si="87"/>
        <v>125.208</v>
      </c>
      <c r="S799" s="168">
        <f t="shared" si="88"/>
        <v>65.698999999999998</v>
      </c>
      <c r="T799">
        <f t="shared" si="89"/>
        <v>65.207999999999998</v>
      </c>
    </row>
    <row r="800" spans="1:20" outlineLevel="1" x14ac:dyDescent="0.25">
      <c r="A800" s="149">
        <v>150</v>
      </c>
      <c r="B800" s="164" t="str">
        <f t="shared" si="84"/>
        <v>FA</v>
      </c>
      <c r="C800" s="164" t="str">
        <f t="shared" si="85"/>
        <v>FA</v>
      </c>
      <c r="D800" s="135">
        <v>338.25</v>
      </c>
      <c r="E800" s="165">
        <v>3</v>
      </c>
      <c r="F800" s="135">
        <v>2</v>
      </c>
      <c r="G800" s="135">
        <v>125</v>
      </c>
      <c r="H800" s="154">
        <v>334.00599999999997</v>
      </c>
      <c r="I800" s="154">
        <v>2E-3</v>
      </c>
      <c r="J800" s="154">
        <v>125.581</v>
      </c>
      <c r="K800" s="154">
        <v>125.176</v>
      </c>
      <c r="L800" s="154">
        <v>125.241</v>
      </c>
      <c r="M800" s="166">
        <v>65</v>
      </c>
      <c r="N800" s="167">
        <f t="shared" si="90"/>
        <v>65.581000000000003</v>
      </c>
      <c r="O800" s="167">
        <f t="shared" si="90"/>
        <v>65.176000000000002</v>
      </c>
      <c r="P800" s="167">
        <f t="shared" si="90"/>
        <v>65.241</v>
      </c>
      <c r="Q800">
        <f t="shared" si="86"/>
        <v>125.581</v>
      </c>
      <c r="R800">
        <f t="shared" si="87"/>
        <v>125.176</v>
      </c>
      <c r="S800" s="168">
        <f t="shared" si="88"/>
        <v>65.581000000000003</v>
      </c>
      <c r="T800">
        <f t="shared" si="89"/>
        <v>65.176000000000002</v>
      </c>
    </row>
    <row r="801" spans="1:20" outlineLevel="1" x14ac:dyDescent="0.25">
      <c r="A801" s="149">
        <v>2</v>
      </c>
      <c r="B801" s="164" t="str">
        <f t="shared" si="84"/>
        <v>FA</v>
      </c>
      <c r="C801" s="164" t="str">
        <f t="shared" si="85"/>
        <v>FA</v>
      </c>
      <c r="D801" s="135">
        <v>4.68</v>
      </c>
      <c r="E801" s="165">
        <v>3</v>
      </c>
      <c r="F801" s="135">
        <v>4</v>
      </c>
      <c r="G801" s="135">
        <v>125</v>
      </c>
      <c r="H801" s="154">
        <v>0.43692300000000001</v>
      </c>
      <c r="I801" s="154">
        <v>4.0000000000000001E-3</v>
      </c>
      <c r="J801" s="154">
        <v>191.28299999999999</v>
      </c>
      <c r="K801" s="154">
        <v>142.33600000000001</v>
      </c>
      <c r="L801" s="154">
        <v>151.667</v>
      </c>
      <c r="M801" s="166">
        <v>65</v>
      </c>
      <c r="N801" s="167">
        <f t="shared" si="90"/>
        <v>131.28299999999999</v>
      </c>
      <c r="O801" s="167">
        <f t="shared" si="90"/>
        <v>82.336000000000013</v>
      </c>
      <c r="P801" s="167">
        <f t="shared" si="90"/>
        <v>91.667000000000002</v>
      </c>
      <c r="Q801">
        <f t="shared" si="86"/>
        <v>191.28299999999999</v>
      </c>
      <c r="R801">
        <f t="shared" si="87"/>
        <v>142.33600000000001</v>
      </c>
      <c r="S801" s="168">
        <f t="shared" si="88"/>
        <v>131.28299999999999</v>
      </c>
      <c r="T801">
        <f t="shared" si="89"/>
        <v>82.336000000000013</v>
      </c>
    </row>
    <row r="802" spans="1:20" outlineLevel="1" x14ac:dyDescent="0.25">
      <c r="A802" s="149">
        <v>3.5</v>
      </c>
      <c r="B802" s="164" t="str">
        <f t="shared" si="84"/>
        <v>FA</v>
      </c>
      <c r="C802" s="164" t="str">
        <f t="shared" si="85"/>
        <v>FA</v>
      </c>
      <c r="D802" s="135">
        <v>8.06</v>
      </c>
      <c r="E802" s="165">
        <v>3</v>
      </c>
      <c r="F802" s="135">
        <v>4</v>
      </c>
      <c r="G802" s="135">
        <v>125</v>
      </c>
      <c r="H802" s="154">
        <v>3.8176899999999998</v>
      </c>
      <c r="I802" s="154">
        <v>4.0000000000000001E-3</v>
      </c>
      <c r="J802" s="154">
        <v>166.40600000000001</v>
      </c>
      <c r="K802" s="154">
        <v>135.72800000000001</v>
      </c>
      <c r="L802" s="154">
        <v>141.31800000000001</v>
      </c>
      <c r="M802" s="166">
        <v>65</v>
      </c>
      <c r="N802" s="167">
        <f t="shared" si="90"/>
        <v>106.40600000000001</v>
      </c>
      <c r="O802" s="167">
        <f t="shared" si="90"/>
        <v>75.728000000000009</v>
      </c>
      <c r="P802" s="167">
        <f t="shared" si="90"/>
        <v>81.318000000000012</v>
      </c>
      <c r="Q802">
        <f t="shared" si="86"/>
        <v>166.40600000000001</v>
      </c>
      <c r="R802">
        <f t="shared" si="87"/>
        <v>135.72800000000001</v>
      </c>
      <c r="S802" s="168">
        <f t="shared" si="88"/>
        <v>106.40600000000001</v>
      </c>
      <c r="T802">
        <f t="shared" si="89"/>
        <v>75.728000000000009</v>
      </c>
    </row>
    <row r="803" spans="1:20" outlineLevel="1" x14ac:dyDescent="0.25">
      <c r="A803" s="149">
        <v>5</v>
      </c>
      <c r="B803" s="164" t="str">
        <f t="shared" si="84"/>
        <v>FA</v>
      </c>
      <c r="C803" s="164" t="str">
        <f t="shared" si="85"/>
        <v>FA</v>
      </c>
      <c r="D803" s="135">
        <v>11.44</v>
      </c>
      <c r="E803" s="165">
        <v>3</v>
      </c>
      <c r="F803" s="135">
        <v>4</v>
      </c>
      <c r="G803" s="135">
        <v>125</v>
      </c>
      <c r="H803" s="154">
        <v>7.1984599999999999</v>
      </c>
      <c r="I803" s="154">
        <v>4.0000000000000001E-3</v>
      </c>
      <c r="J803" s="154">
        <v>154.97399999999999</v>
      </c>
      <c r="K803" s="154">
        <v>132.85300000000001</v>
      </c>
      <c r="L803" s="154">
        <v>136.62</v>
      </c>
      <c r="M803" s="166">
        <v>65</v>
      </c>
      <c r="N803" s="167">
        <f t="shared" si="90"/>
        <v>94.97399999999999</v>
      </c>
      <c r="O803" s="167">
        <f t="shared" si="90"/>
        <v>72.853000000000009</v>
      </c>
      <c r="P803" s="167">
        <f t="shared" si="90"/>
        <v>76.62</v>
      </c>
      <c r="Q803">
        <f t="shared" si="86"/>
        <v>154.97399999999999</v>
      </c>
      <c r="R803">
        <f t="shared" si="87"/>
        <v>132.85300000000001</v>
      </c>
      <c r="S803" s="168">
        <f t="shared" si="88"/>
        <v>94.97399999999999</v>
      </c>
      <c r="T803">
        <f t="shared" si="89"/>
        <v>72.853000000000009</v>
      </c>
    </row>
    <row r="804" spans="1:20" outlineLevel="1" x14ac:dyDescent="0.25">
      <c r="A804" s="149">
        <v>7.5</v>
      </c>
      <c r="B804" s="164" t="str">
        <f t="shared" si="84"/>
        <v>FA</v>
      </c>
      <c r="C804" s="164" t="str">
        <f t="shared" si="85"/>
        <v>FA</v>
      </c>
      <c r="D804" s="135">
        <v>17.07</v>
      </c>
      <c r="E804" s="165">
        <v>3</v>
      </c>
      <c r="F804" s="135">
        <v>4</v>
      </c>
      <c r="G804" s="135">
        <v>125</v>
      </c>
      <c r="H804" s="154">
        <v>12.8331</v>
      </c>
      <c r="I804" s="154">
        <v>4.0000000000000001E-3</v>
      </c>
      <c r="J804" s="154">
        <v>145.51599999999999</v>
      </c>
      <c r="K804" s="154">
        <v>130.393</v>
      </c>
      <c r="L804" s="154">
        <v>133.03100000000001</v>
      </c>
      <c r="M804" s="166">
        <v>65</v>
      </c>
      <c r="N804" s="167">
        <f t="shared" si="90"/>
        <v>85.515999999999991</v>
      </c>
      <c r="O804" s="167">
        <f t="shared" si="90"/>
        <v>70.393000000000001</v>
      </c>
      <c r="P804" s="167">
        <f t="shared" si="90"/>
        <v>73.031000000000006</v>
      </c>
      <c r="Q804">
        <f t="shared" si="86"/>
        <v>145.51599999999999</v>
      </c>
      <c r="R804">
        <f t="shared" si="87"/>
        <v>130.393</v>
      </c>
      <c r="S804" s="168">
        <f t="shared" si="88"/>
        <v>85.515999999999991</v>
      </c>
      <c r="T804">
        <f t="shared" si="89"/>
        <v>70.393000000000001</v>
      </c>
    </row>
    <row r="805" spans="1:20" outlineLevel="1" x14ac:dyDescent="0.25">
      <c r="A805" s="149">
        <v>10</v>
      </c>
      <c r="B805" s="164" t="str">
        <f t="shared" si="84"/>
        <v>FA</v>
      </c>
      <c r="C805" s="164" t="str">
        <f t="shared" si="85"/>
        <v>FA</v>
      </c>
      <c r="D805" s="135">
        <v>22.71</v>
      </c>
      <c r="E805" s="165">
        <v>3</v>
      </c>
      <c r="F805" s="135">
        <v>4</v>
      </c>
      <c r="G805" s="135">
        <v>125</v>
      </c>
      <c r="H805" s="154">
        <v>18.467700000000001</v>
      </c>
      <c r="I805" s="154">
        <v>4.0000000000000001E-3</v>
      </c>
      <c r="J805" s="154">
        <v>140.65899999999999</v>
      </c>
      <c r="K805" s="154">
        <v>129.172</v>
      </c>
      <c r="L805" s="154">
        <v>131.11000000000001</v>
      </c>
      <c r="M805" s="166">
        <v>65</v>
      </c>
      <c r="N805" s="167">
        <f t="shared" si="90"/>
        <v>80.658999999999992</v>
      </c>
      <c r="O805" s="167">
        <f t="shared" si="90"/>
        <v>69.171999999999997</v>
      </c>
      <c r="P805" s="167">
        <f t="shared" si="90"/>
        <v>71.110000000000014</v>
      </c>
      <c r="Q805">
        <f t="shared" si="86"/>
        <v>140.65899999999999</v>
      </c>
      <c r="R805">
        <f t="shared" si="87"/>
        <v>129.172</v>
      </c>
      <c r="S805" s="168">
        <f t="shared" si="88"/>
        <v>80.658999999999992</v>
      </c>
      <c r="T805">
        <f t="shared" si="89"/>
        <v>69.171999999999997</v>
      </c>
    </row>
    <row r="806" spans="1:20" outlineLevel="1" x14ac:dyDescent="0.25">
      <c r="A806" s="149">
        <v>15</v>
      </c>
      <c r="B806" s="164" t="str">
        <f t="shared" si="84"/>
        <v>FA</v>
      </c>
      <c r="C806" s="164" t="str">
        <f t="shared" si="85"/>
        <v>FA</v>
      </c>
      <c r="D806" s="135">
        <v>33.979999999999997</v>
      </c>
      <c r="E806" s="165">
        <v>3</v>
      </c>
      <c r="F806" s="135">
        <v>4</v>
      </c>
      <c r="G806" s="135">
        <v>125</v>
      </c>
      <c r="H806" s="154">
        <v>29.736899999999999</v>
      </c>
      <c r="I806" s="154">
        <v>4.0000000000000001E-3</v>
      </c>
      <c r="J806" s="154">
        <v>135.65600000000001</v>
      </c>
      <c r="K806" s="154">
        <v>127.849</v>
      </c>
      <c r="L806" s="154">
        <v>129.16499999999999</v>
      </c>
      <c r="M806" s="166">
        <v>65</v>
      </c>
      <c r="N806" s="167">
        <f t="shared" si="90"/>
        <v>75.656000000000006</v>
      </c>
      <c r="O806" s="167">
        <f t="shared" si="90"/>
        <v>67.849000000000004</v>
      </c>
      <c r="P806" s="167">
        <f t="shared" si="90"/>
        <v>69.164999999999992</v>
      </c>
      <c r="Q806">
        <f t="shared" si="86"/>
        <v>135.65600000000001</v>
      </c>
      <c r="R806">
        <f t="shared" si="87"/>
        <v>127.849</v>
      </c>
      <c r="S806" s="168">
        <f t="shared" si="88"/>
        <v>75.656000000000006</v>
      </c>
      <c r="T806">
        <f t="shared" si="89"/>
        <v>67.849000000000004</v>
      </c>
    </row>
    <row r="807" spans="1:20" outlineLevel="1" x14ac:dyDescent="0.25">
      <c r="A807" s="149">
        <v>20</v>
      </c>
      <c r="B807" s="164" t="str">
        <f t="shared" si="84"/>
        <v>FA</v>
      </c>
      <c r="C807" s="164" t="str">
        <f t="shared" si="85"/>
        <v>FA</v>
      </c>
      <c r="D807" s="135">
        <v>45.25</v>
      </c>
      <c r="E807" s="165">
        <v>3</v>
      </c>
      <c r="F807" s="135">
        <v>4</v>
      </c>
      <c r="G807" s="135">
        <v>125</v>
      </c>
      <c r="H807" s="154">
        <v>41.0062</v>
      </c>
      <c r="I807" s="154">
        <v>4.0000000000000001E-3</v>
      </c>
      <c r="J807" s="154">
        <v>133.101</v>
      </c>
      <c r="K807" s="154">
        <v>127.19799999999999</v>
      </c>
      <c r="L807" s="154">
        <v>128.15799999999999</v>
      </c>
      <c r="M807" s="166">
        <v>65</v>
      </c>
      <c r="N807" s="167">
        <f t="shared" si="90"/>
        <v>73.100999999999999</v>
      </c>
      <c r="O807" s="167">
        <f t="shared" si="90"/>
        <v>67.197999999999993</v>
      </c>
      <c r="P807" s="167">
        <f t="shared" si="90"/>
        <v>68.157999999999987</v>
      </c>
      <c r="Q807">
        <f t="shared" si="86"/>
        <v>133.101</v>
      </c>
      <c r="R807">
        <f t="shared" si="87"/>
        <v>127.19799999999999</v>
      </c>
      <c r="S807" s="168">
        <f t="shared" si="88"/>
        <v>73.100999999999999</v>
      </c>
      <c r="T807">
        <f t="shared" si="89"/>
        <v>67.197999999999993</v>
      </c>
    </row>
    <row r="808" spans="1:20" outlineLevel="1" x14ac:dyDescent="0.25">
      <c r="A808" s="149">
        <v>35</v>
      </c>
      <c r="B808" s="164" t="str">
        <f t="shared" si="84"/>
        <v>FA</v>
      </c>
      <c r="C808" s="164" t="str">
        <f t="shared" si="85"/>
        <v>FA</v>
      </c>
      <c r="D808" s="135">
        <v>79.05</v>
      </c>
      <c r="E808" s="165">
        <v>3</v>
      </c>
      <c r="F808" s="135">
        <v>4</v>
      </c>
      <c r="G808" s="135">
        <v>125</v>
      </c>
      <c r="H808" s="154">
        <v>74.813800000000001</v>
      </c>
      <c r="I808" s="154">
        <v>4.0000000000000001E-3</v>
      </c>
      <c r="J808" s="154">
        <v>129.74100000000001</v>
      </c>
      <c r="K808" s="154">
        <v>126.32</v>
      </c>
      <c r="L808" s="154">
        <v>126.893</v>
      </c>
      <c r="M808" s="166">
        <v>65</v>
      </c>
      <c r="N808" s="167">
        <f t="shared" si="90"/>
        <v>69.741000000000014</v>
      </c>
      <c r="O808" s="167">
        <f t="shared" si="90"/>
        <v>66.319999999999993</v>
      </c>
      <c r="P808" s="167">
        <f t="shared" si="90"/>
        <v>66.893000000000001</v>
      </c>
      <c r="Q808">
        <f t="shared" si="86"/>
        <v>129.74100000000001</v>
      </c>
      <c r="R808">
        <f t="shared" si="87"/>
        <v>126.32</v>
      </c>
      <c r="S808" s="168">
        <f t="shared" si="88"/>
        <v>69.741000000000014</v>
      </c>
      <c r="T808">
        <f t="shared" si="89"/>
        <v>66.319999999999993</v>
      </c>
    </row>
    <row r="809" spans="1:20" outlineLevel="1" x14ac:dyDescent="0.25">
      <c r="A809" s="149">
        <v>50</v>
      </c>
      <c r="B809" s="164" t="str">
        <f t="shared" si="84"/>
        <v>FA</v>
      </c>
      <c r="C809" s="164" t="str">
        <f t="shared" si="85"/>
        <v>FA</v>
      </c>
      <c r="D809" s="135">
        <v>112.86</v>
      </c>
      <c r="E809" s="165">
        <v>3</v>
      </c>
      <c r="F809" s="135">
        <v>4</v>
      </c>
      <c r="G809" s="135">
        <v>125</v>
      </c>
      <c r="H809" s="154">
        <v>108.622</v>
      </c>
      <c r="I809" s="154">
        <v>4.0000000000000001E-3</v>
      </c>
      <c r="J809" s="154">
        <v>128.37700000000001</v>
      </c>
      <c r="K809" s="154">
        <v>125.947</v>
      </c>
      <c r="L809" s="154">
        <v>126.34</v>
      </c>
      <c r="M809" s="166">
        <v>65</v>
      </c>
      <c r="N809" s="167">
        <f t="shared" si="90"/>
        <v>68.37700000000001</v>
      </c>
      <c r="O809" s="167">
        <f t="shared" si="90"/>
        <v>65.947000000000003</v>
      </c>
      <c r="P809" s="167">
        <f t="shared" si="90"/>
        <v>66.34</v>
      </c>
      <c r="Q809">
        <f t="shared" si="86"/>
        <v>128.37700000000001</v>
      </c>
      <c r="R809">
        <f t="shared" si="87"/>
        <v>125.947</v>
      </c>
      <c r="S809" s="168">
        <f t="shared" si="88"/>
        <v>68.37700000000001</v>
      </c>
      <c r="T809">
        <f t="shared" si="89"/>
        <v>65.947000000000003</v>
      </c>
    </row>
    <row r="810" spans="1:20" outlineLevel="1" x14ac:dyDescent="0.25">
      <c r="A810" s="149">
        <v>60</v>
      </c>
      <c r="B810" s="164" t="str">
        <f t="shared" si="84"/>
        <v>FA</v>
      </c>
      <c r="C810" s="164" t="str">
        <f t="shared" si="85"/>
        <v>FA</v>
      </c>
      <c r="D810" s="135">
        <v>135.4</v>
      </c>
      <c r="E810" s="165">
        <v>3</v>
      </c>
      <c r="F810" s="135">
        <v>4</v>
      </c>
      <c r="G810" s="135">
        <v>125</v>
      </c>
      <c r="H810" s="154">
        <v>131.16</v>
      </c>
      <c r="I810" s="154">
        <v>4.0000000000000001E-3</v>
      </c>
      <c r="J810" s="154">
        <v>127.83499999999999</v>
      </c>
      <c r="K810" s="154">
        <v>125.806</v>
      </c>
      <c r="L810" s="154">
        <v>126.124</v>
      </c>
      <c r="M810" s="166">
        <v>65</v>
      </c>
      <c r="N810" s="167">
        <f t="shared" si="90"/>
        <v>67.834999999999994</v>
      </c>
      <c r="O810" s="167">
        <f t="shared" si="90"/>
        <v>65.805999999999997</v>
      </c>
      <c r="P810" s="167">
        <f t="shared" si="90"/>
        <v>66.123999999999995</v>
      </c>
      <c r="Q810">
        <f t="shared" si="86"/>
        <v>127.83499999999999</v>
      </c>
      <c r="R810">
        <f t="shared" si="87"/>
        <v>125.806</v>
      </c>
      <c r="S810" s="168">
        <f t="shared" si="88"/>
        <v>67.834999999999994</v>
      </c>
      <c r="T810">
        <f t="shared" si="89"/>
        <v>65.805999999999997</v>
      </c>
    </row>
    <row r="811" spans="1:20" outlineLevel="1" x14ac:dyDescent="0.25">
      <c r="A811" s="149">
        <v>70</v>
      </c>
      <c r="B811" s="164" t="str">
        <f t="shared" si="84"/>
        <v>FA</v>
      </c>
      <c r="C811" s="164" t="str">
        <f t="shared" si="85"/>
        <v>FA</v>
      </c>
      <c r="D811" s="135">
        <v>157.94</v>
      </c>
      <c r="E811" s="165">
        <v>3</v>
      </c>
      <c r="F811" s="135">
        <v>4</v>
      </c>
      <c r="G811" s="135">
        <v>125</v>
      </c>
      <c r="H811" s="154">
        <v>153.69800000000001</v>
      </c>
      <c r="I811" s="154">
        <v>4.0000000000000001E-3</v>
      </c>
      <c r="J811" s="154">
        <v>127.45</v>
      </c>
      <c r="K811" s="154">
        <v>125.703</v>
      </c>
      <c r="L811" s="154">
        <v>125.98399999999999</v>
      </c>
      <c r="M811" s="166">
        <v>65</v>
      </c>
      <c r="N811" s="167">
        <f t="shared" si="90"/>
        <v>67.45</v>
      </c>
      <c r="O811" s="167">
        <f t="shared" si="90"/>
        <v>65.703000000000003</v>
      </c>
      <c r="P811" s="167">
        <f t="shared" si="90"/>
        <v>65.983999999999995</v>
      </c>
      <c r="Q811">
        <f t="shared" si="86"/>
        <v>127.45</v>
      </c>
      <c r="R811">
        <f t="shared" si="87"/>
        <v>125.703</v>
      </c>
      <c r="S811" s="168">
        <f t="shared" si="88"/>
        <v>67.45</v>
      </c>
      <c r="T811">
        <f t="shared" si="89"/>
        <v>65.703000000000003</v>
      </c>
    </row>
    <row r="812" spans="1:20" outlineLevel="1" x14ac:dyDescent="0.25">
      <c r="A812" s="149">
        <v>85</v>
      </c>
      <c r="B812" s="164" t="str">
        <f t="shared" si="84"/>
        <v>FA</v>
      </c>
      <c r="C812" s="164" t="str">
        <f t="shared" si="85"/>
        <v>FA</v>
      </c>
      <c r="D812" s="135">
        <v>191.75</v>
      </c>
      <c r="E812" s="165">
        <v>3</v>
      </c>
      <c r="F812" s="135">
        <v>4</v>
      </c>
      <c r="G812" s="135">
        <v>125</v>
      </c>
      <c r="H812" s="154">
        <v>187.506</v>
      </c>
      <c r="I812" s="154">
        <v>4.0000000000000001E-3</v>
      </c>
      <c r="J812" s="154">
        <v>127.029</v>
      </c>
      <c r="K812" s="154">
        <v>125.584</v>
      </c>
      <c r="L812" s="154">
        <v>125.818</v>
      </c>
      <c r="M812" s="166">
        <v>65</v>
      </c>
      <c r="N812" s="167">
        <f t="shared" si="90"/>
        <v>67.028999999999996</v>
      </c>
      <c r="O812" s="167">
        <f t="shared" si="90"/>
        <v>65.584000000000003</v>
      </c>
      <c r="P812" s="167">
        <f t="shared" si="90"/>
        <v>65.817999999999998</v>
      </c>
      <c r="Q812">
        <f t="shared" si="86"/>
        <v>127.029</v>
      </c>
      <c r="R812">
        <f t="shared" si="87"/>
        <v>125.584</v>
      </c>
      <c r="S812" s="168">
        <f t="shared" si="88"/>
        <v>67.028999999999996</v>
      </c>
      <c r="T812">
        <f t="shared" si="89"/>
        <v>65.584000000000003</v>
      </c>
    </row>
    <row r="813" spans="1:20" outlineLevel="1" x14ac:dyDescent="0.25">
      <c r="A813" s="149">
        <v>100</v>
      </c>
      <c r="B813" s="164" t="str">
        <f t="shared" si="84"/>
        <v>FA</v>
      </c>
      <c r="C813" s="164" t="str">
        <f t="shared" si="85"/>
        <v>FA</v>
      </c>
      <c r="D813" s="135">
        <v>225.55</v>
      </c>
      <c r="E813" s="165">
        <v>3</v>
      </c>
      <c r="F813" s="135">
        <v>4</v>
      </c>
      <c r="G813" s="135">
        <v>125</v>
      </c>
      <c r="H813" s="154">
        <v>221.31399999999999</v>
      </c>
      <c r="I813" s="154">
        <v>4.0000000000000001E-3</v>
      </c>
      <c r="J813" s="154">
        <v>126.72799999999999</v>
      </c>
      <c r="K813" s="154">
        <v>125.508</v>
      </c>
      <c r="L813" s="154">
        <v>125.708</v>
      </c>
      <c r="M813" s="166">
        <v>65</v>
      </c>
      <c r="N813" s="167">
        <f t="shared" si="90"/>
        <v>66.727999999999994</v>
      </c>
      <c r="O813" s="167">
        <f t="shared" si="90"/>
        <v>65.507999999999996</v>
      </c>
      <c r="P813" s="167">
        <f t="shared" si="90"/>
        <v>65.707999999999998</v>
      </c>
      <c r="Q813">
        <f t="shared" si="86"/>
        <v>126.72799999999999</v>
      </c>
      <c r="R813">
        <f t="shared" si="87"/>
        <v>125.508</v>
      </c>
      <c r="S813" s="168">
        <f t="shared" si="88"/>
        <v>66.727999999999994</v>
      </c>
      <c r="T813">
        <f t="shared" si="89"/>
        <v>65.507999999999996</v>
      </c>
    </row>
    <row r="814" spans="1:20" outlineLevel="1" x14ac:dyDescent="0.25">
      <c r="A814" s="149">
        <v>125</v>
      </c>
      <c r="B814" s="164" t="str">
        <f t="shared" si="84"/>
        <v>FA</v>
      </c>
      <c r="C814" s="164" t="str">
        <f t="shared" si="85"/>
        <v>FA</v>
      </c>
      <c r="D814" s="135">
        <v>281.89999999999998</v>
      </c>
      <c r="E814" s="165">
        <v>3</v>
      </c>
      <c r="F814" s="135">
        <v>4</v>
      </c>
      <c r="G814" s="135">
        <v>125</v>
      </c>
      <c r="H814" s="154">
        <v>277.66000000000003</v>
      </c>
      <c r="I814" s="154">
        <v>4.0000000000000001E-3</v>
      </c>
      <c r="J814" s="154">
        <v>126.398</v>
      </c>
      <c r="K814" s="154">
        <v>125.41500000000001</v>
      </c>
      <c r="L814" s="154">
        <v>125.559</v>
      </c>
      <c r="M814" s="166">
        <v>65</v>
      </c>
      <c r="N814" s="167">
        <f t="shared" si="90"/>
        <v>66.397999999999996</v>
      </c>
      <c r="O814" s="167">
        <f t="shared" si="90"/>
        <v>65.415000000000006</v>
      </c>
      <c r="P814" s="167">
        <f t="shared" si="90"/>
        <v>65.558999999999997</v>
      </c>
      <c r="Q814">
        <f t="shared" si="86"/>
        <v>126.398</v>
      </c>
      <c r="R814">
        <f t="shared" si="87"/>
        <v>125.41500000000001</v>
      </c>
      <c r="S814" s="168">
        <f t="shared" si="88"/>
        <v>66.397999999999996</v>
      </c>
      <c r="T814">
        <f t="shared" si="89"/>
        <v>65.415000000000006</v>
      </c>
    </row>
    <row r="815" spans="1:20" outlineLevel="1" x14ac:dyDescent="0.25">
      <c r="A815" s="149">
        <v>150</v>
      </c>
      <c r="B815" s="164" t="str">
        <f t="shared" si="84"/>
        <v>FA</v>
      </c>
      <c r="C815" s="164" t="str">
        <f t="shared" si="85"/>
        <v>FA</v>
      </c>
      <c r="D815" s="135">
        <v>338.25</v>
      </c>
      <c r="E815" s="165">
        <v>3</v>
      </c>
      <c r="F815" s="135">
        <v>4</v>
      </c>
      <c r="G815" s="135">
        <v>125</v>
      </c>
      <c r="H815" s="154">
        <v>334.00599999999997</v>
      </c>
      <c r="I815" s="154">
        <v>4.0000000000000001E-3</v>
      </c>
      <c r="J815" s="154">
        <v>126.16200000000001</v>
      </c>
      <c r="K815" s="154">
        <v>125.352</v>
      </c>
      <c r="L815" s="154">
        <v>125.48099999999999</v>
      </c>
      <c r="M815" s="166">
        <v>65</v>
      </c>
      <c r="N815" s="167">
        <f t="shared" si="90"/>
        <v>66.162000000000006</v>
      </c>
      <c r="O815" s="167">
        <f t="shared" si="90"/>
        <v>65.352000000000004</v>
      </c>
      <c r="P815" s="167">
        <f t="shared" si="90"/>
        <v>65.480999999999995</v>
      </c>
      <c r="Q815">
        <f t="shared" si="86"/>
        <v>126.16200000000001</v>
      </c>
      <c r="R815">
        <f t="shared" si="87"/>
        <v>125.352</v>
      </c>
      <c r="S815" s="168">
        <f t="shared" si="88"/>
        <v>66.162000000000006</v>
      </c>
      <c r="T815">
        <f t="shared" si="89"/>
        <v>65.352000000000004</v>
      </c>
    </row>
    <row r="816" spans="1:20" outlineLevel="1" x14ac:dyDescent="0.25">
      <c r="A816" s="149">
        <v>2</v>
      </c>
      <c r="B816" s="164" t="str">
        <f t="shared" si="84"/>
        <v>FA</v>
      </c>
      <c r="C816" s="164" t="str">
        <f t="shared" si="85"/>
        <v>FA</v>
      </c>
      <c r="D816" s="135">
        <v>4.68</v>
      </c>
      <c r="E816" s="165">
        <v>3</v>
      </c>
      <c r="F816" s="135">
        <v>6</v>
      </c>
      <c r="G816" s="135">
        <v>125</v>
      </c>
      <c r="H816" s="154">
        <v>0.43692300000000001</v>
      </c>
      <c r="I816" s="154">
        <v>6.0000000000000001E-3</v>
      </c>
      <c r="J816" s="154">
        <v>223.61</v>
      </c>
      <c r="K816" s="154">
        <v>150.79499999999999</v>
      </c>
      <c r="L816" s="154">
        <v>164.602</v>
      </c>
      <c r="M816" s="166">
        <v>65</v>
      </c>
      <c r="N816" s="167">
        <f t="shared" si="90"/>
        <v>163.61000000000001</v>
      </c>
      <c r="O816" s="167">
        <f t="shared" si="90"/>
        <v>90.794999999999987</v>
      </c>
      <c r="P816" s="167">
        <f t="shared" si="90"/>
        <v>104.602</v>
      </c>
      <c r="Q816" t="str">
        <f t="shared" si="86"/>
        <v>NA</v>
      </c>
      <c r="R816" t="str">
        <f t="shared" si="87"/>
        <v>NA</v>
      </c>
      <c r="S816" s="168" t="str">
        <f t="shared" si="88"/>
        <v>NA</v>
      </c>
      <c r="T816">
        <f t="shared" si="89"/>
        <v>90.794999999999987</v>
      </c>
    </row>
    <row r="817" spans="1:20" outlineLevel="1" x14ac:dyDescent="0.25">
      <c r="A817" s="149">
        <v>3.5</v>
      </c>
      <c r="B817" s="164" t="str">
        <f t="shared" si="84"/>
        <v>FA</v>
      </c>
      <c r="C817" s="164" t="str">
        <f t="shared" si="85"/>
        <v>TR</v>
      </c>
      <c r="D817" s="135">
        <v>8.06</v>
      </c>
      <c r="E817" s="165">
        <v>3</v>
      </c>
      <c r="F817" s="135">
        <v>6</v>
      </c>
      <c r="G817" s="135">
        <v>125</v>
      </c>
      <c r="H817" s="154">
        <v>3.8176899999999998</v>
      </c>
      <c r="I817" s="154">
        <v>6.0000000000000001E-3</v>
      </c>
      <c r="J817" s="154">
        <v>186.73400000000001</v>
      </c>
      <c r="K817" s="154">
        <v>141.00800000000001</v>
      </c>
      <c r="L817" s="154">
        <v>149.31899999999999</v>
      </c>
      <c r="M817" s="166">
        <v>65</v>
      </c>
      <c r="N817" s="167">
        <f t="shared" si="90"/>
        <v>126.73400000000001</v>
      </c>
      <c r="O817" s="167">
        <f t="shared" si="90"/>
        <v>81.00800000000001</v>
      </c>
      <c r="P817" s="167">
        <f t="shared" si="90"/>
        <v>89.318999999999988</v>
      </c>
      <c r="Q817">
        <f t="shared" si="86"/>
        <v>186.73400000000001</v>
      </c>
      <c r="R817">
        <f t="shared" si="87"/>
        <v>141.00800000000001</v>
      </c>
      <c r="S817" s="168">
        <f t="shared" si="88"/>
        <v>126.73400000000001</v>
      </c>
      <c r="T817">
        <f t="shared" si="89"/>
        <v>81.00800000000001</v>
      </c>
    </row>
    <row r="818" spans="1:20" outlineLevel="1" x14ac:dyDescent="0.25">
      <c r="A818" s="149">
        <v>5</v>
      </c>
      <c r="B818" s="164" t="str">
        <f t="shared" si="84"/>
        <v>FA</v>
      </c>
      <c r="C818" s="164" t="str">
        <f t="shared" si="85"/>
        <v>TR</v>
      </c>
      <c r="D818" s="135">
        <v>11.44</v>
      </c>
      <c r="E818" s="165">
        <v>3</v>
      </c>
      <c r="F818" s="135">
        <v>6</v>
      </c>
      <c r="G818" s="135">
        <v>125</v>
      </c>
      <c r="H818" s="154">
        <v>7.1984599999999999</v>
      </c>
      <c r="I818" s="154">
        <v>6.0000000000000001E-3</v>
      </c>
      <c r="J818" s="154">
        <v>169.75899999999999</v>
      </c>
      <c r="K818" s="154">
        <v>136.73599999999999</v>
      </c>
      <c r="L818" s="154">
        <v>142.35</v>
      </c>
      <c r="M818" s="166">
        <v>65</v>
      </c>
      <c r="N818" s="167">
        <f t="shared" si="90"/>
        <v>109.75899999999999</v>
      </c>
      <c r="O818" s="167">
        <f t="shared" si="90"/>
        <v>76.73599999999999</v>
      </c>
      <c r="P818" s="167">
        <f t="shared" si="90"/>
        <v>82.35</v>
      </c>
      <c r="Q818">
        <f t="shared" si="86"/>
        <v>169.75899999999999</v>
      </c>
      <c r="R818">
        <f t="shared" si="87"/>
        <v>136.73599999999999</v>
      </c>
      <c r="S818" s="168">
        <f t="shared" si="88"/>
        <v>109.75899999999999</v>
      </c>
      <c r="T818">
        <f t="shared" si="89"/>
        <v>76.73599999999999</v>
      </c>
    </row>
    <row r="819" spans="1:20" outlineLevel="1" x14ac:dyDescent="0.25">
      <c r="A819" s="149">
        <v>7.5</v>
      </c>
      <c r="B819" s="164" t="str">
        <f t="shared" si="84"/>
        <v>FA</v>
      </c>
      <c r="C819" s="164" t="str">
        <f t="shared" si="85"/>
        <v>TR</v>
      </c>
      <c r="D819" s="135">
        <v>17.07</v>
      </c>
      <c r="E819" s="165">
        <v>3</v>
      </c>
      <c r="F819" s="135">
        <v>6</v>
      </c>
      <c r="G819" s="135">
        <v>125</v>
      </c>
      <c r="H819" s="154">
        <v>12.8331</v>
      </c>
      <c r="I819" s="154">
        <v>6.0000000000000001E-3</v>
      </c>
      <c r="J819" s="154">
        <v>155.67699999999999</v>
      </c>
      <c r="K819" s="154">
        <v>133.07</v>
      </c>
      <c r="L819" s="154">
        <v>137.00800000000001</v>
      </c>
      <c r="M819" s="166">
        <v>65</v>
      </c>
      <c r="N819" s="167">
        <f t="shared" si="90"/>
        <v>95.676999999999992</v>
      </c>
      <c r="O819" s="167">
        <f t="shared" si="90"/>
        <v>73.069999999999993</v>
      </c>
      <c r="P819" s="167">
        <f t="shared" si="90"/>
        <v>77.00800000000001</v>
      </c>
      <c r="Q819">
        <f t="shared" si="86"/>
        <v>155.67699999999999</v>
      </c>
      <c r="R819">
        <f t="shared" si="87"/>
        <v>133.07</v>
      </c>
      <c r="S819" s="168">
        <f t="shared" si="88"/>
        <v>95.676999999999992</v>
      </c>
      <c r="T819">
        <f t="shared" si="89"/>
        <v>73.069999999999993</v>
      </c>
    </row>
    <row r="820" spans="1:20" outlineLevel="1" x14ac:dyDescent="0.25">
      <c r="A820" s="149">
        <v>10</v>
      </c>
      <c r="B820" s="164" t="str">
        <f t="shared" ref="B820:B883" si="91">IF(AND($A820&lt;=$C$24,Q820&lt;&gt;"NA",R820&lt;&gt;"NA",F820&gt;=$Q$26),"TR","FA")</f>
        <v>FA</v>
      </c>
      <c r="C820" s="164" t="str">
        <f t="shared" ref="C820:C883" si="92">IF(AND($A820&lt;=$C$24,$S820&lt;&gt;"NA",$T820&lt;&gt;"NA",$F820&gt;=$S$26),"TR","FA")</f>
        <v>TR</v>
      </c>
      <c r="D820" s="135">
        <v>22.71</v>
      </c>
      <c r="E820" s="165">
        <v>3</v>
      </c>
      <c r="F820" s="135">
        <v>6</v>
      </c>
      <c r="G820" s="135">
        <v>125</v>
      </c>
      <c r="H820" s="154">
        <v>18.467700000000001</v>
      </c>
      <c r="I820" s="154">
        <v>6.0000000000000001E-3</v>
      </c>
      <c r="J820" s="154">
        <v>148.43299999999999</v>
      </c>
      <c r="K820" s="154">
        <v>131.245</v>
      </c>
      <c r="L820" s="154">
        <v>134.14500000000001</v>
      </c>
      <c r="M820" s="166">
        <v>65</v>
      </c>
      <c r="N820" s="167">
        <f t="shared" si="90"/>
        <v>88.432999999999993</v>
      </c>
      <c r="O820" s="167">
        <f t="shared" si="90"/>
        <v>71.245000000000005</v>
      </c>
      <c r="P820" s="167">
        <f t="shared" si="90"/>
        <v>74.14500000000001</v>
      </c>
      <c r="Q820">
        <f t="shared" ref="Q820:Q883" si="93">IF(J820&lt;$Q$30,J820,"NA")</f>
        <v>148.43299999999999</v>
      </c>
      <c r="R820">
        <f t="shared" ref="R820:R883" si="94">IF(J820&lt;$Q$30,K820,"NA")</f>
        <v>131.245</v>
      </c>
      <c r="S820" s="168">
        <f t="shared" ref="S820:S883" si="95">IF(N820&lt;$S$30,N820,"NA")</f>
        <v>88.432999999999993</v>
      </c>
      <c r="T820">
        <f t="shared" ref="T820:T883" si="96">IF(O820&lt;$T$30,O820,"NA")</f>
        <v>71.245000000000005</v>
      </c>
    </row>
    <row r="821" spans="1:20" outlineLevel="1" x14ac:dyDescent="0.25">
      <c r="A821" s="149">
        <v>15</v>
      </c>
      <c r="B821" s="164" t="str">
        <f t="shared" si="91"/>
        <v>FA</v>
      </c>
      <c r="C821" s="164" t="str">
        <f t="shared" si="92"/>
        <v>TR</v>
      </c>
      <c r="D821" s="135">
        <v>33.979999999999997</v>
      </c>
      <c r="E821" s="165">
        <v>3</v>
      </c>
      <c r="F821" s="135">
        <v>6</v>
      </c>
      <c r="G821" s="135">
        <v>125</v>
      </c>
      <c r="H821" s="154">
        <v>29.736899999999999</v>
      </c>
      <c r="I821" s="154">
        <v>6.0000000000000001E-3</v>
      </c>
      <c r="J821" s="154">
        <v>140.958</v>
      </c>
      <c r="K821" s="154">
        <v>129.268</v>
      </c>
      <c r="L821" s="154">
        <v>131.238</v>
      </c>
      <c r="M821" s="166">
        <v>65</v>
      </c>
      <c r="N821" s="167">
        <f t="shared" ref="N821:P884" si="97">J821-$J$30+$N$30</f>
        <v>80.957999999999998</v>
      </c>
      <c r="O821" s="167">
        <f t="shared" si="97"/>
        <v>69.268000000000001</v>
      </c>
      <c r="P821" s="167">
        <f t="shared" si="97"/>
        <v>71.238</v>
      </c>
      <c r="Q821">
        <f t="shared" si="93"/>
        <v>140.958</v>
      </c>
      <c r="R821">
        <f t="shared" si="94"/>
        <v>129.268</v>
      </c>
      <c r="S821" s="168">
        <f t="shared" si="95"/>
        <v>80.957999999999998</v>
      </c>
      <c r="T821">
        <f t="shared" si="96"/>
        <v>69.268000000000001</v>
      </c>
    </row>
    <row r="822" spans="1:20" outlineLevel="1" x14ac:dyDescent="0.25">
      <c r="A822" s="149">
        <v>20</v>
      </c>
      <c r="B822" s="164" t="str">
        <f t="shared" si="91"/>
        <v>FA</v>
      </c>
      <c r="C822" s="164" t="str">
        <f t="shared" si="92"/>
        <v>TR</v>
      </c>
      <c r="D822" s="135">
        <v>45.25</v>
      </c>
      <c r="E822" s="165">
        <v>3</v>
      </c>
      <c r="F822" s="135">
        <v>6</v>
      </c>
      <c r="G822" s="135">
        <v>125</v>
      </c>
      <c r="H822" s="154">
        <v>41.0062</v>
      </c>
      <c r="I822" s="154">
        <v>6.0000000000000001E-3</v>
      </c>
      <c r="J822" s="154">
        <v>137.136</v>
      </c>
      <c r="K822" s="154">
        <v>128.29400000000001</v>
      </c>
      <c r="L822" s="154">
        <v>129.72999999999999</v>
      </c>
      <c r="M822" s="166">
        <v>65</v>
      </c>
      <c r="N822" s="167">
        <f t="shared" si="97"/>
        <v>77.135999999999996</v>
      </c>
      <c r="O822" s="167">
        <f t="shared" si="97"/>
        <v>68.294000000000011</v>
      </c>
      <c r="P822" s="167">
        <f t="shared" si="97"/>
        <v>69.72999999999999</v>
      </c>
      <c r="Q822">
        <f t="shared" si="93"/>
        <v>137.136</v>
      </c>
      <c r="R822">
        <f t="shared" si="94"/>
        <v>128.29400000000001</v>
      </c>
      <c r="S822" s="168">
        <f t="shared" si="95"/>
        <v>77.135999999999996</v>
      </c>
      <c r="T822">
        <f t="shared" si="96"/>
        <v>68.294000000000011</v>
      </c>
    </row>
    <row r="823" spans="1:20" outlineLevel="1" x14ac:dyDescent="0.25">
      <c r="A823" s="149">
        <v>35</v>
      </c>
      <c r="B823" s="164" t="str">
        <f t="shared" si="91"/>
        <v>FA</v>
      </c>
      <c r="C823" s="164" t="str">
        <f t="shared" si="92"/>
        <v>FA</v>
      </c>
      <c r="D823" s="135">
        <v>79.05</v>
      </c>
      <c r="E823" s="165">
        <v>3</v>
      </c>
      <c r="F823" s="135">
        <v>6</v>
      </c>
      <c r="G823" s="135">
        <v>125</v>
      </c>
      <c r="H823" s="154">
        <v>74.813800000000001</v>
      </c>
      <c r="I823" s="154">
        <v>6.0000000000000001E-3</v>
      </c>
      <c r="J823" s="154">
        <v>132.107</v>
      </c>
      <c r="K823" s="154">
        <v>126.979</v>
      </c>
      <c r="L823" s="154">
        <v>127.837</v>
      </c>
      <c r="M823" s="166">
        <v>65</v>
      </c>
      <c r="N823" s="167">
        <f t="shared" si="97"/>
        <v>72.106999999999999</v>
      </c>
      <c r="O823" s="167">
        <f t="shared" si="97"/>
        <v>66.978999999999999</v>
      </c>
      <c r="P823" s="167">
        <f t="shared" si="97"/>
        <v>67.837000000000003</v>
      </c>
      <c r="Q823">
        <f t="shared" si="93"/>
        <v>132.107</v>
      </c>
      <c r="R823">
        <f t="shared" si="94"/>
        <v>126.979</v>
      </c>
      <c r="S823" s="168">
        <f t="shared" si="95"/>
        <v>72.106999999999999</v>
      </c>
      <c r="T823">
        <f t="shared" si="96"/>
        <v>66.978999999999999</v>
      </c>
    </row>
    <row r="824" spans="1:20" outlineLevel="1" x14ac:dyDescent="0.25">
      <c r="A824" s="149">
        <v>50</v>
      </c>
      <c r="B824" s="164" t="str">
        <f t="shared" si="91"/>
        <v>FA</v>
      </c>
      <c r="C824" s="164" t="str">
        <f t="shared" si="92"/>
        <v>FA</v>
      </c>
      <c r="D824" s="135">
        <v>112.86</v>
      </c>
      <c r="E824" s="165">
        <v>3</v>
      </c>
      <c r="F824" s="135">
        <v>6</v>
      </c>
      <c r="G824" s="135">
        <v>125</v>
      </c>
      <c r="H824" s="154">
        <v>108.622</v>
      </c>
      <c r="I824" s="154">
        <v>6.0000000000000001E-3</v>
      </c>
      <c r="J824" s="154">
        <v>130.06399999999999</v>
      </c>
      <c r="K824" s="154">
        <v>126.42100000000001</v>
      </c>
      <c r="L824" s="154">
        <v>127.01</v>
      </c>
      <c r="M824" s="166">
        <v>65</v>
      </c>
      <c r="N824" s="167">
        <f t="shared" si="97"/>
        <v>70.063999999999993</v>
      </c>
      <c r="O824" s="167">
        <f t="shared" si="97"/>
        <v>66.421000000000006</v>
      </c>
      <c r="P824" s="167">
        <f t="shared" si="97"/>
        <v>67.010000000000005</v>
      </c>
      <c r="Q824">
        <f t="shared" si="93"/>
        <v>130.06399999999999</v>
      </c>
      <c r="R824">
        <f t="shared" si="94"/>
        <v>126.42100000000001</v>
      </c>
      <c r="S824" s="168">
        <f t="shared" si="95"/>
        <v>70.063999999999993</v>
      </c>
      <c r="T824">
        <f t="shared" si="96"/>
        <v>66.421000000000006</v>
      </c>
    </row>
    <row r="825" spans="1:20" outlineLevel="1" x14ac:dyDescent="0.25">
      <c r="A825" s="149">
        <v>60</v>
      </c>
      <c r="B825" s="164" t="str">
        <f t="shared" si="91"/>
        <v>FA</v>
      </c>
      <c r="C825" s="164" t="str">
        <f t="shared" si="92"/>
        <v>FA</v>
      </c>
      <c r="D825" s="135">
        <v>135.4</v>
      </c>
      <c r="E825" s="165">
        <v>3</v>
      </c>
      <c r="F825" s="135">
        <v>6</v>
      </c>
      <c r="G825" s="135">
        <v>125</v>
      </c>
      <c r="H825" s="154">
        <v>131.16</v>
      </c>
      <c r="I825" s="154">
        <v>6.0000000000000001E-3</v>
      </c>
      <c r="J825" s="154">
        <v>129.251</v>
      </c>
      <c r="K825" s="154">
        <v>126.209</v>
      </c>
      <c r="L825" s="154">
        <v>126.685</v>
      </c>
      <c r="M825" s="166">
        <v>65</v>
      </c>
      <c r="N825" s="167">
        <f t="shared" si="97"/>
        <v>69.251000000000005</v>
      </c>
      <c r="O825" s="167">
        <f t="shared" si="97"/>
        <v>66.209000000000003</v>
      </c>
      <c r="P825" s="167">
        <f t="shared" si="97"/>
        <v>66.685000000000002</v>
      </c>
      <c r="Q825">
        <f t="shared" si="93"/>
        <v>129.251</v>
      </c>
      <c r="R825">
        <f t="shared" si="94"/>
        <v>126.209</v>
      </c>
      <c r="S825" s="168">
        <f t="shared" si="95"/>
        <v>69.251000000000005</v>
      </c>
      <c r="T825">
        <f t="shared" si="96"/>
        <v>66.209000000000003</v>
      </c>
    </row>
    <row r="826" spans="1:20" outlineLevel="1" x14ac:dyDescent="0.25">
      <c r="A826" s="149">
        <v>70</v>
      </c>
      <c r="B826" s="164" t="str">
        <f t="shared" si="91"/>
        <v>FA</v>
      </c>
      <c r="C826" s="164" t="str">
        <f t="shared" si="92"/>
        <v>FA</v>
      </c>
      <c r="D826" s="135">
        <v>157.94</v>
      </c>
      <c r="E826" s="165">
        <v>3</v>
      </c>
      <c r="F826" s="135">
        <v>6</v>
      </c>
      <c r="G826" s="135">
        <v>125</v>
      </c>
      <c r="H826" s="154">
        <v>153.69800000000001</v>
      </c>
      <c r="I826" s="154">
        <v>6.0000000000000001E-3</v>
      </c>
      <c r="J826" s="154">
        <v>128.67400000000001</v>
      </c>
      <c r="K826" s="154">
        <v>126.054</v>
      </c>
      <c r="L826" s="154">
        <v>126.476</v>
      </c>
      <c r="M826" s="166">
        <v>65</v>
      </c>
      <c r="N826" s="167">
        <f t="shared" si="97"/>
        <v>68.674000000000007</v>
      </c>
      <c r="O826" s="167">
        <f t="shared" si="97"/>
        <v>66.054000000000002</v>
      </c>
      <c r="P826" s="167">
        <f t="shared" si="97"/>
        <v>66.475999999999999</v>
      </c>
      <c r="Q826">
        <f t="shared" si="93"/>
        <v>128.67400000000001</v>
      </c>
      <c r="R826">
        <f t="shared" si="94"/>
        <v>126.054</v>
      </c>
      <c r="S826" s="168">
        <f t="shared" si="95"/>
        <v>68.674000000000007</v>
      </c>
      <c r="T826">
        <f t="shared" si="96"/>
        <v>66.054000000000002</v>
      </c>
    </row>
    <row r="827" spans="1:20" outlineLevel="1" x14ac:dyDescent="0.25">
      <c r="A827" s="149">
        <v>85</v>
      </c>
      <c r="B827" s="164" t="str">
        <f t="shared" si="91"/>
        <v>FA</v>
      </c>
      <c r="C827" s="164" t="str">
        <f t="shared" si="92"/>
        <v>FA</v>
      </c>
      <c r="D827" s="135">
        <v>191.75</v>
      </c>
      <c r="E827" s="165">
        <v>3</v>
      </c>
      <c r="F827" s="135">
        <v>6</v>
      </c>
      <c r="G827" s="135">
        <v>125</v>
      </c>
      <c r="H827" s="154">
        <v>187.506</v>
      </c>
      <c r="I827" s="154">
        <v>6.0000000000000001E-3</v>
      </c>
      <c r="J827" s="154">
        <v>128.04300000000001</v>
      </c>
      <c r="K827" s="154">
        <v>125.876</v>
      </c>
      <c r="L827" s="154">
        <v>126.226</v>
      </c>
      <c r="M827" s="166">
        <v>65</v>
      </c>
      <c r="N827" s="167">
        <f t="shared" si="97"/>
        <v>68.043000000000006</v>
      </c>
      <c r="O827" s="167">
        <f t="shared" si="97"/>
        <v>65.876000000000005</v>
      </c>
      <c r="P827" s="167">
        <f t="shared" si="97"/>
        <v>66.225999999999999</v>
      </c>
      <c r="Q827">
        <f t="shared" si="93"/>
        <v>128.04300000000001</v>
      </c>
      <c r="R827">
        <f t="shared" si="94"/>
        <v>125.876</v>
      </c>
      <c r="S827" s="168">
        <f t="shared" si="95"/>
        <v>68.043000000000006</v>
      </c>
      <c r="T827">
        <f t="shared" si="96"/>
        <v>65.876000000000005</v>
      </c>
    </row>
    <row r="828" spans="1:20" outlineLevel="1" x14ac:dyDescent="0.25">
      <c r="A828" s="149">
        <v>100</v>
      </c>
      <c r="B828" s="164" t="str">
        <f t="shared" si="91"/>
        <v>FA</v>
      </c>
      <c r="C828" s="164" t="str">
        <f t="shared" si="92"/>
        <v>FA</v>
      </c>
      <c r="D828" s="135">
        <v>225.55</v>
      </c>
      <c r="E828" s="165">
        <v>3</v>
      </c>
      <c r="F828" s="135">
        <v>6</v>
      </c>
      <c r="G828" s="135">
        <v>125</v>
      </c>
      <c r="H828" s="154">
        <v>221.31399999999999</v>
      </c>
      <c r="I828" s="154">
        <v>6.0000000000000001E-3</v>
      </c>
      <c r="J828" s="154">
        <v>127.59099999999999</v>
      </c>
      <c r="K828" s="154">
        <v>125.762</v>
      </c>
      <c r="L828" s="154">
        <v>126.062</v>
      </c>
      <c r="M828" s="166">
        <v>65</v>
      </c>
      <c r="N828" s="167">
        <f t="shared" si="97"/>
        <v>67.590999999999994</v>
      </c>
      <c r="O828" s="167">
        <f t="shared" si="97"/>
        <v>65.762</v>
      </c>
      <c r="P828" s="167">
        <f t="shared" si="97"/>
        <v>66.061999999999998</v>
      </c>
      <c r="Q828">
        <f t="shared" si="93"/>
        <v>127.59099999999999</v>
      </c>
      <c r="R828">
        <f t="shared" si="94"/>
        <v>125.762</v>
      </c>
      <c r="S828" s="168">
        <f t="shared" si="95"/>
        <v>67.590999999999994</v>
      </c>
      <c r="T828">
        <f t="shared" si="96"/>
        <v>65.762</v>
      </c>
    </row>
    <row r="829" spans="1:20" outlineLevel="1" x14ac:dyDescent="0.25">
      <c r="A829" s="149">
        <v>125</v>
      </c>
      <c r="B829" s="164" t="str">
        <f t="shared" si="91"/>
        <v>FA</v>
      </c>
      <c r="C829" s="164" t="str">
        <f t="shared" si="92"/>
        <v>FA</v>
      </c>
      <c r="D829" s="135">
        <v>281.89999999999998</v>
      </c>
      <c r="E829" s="165">
        <v>3</v>
      </c>
      <c r="F829" s="135">
        <v>6</v>
      </c>
      <c r="G829" s="135">
        <v>125</v>
      </c>
      <c r="H829" s="154">
        <v>277.66000000000003</v>
      </c>
      <c r="I829" s="154">
        <v>6.0000000000000001E-3</v>
      </c>
      <c r="J829" s="154">
        <v>127.096</v>
      </c>
      <c r="K829" s="154">
        <v>125.623</v>
      </c>
      <c r="L829" s="154">
        <v>125.839</v>
      </c>
      <c r="M829" s="166">
        <v>65</v>
      </c>
      <c r="N829" s="167">
        <f t="shared" si="97"/>
        <v>67.096000000000004</v>
      </c>
      <c r="O829" s="167">
        <f t="shared" si="97"/>
        <v>65.623000000000005</v>
      </c>
      <c r="P829" s="167">
        <f t="shared" si="97"/>
        <v>65.838999999999999</v>
      </c>
      <c r="Q829">
        <f t="shared" si="93"/>
        <v>127.096</v>
      </c>
      <c r="R829">
        <f t="shared" si="94"/>
        <v>125.623</v>
      </c>
      <c r="S829" s="168">
        <f t="shared" si="95"/>
        <v>67.096000000000004</v>
      </c>
      <c r="T829">
        <f t="shared" si="96"/>
        <v>65.623000000000005</v>
      </c>
    </row>
    <row r="830" spans="1:20" outlineLevel="1" x14ac:dyDescent="0.25">
      <c r="A830" s="149">
        <v>150</v>
      </c>
      <c r="B830" s="164" t="str">
        <f t="shared" si="91"/>
        <v>FA</v>
      </c>
      <c r="C830" s="164" t="str">
        <f t="shared" si="92"/>
        <v>FA</v>
      </c>
      <c r="D830" s="135">
        <v>338.25</v>
      </c>
      <c r="E830" s="165">
        <v>3</v>
      </c>
      <c r="F830" s="135">
        <v>6</v>
      </c>
      <c r="G830" s="135">
        <v>125</v>
      </c>
      <c r="H830" s="154">
        <v>334.00599999999997</v>
      </c>
      <c r="I830" s="154">
        <v>6.0000000000000001E-3</v>
      </c>
      <c r="J830" s="154">
        <v>126.742</v>
      </c>
      <c r="K830" s="154">
        <v>125.52800000000001</v>
      </c>
      <c r="L830" s="154">
        <v>125.721</v>
      </c>
      <c r="M830" s="166">
        <v>65</v>
      </c>
      <c r="N830" s="167">
        <f t="shared" si="97"/>
        <v>66.742000000000004</v>
      </c>
      <c r="O830" s="167">
        <f t="shared" si="97"/>
        <v>65.528000000000006</v>
      </c>
      <c r="P830" s="167">
        <f t="shared" si="97"/>
        <v>65.721000000000004</v>
      </c>
      <c r="Q830">
        <f t="shared" si="93"/>
        <v>126.742</v>
      </c>
      <c r="R830">
        <f t="shared" si="94"/>
        <v>125.52800000000001</v>
      </c>
      <c r="S830" s="168">
        <f t="shared" si="95"/>
        <v>66.742000000000004</v>
      </c>
      <c r="T830">
        <f t="shared" si="96"/>
        <v>65.528000000000006</v>
      </c>
    </row>
    <row r="831" spans="1:20" outlineLevel="1" x14ac:dyDescent="0.25">
      <c r="A831" s="149">
        <v>2</v>
      </c>
      <c r="B831" s="164" t="str">
        <f t="shared" si="91"/>
        <v>FA</v>
      </c>
      <c r="C831" s="164" t="str">
        <f t="shared" si="92"/>
        <v>FA</v>
      </c>
      <c r="D831" s="135">
        <v>4.68</v>
      </c>
      <c r="E831" s="165">
        <v>3</v>
      </c>
      <c r="F831" s="135">
        <v>8</v>
      </c>
      <c r="G831" s="135">
        <v>125</v>
      </c>
      <c r="H831" s="154">
        <v>0.43692300000000001</v>
      </c>
      <c r="I831" s="154">
        <v>8.0000000000000002E-3</v>
      </c>
      <c r="J831" s="154">
        <v>255.43100000000001</v>
      </c>
      <c r="K831" s="154">
        <v>159.124</v>
      </c>
      <c r="L831" s="154">
        <v>177.28899999999999</v>
      </c>
      <c r="M831" s="166">
        <v>65</v>
      </c>
      <c r="N831" s="167">
        <f t="shared" si="97"/>
        <v>195.43100000000001</v>
      </c>
      <c r="O831" s="167">
        <f t="shared" si="97"/>
        <v>99.123999999999995</v>
      </c>
      <c r="P831" s="167">
        <f t="shared" si="97"/>
        <v>117.28899999999999</v>
      </c>
      <c r="Q831" t="str">
        <f t="shared" si="93"/>
        <v>NA</v>
      </c>
      <c r="R831" t="str">
        <f t="shared" si="94"/>
        <v>NA</v>
      </c>
      <c r="S831" s="168" t="str">
        <f t="shared" si="95"/>
        <v>NA</v>
      </c>
      <c r="T831" t="str">
        <f t="shared" si="96"/>
        <v>NA</v>
      </c>
    </row>
    <row r="832" spans="1:20" outlineLevel="1" x14ac:dyDescent="0.25">
      <c r="A832" s="149">
        <v>3.5</v>
      </c>
      <c r="B832" s="164" t="str">
        <f t="shared" si="91"/>
        <v>FA</v>
      </c>
      <c r="C832" s="164" t="str">
        <f t="shared" si="92"/>
        <v>FA</v>
      </c>
      <c r="D832" s="135">
        <v>8.06</v>
      </c>
      <c r="E832" s="165">
        <v>3</v>
      </c>
      <c r="F832" s="135">
        <v>8</v>
      </c>
      <c r="G832" s="135">
        <v>125</v>
      </c>
      <c r="H832" s="154">
        <v>3.8176899999999998</v>
      </c>
      <c r="I832" s="154">
        <v>8.0000000000000002E-3</v>
      </c>
      <c r="J832" s="154">
        <v>206.86</v>
      </c>
      <c r="K832" s="154">
        <v>146.24299999999999</v>
      </c>
      <c r="L832" s="154">
        <v>157.23400000000001</v>
      </c>
      <c r="M832" s="166">
        <v>65</v>
      </c>
      <c r="N832" s="167">
        <f t="shared" si="97"/>
        <v>146.86000000000001</v>
      </c>
      <c r="O832" s="167">
        <f t="shared" si="97"/>
        <v>86.242999999999995</v>
      </c>
      <c r="P832" s="167">
        <f t="shared" si="97"/>
        <v>97.234000000000009</v>
      </c>
      <c r="Q832">
        <f t="shared" si="93"/>
        <v>206.86</v>
      </c>
      <c r="R832">
        <f t="shared" si="94"/>
        <v>146.24299999999999</v>
      </c>
      <c r="S832" s="168" t="str">
        <f t="shared" si="95"/>
        <v>NA</v>
      </c>
      <c r="T832">
        <f t="shared" si="96"/>
        <v>86.242999999999995</v>
      </c>
    </row>
    <row r="833" spans="1:20" outlineLevel="1" x14ac:dyDescent="0.25">
      <c r="A833" s="149">
        <v>5</v>
      </c>
      <c r="B833" s="164" t="str">
        <f t="shared" si="91"/>
        <v>FA</v>
      </c>
      <c r="C833" s="164" t="str">
        <f t="shared" si="92"/>
        <v>TR</v>
      </c>
      <c r="D833" s="135">
        <v>11.44</v>
      </c>
      <c r="E833" s="165">
        <v>3</v>
      </c>
      <c r="F833" s="135">
        <v>8</v>
      </c>
      <c r="G833" s="135">
        <v>125</v>
      </c>
      <c r="H833" s="154">
        <v>7.1984599999999999</v>
      </c>
      <c r="I833" s="154">
        <v>8.0000000000000002E-3</v>
      </c>
      <c r="J833" s="154">
        <v>184.41499999999999</v>
      </c>
      <c r="K833" s="154">
        <v>140.59100000000001</v>
      </c>
      <c r="L833" s="154">
        <v>148.029</v>
      </c>
      <c r="M833" s="166">
        <v>65</v>
      </c>
      <c r="N833" s="167">
        <f t="shared" si="97"/>
        <v>124.41499999999999</v>
      </c>
      <c r="O833" s="167">
        <f t="shared" si="97"/>
        <v>80.591000000000008</v>
      </c>
      <c r="P833" s="167">
        <f t="shared" si="97"/>
        <v>88.028999999999996</v>
      </c>
      <c r="Q833">
        <f t="shared" si="93"/>
        <v>184.41499999999999</v>
      </c>
      <c r="R833">
        <f t="shared" si="94"/>
        <v>140.59100000000001</v>
      </c>
      <c r="S833" s="168">
        <f t="shared" si="95"/>
        <v>124.41499999999999</v>
      </c>
      <c r="T833">
        <f t="shared" si="96"/>
        <v>80.591000000000008</v>
      </c>
    </row>
    <row r="834" spans="1:20" outlineLevel="1" x14ac:dyDescent="0.25">
      <c r="A834" s="149">
        <v>7.5</v>
      </c>
      <c r="B834" s="164" t="str">
        <f t="shared" si="91"/>
        <v>FA</v>
      </c>
      <c r="C834" s="164" t="str">
        <f t="shared" si="92"/>
        <v>TR</v>
      </c>
      <c r="D834" s="135">
        <v>17.07</v>
      </c>
      <c r="E834" s="165">
        <v>3</v>
      </c>
      <c r="F834" s="135">
        <v>8</v>
      </c>
      <c r="G834" s="135">
        <v>125</v>
      </c>
      <c r="H834" s="154">
        <v>12.8331</v>
      </c>
      <c r="I834" s="154">
        <v>8.0000000000000002E-3</v>
      </c>
      <c r="J834" s="154">
        <v>165.77699999999999</v>
      </c>
      <c r="K834" s="154">
        <v>135.733</v>
      </c>
      <c r="L834" s="154">
        <v>140.96</v>
      </c>
      <c r="M834" s="166">
        <v>65</v>
      </c>
      <c r="N834" s="167">
        <f t="shared" si="97"/>
        <v>105.77699999999999</v>
      </c>
      <c r="O834" s="167">
        <f t="shared" si="97"/>
        <v>75.733000000000004</v>
      </c>
      <c r="P834" s="167">
        <f t="shared" si="97"/>
        <v>80.960000000000008</v>
      </c>
      <c r="Q834">
        <f t="shared" si="93"/>
        <v>165.77699999999999</v>
      </c>
      <c r="R834">
        <f t="shared" si="94"/>
        <v>135.733</v>
      </c>
      <c r="S834" s="168">
        <f t="shared" si="95"/>
        <v>105.77699999999999</v>
      </c>
      <c r="T834">
        <f t="shared" si="96"/>
        <v>75.733000000000004</v>
      </c>
    </row>
    <row r="835" spans="1:20" outlineLevel="1" x14ac:dyDescent="0.25">
      <c r="A835" s="149">
        <v>10</v>
      </c>
      <c r="B835" s="164" t="str">
        <f t="shared" si="91"/>
        <v>FA</v>
      </c>
      <c r="C835" s="164" t="str">
        <f t="shared" si="92"/>
        <v>TR</v>
      </c>
      <c r="D835" s="135">
        <v>22.71</v>
      </c>
      <c r="E835" s="165">
        <v>3</v>
      </c>
      <c r="F835" s="135">
        <v>8</v>
      </c>
      <c r="G835" s="135">
        <v>125</v>
      </c>
      <c r="H835" s="154">
        <v>18.467700000000001</v>
      </c>
      <c r="I835" s="154">
        <v>8.0000000000000002E-3</v>
      </c>
      <c r="J835" s="154">
        <v>156.17099999999999</v>
      </c>
      <c r="K835" s="154">
        <v>133.31100000000001</v>
      </c>
      <c r="L835" s="154">
        <v>137.16499999999999</v>
      </c>
      <c r="M835" s="166">
        <v>65</v>
      </c>
      <c r="N835" s="167">
        <f t="shared" si="97"/>
        <v>96.170999999999992</v>
      </c>
      <c r="O835" s="167">
        <f t="shared" si="97"/>
        <v>73.311000000000007</v>
      </c>
      <c r="P835" s="167">
        <f t="shared" si="97"/>
        <v>77.164999999999992</v>
      </c>
      <c r="Q835">
        <f t="shared" si="93"/>
        <v>156.17099999999999</v>
      </c>
      <c r="R835">
        <f t="shared" si="94"/>
        <v>133.31100000000001</v>
      </c>
      <c r="S835" s="168">
        <f t="shared" si="95"/>
        <v>96.170999999999992</v>
      </c>
      <c r="T835">
        <f t="shared" si="96"/>
        <v>73.311000000000007</v>
      </c>
    </row>
    <row r="836" spans="1:20" outlineLevel="1" x14ac:dyDescent="0.25">
      <c r="A836" s="149">
        <v>15</v>
      </c>
      <c r="B836" s="164" t="str">
        <f t="shared" si="91"/>
        <v>FA</v>
      </c>
      <c r="C836" s="164" t="str">
        <f t="shared" si="92"/>
        <v>TR</v>
      </c>
      <c r="D836" s="135">
        <v>33.979999999999997</v>
      </c>
      <c r="E836" s="165">
        <v>3</v>
      </c>
      <c r="F836" s="135">
        <v>8</v>
      </c>
      <c r="G836" s="135">
        <v>125</v>
      </c>
      <c r="H836" s="154">
        <v>29.736899999999999</v>
      </c>
      <c r="I836" s="154">
        <v>8.0000000000000002E-3</v>
      </c>
      <c r="J836" s="154">
        <v>146.24299999999999</v>
      </c>
      <c r="K836" s="154">
        <v>130.68299999999999</v>
      </c>
      <c r="L836" s="154">
        <v>133.304</v>
      </c>
      <c r="M836" s="166">
        <v>65</v>
      </c>
      <c r="N836" s="167">
        <f t="shared" si="97"/>
        <v>86.242999999999995</v>
      </c>
      <c r="O836" s="167">
        <f t="shared" si="97"/>
        <v>70.682999999999993</v>
      </c>
      <c r="P836" s="167">
        <f t="shared" si="97"/>
        <v>73.304000000000002</v>
      </c>
      <c r="Q836">
        <f t="shared" si="93"/>
        <v>146.24299999999999</v>
      </c>
      <c r="R836">
        <f t="shared" si="94"/>
        <v>130.68299999999999</v>
      </c>
      <c r="S836" s="168">
        <f t="shared" si="95"/>
        <v>86.242999999999995</v>
      </c>
      <c r="T836">
        <f t="shared" si="96"/>
        <v>70.682999999999993</v>
      </c>
    </row>
    <row r="837" spans="1:20" outlineLevel="1" x14ac:dyDescent="0.25">
      <c r="A837" s="149">
        <v>20</v>
      </c>
      <c r="B837" s="164" t="str">
        <f t="shared" si="91"/>
        <v>FA</v>
      </c>
      <c r="C837" s="164" t="str">
        <f t="shared" si="92"/>
        <v>TR</v>
      </c>
      <c r="D837" s="135">
        <v>45.25</v>
      </c>
      <c r="E837" s="165">
        <v>3</v>
      </c>
      <c r="F837" s="135">
        <v>8</v>
      </c>
      <c r="G837" s="135">
        <v>125</v>
      </c>
      <c r="H837" s="154">
        <v>41.0062</v>
      </c>
      <c r="I837" s="154">
        <v>8.0000000000000002E-3</v>
      </c>
      <c r="J837" s="154">
        <v>141.16200000000001</v>
      </c>
      <c r="K837" s="154">
        <v>129.38800000000001</v>
      </c>
      <c r="L837" s="154">
        <v>131.29900000000001</v>
      </c>
      <c r="M837" s="166">
        <v>65</v>
      </c>
      <c r="N837" s="167">
        <f t="shared" si="97"/>
        <v>81.162000000000006</v>
      </c>
      <c r="O837" s="167">
        <f t="shared" si="97"/>
        <v>69.388000000000005</v>
      </c>
      <c r="P837" s="167">
        <f t="shared" si="97"/>
        <v>71.299000000000007</v>
      </c>
      <c r="Q837">
        <f t="shared" si="93"/>
        <v>141.16200000000001</v>
      </c>
      <c r="R837">
        <f t="shared" si="94"/>
        <v>129.38800000000001</v>
      </c>
      <c r="S837" s="168">
        <f t="shared" si="95"/>
        <v>81.162000000000006</v>
      </c>
      <c r="T837">
        <f t="shared" si="96"/>
        <v>69.388000000000005</v>
      </c>
    </row>
    <row r="838" spans="1:20" outlineLevel="1" x14ac:dyDescent="0.25">
      <c r="A838" s="149">
        <v>35</v>
      </c>
      <c r="B838" s="164" t="str">
        <f t="shared" si="91"/>
        <v>FA</v>
      </c>
      <c r="C838" s="164" t="str">
        <f t="shared" si="92"/>
        <v>FA</v>
      </c>
      <c r="D838" s="135">
        <v>79.05</v>
      </c>
      <c r="E838" s="165">
        <v>3</v>
      </c>
      <c r="F838" s="135">
        <v>8</v>
      </c>
      <c r="G838" s="135">
        <v>125</v>
      </c>
      <c r="H838" s="154">
        <v>74.813800000000001</v>
      </c>
      <c r="I838" s="154">
        <v>8.0000000000000002E-3</v>
      </c>
      <c r="J838" s="154">
        <v>134.46899999999999</v>
      </c>
      <c r="K838" s="154">
        <v>127.63800000000001</v>
      </c>
      <c r="L838" s="154">
        <v>128.78</v>
      </c>
      <c r="M838" s="166">
        <v>65</v>
      </c>
      <c r="N838" s="167">
        <f t="shared" si="97"/>
        <v>74.468999999999994</v>
      </c>
      <c r="O838" s="167">
        <f t="shared" si="97"/>
        <v>67.638000000000005</v>
      </c>
      <c r="P838" s="167">
        <f t="shared" si="97"/>
        <v>68.78</v>
      </c>
      <c r="Q838">
        <f t="shared" si="93"/>
        <v>134.46899999999999</v>
      </c>
      <c r="R838">
        <f t="shared" si="94"/>
        <v>127.63800000000001</v>
      </c>
      <c r="S838" s="168">
        <f t="shared" si="95"/>
        <v>74.468999999999994</v>
      </c>
      <c r="T838">
        <f t="shared" si="96"/>
        <v>67.638000000000005</v>
      </c>
    </row>
    <row r="839" spans="1:20" outlineLevel="1" x14ac:dyDescent="0.25">
      <c r="A839" s="149">
        <v>50</v>
      </c>
      <c r="B839" s="164" t="str">
        <f t="shared" si="91"/>
        <v>FA</v>
      </c>
      <c r="C839" s="164" t="str">
        <f t="shared" si="92"/>
        <v>FA</v>
      </c>
      <c r="D839" s="135">
        <v>112.86</v>
      </c>
      <c r="E839" s="165">
        <v>3</v>
      </c>
      <c r="F839" s="135">
        <v>8</v>
      </c>
      <c r="G839" s="135">
        <v>125</v>
      </c>
      <c r="H839" s="154">
        <v>108.622</v>
      </c>
      <c r="I839" s="154">
        <v>8.0000000000000002E-3</v>
      </c>
      <c r="J839" s="154">
        <v>131.74799999999999</v>
      </c>
      <c r="K839" s="154">
        <v>126.89400000000001</v>
      </c>
      <c r="L839" s="154">
        <v>127.678</v>
      </c>
      <c r="M839" s="166">
        <v>65</v>
      </c>
      <c r="N839" s="167">
        <f t="shared" si="97"/>
        <v>71.74799999999999</v>
      </c>
      <c r="O839" s="167">
        <f t="shared" si="97"/>
        <v>66.894000000000005</v>
      </c>
      <c r="P839" s="167">
        <f t="shared" si="97"/>
        <v>67.677999999999997</v>
      </c>
      <c r="Q839">
        <f t="shared" si="93"/>
        <v>131.74799999999999</v>
      </c>
      <c r="R839">
        <f t="shared" si="94"/>
        <v>126.89400000000001</v>
      </c>
      <c r="S839" s="168">
        <f t="shared" si="95"/>
        <v>71.74799999999999</v>
      </c>
      <c r="T839">
        <f t="shared" si="96"/>
        <v>66.894000000000005</v>
      </c>
    </row>
    <row r="840" spans="1:20" outlineLevel="1" x14ac:dyDescent="0.25">
      <c r="A840" s="149">
        <v>60</v>
      </c>
      <c r="B840" s="164" t="str">
        <f t="shared" si="91"/>
        <v>FA</v>
      </c>
      <c r="C840" s="164" t="str">
        <f t="shared" si="92"/>
        <v>FA</v>
      </c>
      <c r="D840" s="135">
        <v>135.4</v>
      </c>
      <c r="E840" s="165">
        <v>3</v>
      </c>
      <c r="F840" s="135">
        <v>8</v>
      </c>
      <c r="G840" s="135">
        <v>125</v>
      </c>
      <c r="H840" s="154">
        <v>131.16</v>
      </c>
      <c r="I840" s="154">
        <v>8.0000000000000002E-3</v>
      </c>
      <c r="J840" s="154">
        <v>130.666</v>
      </c>
      <c r="K840" s="154">
        <v>126.611</v>
      </c>
      <c r="L840" s="154">
        <v>127.245</v>
      </c>
      <c r="M840" s="166">
        <v>65</v>
      </c>
      <c r="N840" s="167">
        <f t="shared" si="97"/>
        <v>70.665999999999997</v>
      </c>
      <c r="O840" s="167">
        <f t="shared" si="97"/>
        <v>66.611000000000004</v>
      </c>
      <c r="P840" s="167">
        <f t="shared" si="97"/>
        <v>67.245000000000005</v>
      </c>
      <c r="Q840">
        <f t="shared" si="93"/>
        <v>130.666</v>
      </c>
      <c r="R840">
        <f t="shared" si="94"/>
        <v>126.611</v>
      </c>
      <c r="S840" s="168">
        <f t="shared" si="95"/>
        <v>70.665999999999997</v>
      </c>
      <c r="T840">
        <f t="shared" si="96"/>
        <v>66.611000000000004</v>
      </c>
    </row>
    <row r="841" spans="1:20" outlineLevel="1" x14ac:dyDescent="0.25">
      <c r="A841" s="149">
        <v>70</v>
      </c>
      <c r="B841" s="164" t="str">
        <f t="shared" si="91"/>
        <v>FA</v>
      </c>
      <c r="C841" s="164" t="str">
        <f t="shared" si="92"/>
        <v>FA</v>
      </c>
      <c r="D841" s="135">
        <v>157.94</v>
      </c>
      <c r="E841" s="165">
        <v>3</v>
      </c>
      <c r="F841" s="135">
        <v>8</v>
      </c>
      <c r="G841" s="135">
        <v>125</v>
      </c>
      <c r="H841" s="154">
        <v>153.69800000000001</v>
      </c>
      <c r="I841" s="154">
        <v>8.0000000000000002E-3</v>
      </c>
      <c r="J841" s="154">
        <v>129.89699999999999</v>
      </c>
      <c r="K841" s="154">
        <v>126.405</v>
      </c>
      <c r="L841" s="154">
        <v>126.967</v>
      </c>
      <c r="M841" s="166">
        <v>65</v>
      </c>
      <c r="N841" s="167">
        <f t="shared" si="97"/>
        <v>69.896999999999991</v>
      </c>
      <c r="O841" s="167">
        <f t="shared" si="97"/>
        <v>66.405000000000001</v>
      </c>
      <c r="P841" s="167">
        <f t="shared" si="97"/>
        <v>66.966999999999999</v>
      </c>
      <c r="Q841">
        <f t="shared" si="93"/>
        <v>129.89699999999999</v>
      </c>
      <c r="R841">
        <f t="shared" si="94"/>
        <v>126.405</v>
      </c>
      <c r="S841" s="168">
        <f t="shared" si="95"/>
        <v>69.896999999999991</v>
      </c>
      <c r="T841">
        <f t="shared" si="96"/>
        <v>66.405000000000001</v>
      </c>
    </row>
    <row r="842" spans="1:20" outlineLevel="1" x14ac:dyDescent="0.25">
      <c r="A842" s="149">
        <v>85</v>
      </c>
      <c r="B842" s="164" t="str">
        <f t="shared" si="91"/>
        <v>FA</v>
      </c>
      <c r="C842" s="164" t="str">
        <f t="shared" si="92"/>
        <v>FA</v>
      </c>
      <c r="D842" s="135">
        <v>191.75</v>
      </c>
      <c r="E842" s="165">
        <v>3</v>
      </c>
      <c r="F842" s="135">
        <v>8</v>
      </c>
      <c r="G842" s="135">
        <v>125</v>
      </c>
      <c r="H842" s="154">
        <v>187.506</v>
      </c>
      <c r="I842" s="154">
        <v>8.0000000000000002E-3</v>
      </c>
      <c r="J842" s="154">
        <v>129.05600000000001</v>
      </c>
      <c r="K842" s="154">
        <v>126.16800000000001</v>
      </c>
      <c r="L842" s="154">
        <v>126.634</v>
      </c>
      <c r="M842" s="166">
        <v>65</v>
      </c>
      <c r="N842" s="167">
        <f t="shared" si="97"/>
        <v>69.056000000000012</v>
      </c>
      <c r="O842" s="167">
        <f t="shared" si="97"/>
        <v>66.168000000000006</v>
      </c>
      <c r="P842" s="167">
        <f t="shared" si="97"/>
        <v>66.634</v>
      </c>
      <c r="Q842">
        <f t="shared" si="93"/>
        <v>129.05600000000001</v>
      </c>
      <c r="R842">
        <f t="shared" si="94"/>
        <v>126.16800000000001</v>
      </c>
      <c r="S842" s="168">
        <f t="shared" si="95"/>
        <v>69.056000000000012</v>
      </c>
      <c r="T842">
        <f t="shared" si="96"/>
        <v>66.168000000000006</v>
      </c>
    </row>
    <row r="843" spans="1:20" outlineLevel="1" x14ac:dyDescent="0.25">
      <c r="A843" s="149">
        <v>100</v>
      </c>
      <c r="B843" s="164" t="str">
        <f t="shared" si="91"/>
        <v>FA</v>
      </c>
      <c r="C843" s="164" t="str">
        <f t="shared" si="92"/>
        <v>FA</v>
      </c>
      <c r="D843" s="135">
        <v>225.55</v>
      </c>
      <c r="E843" s="165">
        <v>3</v>
      </c>
      <c r="F843" s="135">
        <v>8</v>
      </c>
      <c r="G843" s="135">
        <v>125</v>
      </c>
      <c r="H843" s="154">
        <v>221.31399999999999</v>
      </c>
      <c r="I843" s="154">
        <v>8.0000000000000002E-3</v>
      </c>
      <c r="J843" s="154">
        <v>128.45400000000001</v>
      </c>
      <c r="K843" s="154">
        <v>126.01600000000001</v>
      </c>
      <c r="L843" s="154">
        <v>126.41500000000001</v>
      </c>
      <c r="M843" s="166">
        <v>65</v>
      </c>
      <c r="N843" s="167">
        <f t="shared" si="97"/>
        <v>68.454000000000008</v>
      </c>
      <c r="O843" s="167">
        <f t="shared" si="97"/>
        <v>66.016000000000005</v>
      </c>
      <c r="P843" s="167">
        <f t="shared" si="97"/>
        <v>66.415000000000006</v>
      </c>
      <c r="Q843">
        <f t="shared" si="93"/>
        <v>128.45400000000001</v>
      </c>
      <c r="R843">
        <f t="shared" si="94"/>
        <v>126.01600000000001</v>
      </c>
      <c r="S843" s="168">
        <f t="shared" si="95"/>
        <v>68.454000000000008</v>
      </c>
      <c r="T843">
        <f t="shared" si="96"/>
        <v>66.016000000000005</v>
      </c>
    </row>
    <row r="844" spans="1:20" outlineLevel="1" x14ac:dyDescent="0.25">
      <c r="A844" s="149">
        <v>125</v>
      </c>
      <c r="B844" s="164" t="str">
        <f t="shared" si="91"/>
        <v>FA</v>
      </c>
      <c r="C844" s="164" t="str">
        <f t="shared" si="92"/>
        <v>FA</v>
      </c>
      <c r="D844" s="135">
        <v>281.89999999999998</v>
      </c>
      <c r="E844" s="165">
        <v>3</v>
      </c>
      <c r="F844" s="135">
        <v>8</v>
      </c>
      <c r="G844" s="135">
        <v>125</v>
      </c>
      <c r="H844" s="154">
        <v>277.66000000000003</v>
      </c>
      <c r="I844" s="154">
        <v>8.0000000000000002E-3</v>
      </c>
      <c r="J844" s="154">
        <v>127.794</v>
      </c>
      <c r="K844" s="154">
        <v>125.831</v>
      </c>
      <c r="L844" s="154">
        <v>126.11799999999999</v>
      </c>
      <c r="M844" s="166">
        <v>65</v>
      </c>
      <c r="N844" s="167">
        <f t="shared" si="97"/>
        <v>67.793999999999997</v>
      </c>
      <c r="O844" s="167">
        <f t="shared" si="97"/>
        <v>65.831000000000003</v>
      </c>
      <c r="P844" s="167">
        <f t="shared" si="97"/>
        <v>66.117999999999995</v>
      </c>
      <c r="Q844">
        <f t="shared" si="93"/>
        <v>127.794</v>
      </c>
      <c r="R844">
        <f t="shared" si="94"/>
        <v>125.831</v>
      </c>
      <c r="S844" s="168">
        <f t="shared" si="95"/>
        <v>67.793999999999997</v>
      </c>
      <c r="T844">
        <f t="shared" si="96"/>
        <v>65.831000000000003</v>
      </c>
    </row>
    <row r="845" spans="1:20" outlineLevel="1" x14ac:dyDescent="0.25">
      <c r="A845" s="149">
        <v>150</v>
      </c>
      <c r="B845" s="164" t="str">
        <f t="shared" si="91"/>
        <v>FA</v>
      </c>
      <c r="C845" s="164" t="str">
        <f t="shared" si="92"/>
        <v>FA</v>
      </c>
      <c r="D845" s="135">
        <v>338.25</v>
      </c>
      <c r="E845" s="165">
        <v>3</v>
      </c>
      <c r="F845" s="135">
        <v>8</v>
      </c>
      <c r="G845" s="135">
        <v>125</v>
      </c>
      <c r="H845" s="154">
        <v>334.00599999999997</v>
      </c>
      <c r="I845" s="154">
        <v>8.0000000000000002E-3</v>
      </c>
      <c r="J845" s="154">
        <v>127.32299999999999</v>
      </c>
      <c r="K845" s="154">
        <v>125.70399999999999</v>
      </c>
      <c r="L845" s="154">
        <v>125.961</v>
      </c>
      <c r="M845" s="166">
        <v>65</v>
      </c>
      <c r="N845" s="167">
        <f t="shared" si="97"/>
        <v>67.322999999999993</v>
      </c>
      <c r="O845" s="167">
        <f t="shared" si="97"/>
        <v>65.703999999999994</v>
      </c>
      <c r="P845" s="167">
        <f t="shared" si="97"/>
        <v>65.960999999999999</v>
      </c>
      <c r="Q845">
        <f t="shared" si="93"/>
        <v>127.32299999999999</v>
      </c>
      <c r="R845">
        <f t="shared" si="94"/>
        <v>125.70399999999999</v>
      </c>
      <c r="S845" s="168">
        <f t="shared" si="95"/>
        <v>67.322999999999993</v>
      </c>
      <c r="T845">
        <f t="shared" si="96"/>
        <v>65.703999999999994</v>
      </c>
    </row>
    <row r="846" spans="1:20" outlineLevel="1" x14ac:dyDescent="0.25">
      <c r="A846" s="149">
        <v>2</v>
      </c>
      <c r="B846" s="164" t="str">
        <f t="shared" si="91"/>
        <v>FA</v>
      </c>
      <c r="C846" s="164" t="str">
        <f t="shared" si="92"/>
        <v>FA</v>
      </c>
      <c r="D846" s="135">
        <v>4.68</v>
      </c>
      <c r="E846" s="165">
        <v>3</v>
      </c>
      <c r="F846" s="135">
        <v>9</v>
      </c>
      <c r="G846" s="135">
        <v>125</v>
      </c>
      <c r="H846" s="154">
        <v>0.43692300000000001</v>
      </c>
      <c r="I846" s="154">
        <v>8.9999999999999993E-3</v>
      </c>
      <c r="J846" s="154">
        <v>271.16800000000001</v>
      </c>
      <c r="K846" s="154">
        <v>163.244</v>
      </c>
      <c r="L846" s="154">
        <v>183.548</v>
      </c>
      <c r="M846" s="166">
        <v>65</v>
      </c>
      <c r="N846" s="167">
        <f t="shared" si="97"/>
        <v>211.16800000000001</v>
      </c>
      <c r="O846" s="167">
        <f t="shared" si="97"/>
        <v>103.244</v>
      </c>
      <c r="P846" s="167">
        <f t="shared" si="97"/>
        <v>123.548</v>
      </c>
      <c r="Q846" t="str">
        <f t="shared" si="93"/>
        <v>NA</v>
      </c>
      <c r="R846" t="str">
        <f t="shared" si="94"/>
        <v>NA</v>
      </c>
      <c r="S846" s="168" t="str">
        <f t="shared" si="95"/>
        <v>NA</v>
      </c>
      <c r="T846" t="str">
        <f t="shared" si="96"/>
        <v>NA</v>
      </c>
    </row>
    <row r="847" spans="1:20" outlineLevel="1" x14ac:dyDescent="0.25">
      <c r="A847" s="149">
        <v>3.5</v>
      </c>
      <c r="B847" s="164" t="str">
        <f t="shared" si="91"/>
        <v>FA</v>
      </c>
      <c r="C847" s="164" t="str">
        <f t="shared" si="92"/>
        <v>FA</v>
      </c>
      <c r="D847" s="135">
        <v>8.06</v>
      </c>
      <c r="E847" s="165">
        <v>3</v>
      </c>
      <c r="F847" s="135">
        <v>9</v>
      </c>
      <c r="G847" s="135">
        <v>125</v>
      </c>
      <c r="H847" s="154">
        <v>3.8176899999999998</v>
      </c>
      <c r="I847" s="154">
        <v>8.9999999999999993E-3</v>
      </c>
      <c r="J847" s="154">
        <v>216.83600000000001</v>
      </c>
      <c r="K847" s="154">
        <v>148.84100000000001</v>
      </c>
      <c r="L847" s="154">
        <v>161.155</v>
      </c>
      <c r="M847" s="166">
        <v>65</v>
      </c>
      <c r="N847" s="167">
        <f t="shared" si="97"/>
        <v>156.83600000000001</v>
      </c>
      <c r="O847" s="167">
        <f t="shared" si="97"/>
        <v>88.841000000000008</v>
      </c>
      <c r="P847" s="167">
        <f t="shared" si="97"/>
        <v>101.155</v>
      </c>
      <c r="Q847" t="str">
        <f t="shared" si="93"/>
        <v>NA</v>
      </c>
      <c r="R847" t="str">
        <f t="shared" si="94"/>
        <v>NA</v>
      </c>
      <c r="S847" s="168" t="str">
        <f t="shared" si="95"/>
        <v>NA</v>
      </c>
      <c r="T847">
        <f t="shared" si="96"/>
        <v>88.841000000000008</v>
      </c>
    </row>
    <row r="848" spans="1:20" outlineLevel="1" x14ac:dyDescent="0.25">
      <c r="A848" s="149">
        <v>5</v>
      </c>
      <c r="B848" s="164" t="str">
        <f t="shared" si="91"/>
        <v>TR</v>
      </c>
      <c r="C848" s="164" t="str">
        <f t="shared" si="92"/>
        <v>TR</v>
      </c>
      <c r="D848" s="135">
        <v>11.44</v>
      </c>
      <c r="E848" s="165">
        <v>3</v>
      </c>
      <c r="F848" s="135">
        <v>9</v>
      </c>
      <c r="G848" s="135">
        <v>125</v>
      </c>
      <c r="H848" s="154">
        <v>7.1984599999999999</v>
      </c>
      <c r="I848" s="154">
        <v>8.9999999999999993E-3</v>
      </c>
      <c r="J848" s="154">
        <v>191.697</v>
      </c>
      <c r="K848" s="154">
        <v>142.50800000000001</v>
      </c>
      <c r="L848" s="154">
        <v>150.85</v>
      </c>
      <c r="M848" s="166">
        <v>65</v>
      </c>
      <c r="N848" s="167">
        <f t="shared" si="97"/>
        <v>131.697</v>
      </c>
      <c r="O848" s="167">
        <f t="shared" si="97"/>
        <v>82.50800000000001</v>
      </c>
      <c r="P848" s="167">
        <f t="shared" si="97"/>
        <v>90.85</v>
      </c>
      <c r="Q848">
        <f t="shared" si="93"/>
        <v>191.697</v>
      </c>
      <c r="R848">
        <f t="shared" si="94"/>
        <v>142.50800000000001</v>
      </c>
      <c r="S848" s="168">
        <f t="shared" si="95"/>
        <v>131.697</v>
      </c>
      <c r="T848">
        <f t="shared" si="96"/>
        <v>82.50800000000001</v>
      </c>
    </row>
    <row r="849" spans="1:20" outlineLevel="1" x14ac:dyDescent="0.25">
      <c r="A849" s="149">
        <v>7.5</v>
      </c>
      <c r="B849" s="164" t="str">
        <f t="shared" si="91"/>
        <v>TR</v>
      </c>
      <c r="C849" s="164" t="str">
        <f t="shared" si="92"/>
        <v>TR</v>
      </c>
      <c r="D849" s="135">
        <v>17.07</v>
      </c>
      <c r="E849" s="165">
        <v>3</v>
      </c>
      <c r="F849" s="135">
        <v>9</v>
      </c>
      <c r="G849" s="135">
        <v>125</v>
      </c>
      <c r="H849" s="154">
        <v>12.8331</v>
      </c>
      <c r="I849" s="154">
        <v>8.9999999999999993E-3</v>
      </c>
      <c r="J849" s="154">
        <v>170.80500000000001</v>
      </c>
      <c r="K849" s="154">
        <v>137.06</v>
      </c>
      <c r="L849" s="154">
        <v>142.92699999999999</v>
      </c>
      <c r="M849" s="166">
        <v>65</v>
      </c>
      <c r="N849" s="167">
        <f t="shared" si="97"/>
        <v>110.80500000000001</v>
      </c>
      <c r="O849" s="167">
        <f t="shared" si="97"/>
        <v>77.06</v>
      </c>
      <c r="P849" s="167">
        <f t="shared" si="97"/>
        <v>82.926999999999992</v>
      </c>
      <c r="Q849">
        <f t="shared" si="93"/>
        <v>170.80500000000001</v>
      </c>
      <c r="R849">
        <f t="shared" si="94"/>
        <v>137.06</v>
      </c>
      <c r="S849" s="168">
        <f t="shared" si="95"/>
        <v>110.80500000000001</v>
      </c>
      <c r="T849">
        <f t="shared" si="96"/>
        <v>77.06</v>
      </c>
    </row>
    <row r="850" spans="1:20" outlineLevel="1" x14ac:dyDescent="0.25">
      <c r="A850" s="149">
        <v>10</v>
      </c>
      <c r="B850" s="164" t="str">
        <f t="shared" si="91"/>
        <v>TR</v>
      </c>
      <c r="C850" s="164" t="str">
        <f t="shared" si="92"/>
        <v>TR</v>
      </c>
      <c r="D850" s="135">
        <v>22.71</v>
      </c>
      <c r="E850" s="165">
        <v>3</v>
      </c>
      <c r="F850" s="135">
        <v>9</v>
      </c>
      <c r="G850" s="135">
        <v>125</v>
      </c>
      <c r="H850" s="154">
        <v>18.467700000000001</v>
      </c>
      <c r="I850" s="154">
        <v>8.9999999999999993E-3</v>
      </c>
      <c r="J850" s="154">
        <v>160.02600000000001</v>
      </c>
      <c r="K850" s="154">
        <v>134.34200000000001</v>
      </c>
      <c r="L850" s="154">
        <v>138.66900000000001</v>
      </c>
      <c r="M850" s="166">
        <v>65</v>
      </c>
      <c r="N850" s="167">
        <f t="shared" si="97"/>
        <v>100.02600000000001</v>
      </c>
      <c r="O850" s="167">
        <f t="shared" si="97"/>
        <v>74.342000000000013</v>
      </c>
      <c r="P850" s="167">
        <f t="shared" si="97"/>
        <v>78.669000000000011</v>
      </c>
      <c r="Q850">
        <f t="shared" si="93"/>
        <v>160.02600000000001</v>
      </c>
      <c r="R850">
        <f t="shared" si="94"/>
        <v>134.34200000000001</v>
      </c>
      <c r="S850" s="168">
        <f t="shared" si="95"/>
        <v>100.02600000000001</v>
      </c>
      <c r="T850">
        <f t="shared" si="96"/>
        <v>74.342000000000013</v>
      </c>
    </row>
    <row r="851" spans="1:20" outlineLevel="1" x14ac:dyDescent="0.25">
      <c r="A851" s="149">
        <v>15</v>
      </c>
      <c r="B851" s="164" t="str">
        <f t="shared" si="91"/>
        <v>TR</v>
      </c>
      <c r="C851" s="164" t="str">
        <f t="shared" si="92"/>
        <v>TR</v>
      </c>
      <c r="D851" s="135">
        <v>33.979999999999997</v>
      </c>
      <c r="E851" s="165">
        <v>3</v>
      </c>
      <c r="F851" s="135">
        <v>9</v>
      </c>
      <c r="G851" s="135">
        <v>125</v>
      </c>
      <c r="H851" s="154">
        <v>29.736899999999999</v>
      </c>
      <c r="I851" s="154">
        <v>8.9999999999999993E-3</v>
      </c>
      <c r="J851" s="154">
        <v>148.87899999999999</v>
      </c>
      <c r="K851" s="154">
        <v>131.38999999999999</v>
      </c>
      <c r="L851" s="154">
        <v>134.33500000000001</v>
      </c>
      <c r="M851" s="166">
        <v>65</v>
      </c>
      <c r="N851" s="167">
        <f t="shared" si="97"/>
        <v>88.878999999999991</v>
      </c>
      <c r="O851" s="167">
        <f t="shared" si="97"/>
        <v>71.389999999999986</v>
      </c>
      <c r="P851" s="167">
        <f t="shared" si="97"/>
        <v>74.335000000000008</v>
      </c>
      <c r="Q851">
        <f t="shared" si="93"/>
        <v>148.87899999999999</v>
      </c>
      <c r="R851">
        <f t="shared" si="94"/>
        <v>131.38999999999999</v>
      </c>
      <c r="S851" s="168">
        <f t="shared" si="95"/>
        <v>88.878999999999991</v>
      </c>
      <c r="T851">
        <f t="shared" si="96"/>
        <v>71.389999999999986</v>
      </c>
    </row>
    <row r="852" spans="1:20" outlineLevel="1" x14ac:dyDescent="0.25">
      <c r="A852" s="149">
        <v>20</v>
      </c>
      <c r="B852" s="164" t="str">
        <f t="shared" si="91"/>
        <v>TR</v>
      </c>
      <c r="C852" s="164" t="str">
        <f t="shared" si="92"/>
        <v>TR</v>
      </c>
      <c r="D852" s="135">
        <v>45.25</v>
      </c>
      <c r="E852" s="165">
        <v>3</v>
      </c>
      <c r="F852" s="135">
        <v>9</v>
      </c>
      <c r="G852" s="135">
        <v>125</v>
      </c>
      <c r="H852" s="154">
        <v>41.0062</v>
      </c>
      <c r="I852" s="154">
        <v>8.9999999999999993E-3</v>
      </c>
      <c r="J852" s="154">
        <v>143.172</v>
      </c>
      <c r="K852" s="154">
        <v>129.934</v>
      </c>
      <c r="L852" s="154">
        <v>132.08199999999999</v>
      </c>
      <c r="M852" s="166">
        <v>65</v>
      </c>
      <c r="N852" s="167">
        <f t="shared" si="97"/>
        <v>83.171999999999997</v>
      </c>
      <c r="O852" s="167">
        <f t="shared" si="97"/>
        <v>69.933999999999997</v>
      </c>
      <c r="P852" s="167">
        <f t="shared" si="97"/>
        <v>72.081999999999994</v>
      </c>
      <c r="Q852">
        <f t="shared" si="93"/>
        <v>143.172</v>
      </c>
      <c r="R852">
        <f t="shared" si="94"/>
        <v>129.934</v>
      </c>
      <c r="S852" s="168">
        <f t="shared" si="95"/>
        <v>83.171999999999997</v>
      </c>
      <c r="T852">
        <f t="shared" si="96"/>
        <v>69.933999999999997</v>
      </c>
    </row>
    <row r="853" spans="1:20" outlineLevel="1" x14ac:dyDescent="0.25">
      <c r="A853" s="149">
        <v>35</v>
      </c>
      <c r="B853" s="164" t="str">
        <f t="shared" si="91"/>
        <v>FA</v>
      </c>
      <c r="C853" s="164" t="str">
        <f t="shared" si="92"/>
        <v>FA</v>
      </c>
      <c r="D853" s="135">
        <v>79.05</v>
      </c>
      <c r="E853" s="165">
        <v>3</v>
      </c>
      <c r="F853" s="135">
        <v>9</v>
      </c>
      <c r="G853" s="135">
        <v>125</v>
      </c>
      <c r="H853" s="154">
        <v>74.813800000000001</v>
      </c>
      <c r="I853" s="154">
        <v>8.9999999999999993E-3</v>
      </c>
      <c r="J853" s="154">
        <v>135.649</v>
      </c>
      <c r="K853" s="154">
        <v>127.967</v>
      </c>
      <c r="L853" s="154">
        <v>129.251</v>
      </c>
      <c r="M853" s="166">
        <v>65</v>
      </c>
      <c r="N853" s="167">
        <f t="shared" si="97"/>
        <v>75.649000000000001</v>
      </c>
      <c r="O853" s="167">
        <f t="shared" si="97"/>
        <v>67.966999999999999</v>
      </c>
      <c r="P853" s="167">
        <f t="shared" si="97"/>
        <v>69.251000000000005</v>
      </c>
      <c r="Q853">
        <f t="shared" si="93"/>
        <v>135.649</v>
      </c>
      <c r="R853">
        <f t="shared" si="94"/>
        <v>127.967</v>
      </c>
      <c r="S853" s="168">
        <f t="shared" si="95"/>
        <v>75.649000000000001</v>
      </c>
      <c r="T853">
        <f t="shared" si="96"/>
        <v>67.966999999999999</v>
      </c>
    </row>
    <row r="854" spans="1:20" outlineLevel="1" x14ac:dyDescent="0.25">
      <c r="A854" s="149">
        <v>50</v>
      </c>
      <c r="B854" s="164" t="str">
        <f t="shared" si="91"/>
        <v>FA</v>
      </c>
      <c r="C854" s="164" t="str">
        <f t="shared" si="92"/>
        <v>FA</v>
      </c>
      <c r="D854" s="135">
        <v>112.86</v>
      </c>
      <c r="E854" s="165">
        <v>3</v>
      </c>
      <c r="F854" s="135">
        <v>9</v>
      </c>
      <c r="G854" s="135">
        <v>125</v>
      </c>
      <c r="H854" s="154">
        <v>108.622</v>
      </c>
      <c r="I854" s="154">
        <v>8.9999999999999993E-3</v>
      </c>
      <c r="J854" s="154">
        <v>132.59</v>
      </c>
      <c r="K854" s="154">
        <v>127.13</v>
      </c>
      <c r="L854" s="154">
        <v>128.012</v>
      </c>
      <c r="M854" s="166">
        <v>65</v>
      </c>
      <c r="N854" s="167">
        <f t="shared" si="97"/>
        <v>72.59</v>
      </c>
      <c r="O854" s="167">
        <f t="shared" si="97"/>
        <v>67.13</v>
      </c>
      <c r="P854" s="167">
        <f t="shared" si="97"/>
        <v>68.012</v>
      </c>
      <c r="Q854">
        <f t="shared" si="93"/>
        <v>132.59</v>
      </c>
      <c r="R854">
        <f t="shared" si="94"/>
        <v>127.13</v>
      </c>
      <c r="S854" s="168">
        <f t="shared" si="95"/>
        <v>72.59</v>
      </c>
      <c r="T854">
        <f t="shared" si="96"/>
        <v>67.13</v>
      </c>
    </row>
    <row r="855" spans="1:20" outlineLevel="1" x14ac:dyDescent="0.25">
      <c r="A855" s="149">
        <v>60</v>
      </c>
      <c r="B855" s="164" t="str">
        <f t="shared" si="91"/>
        <v>FA</v>
      </c>
      <c r="C855" s="164" t="str">
        <f t="shared" si="92"/>
        <v>FA</v>
      </c>
      <c r="D855" s="135">
        <v>135.4</v>
      </c>
      <c r="E855" s="165">
        <v>3</v>
      </c>
      <c r="F855" s="135">
        <v>9</v>
      </c>
      <c r="G855" s="135">
        <v>125</v>
      </c>
      <c r="H855" s="154">
        <v>131.16</v>
      </c>
      <c r="I855" s="154">
        <v>8.9999999999999993E-3</v>
      </c>
      <c r="J855" s="154">
        <v>131.37299999999999</v>
      </c>
      <c r="K855" s="154">
        <v>126.812</v>
      </c>
      <c r="L855" s="154">
        <v>127.526</v>
      </c>
      <c r="M855" s="166">
        <v>65</v>
      </c>
      <c r="N855" s="167">
        <f t="shared" si="97"/>
        <v>71.37299999999999</v>
      </c>
      <c r="O855" s="167">
        <f t="shared" si="97"/>
        <v>66.811999999999998</v>
      </c>
      <c r="P855" s="167">
        <f t="shared" si="97"/>
        <v>67.525999999999996</v>
      </c>
      <c r="Q855">
        <f t="shared" si="93"/>
        <v>131.37299999999999</v>
      </c>
      <c r="R855">
        <f t="shared" si="94"/>
        <v>126.812</v>
      </c>
      <c r="S855" s="168">
        <f t="shared" si="95"/>
        <v>71.37299999999999</v>
      </c>
      <c r="T855">
        <f t="shared" si="96"/>
        <v>66.811999999999998</v>
      </c>
    </row>
    <row r="856" spans="1:20" outlineLevel="1" x14ac:dyDescent="0.25">
      <c r="A856" s="149">
        <v>70</v>
      </c>
      <c r="B856" s="164" t="str">
        <f t="shared" si="91"/>
        <v>FA</v>
      </c>
      <c r="C856" s="164" t="str">
        <f t="shared" si="92"/>
        <v>FA</v>
      </c>
      <c r="D856" s="135">
        <v>157.94</v>
      </c>
      <c r="E856" s="165">
        <v>3</v>
      </c>
      <c r="F856" s="135">
        <v>9</v>
      </c>
      <c r="G856" s="135">
        <v>125</v>
      </c>
      <c r="H856" s="154">
        <v>153.69800000000001</v>
      </c>
      <c r="I856" s="154">
        <v>8.9999999999999993E-3</v>
      </c>
      <c r="J856" s="154">
        <v>130.50800000000001</v>
      </c>
      <c r="K856" s="154">
        <v>126.58</v>
      </c>
      <c r="L856" s="154">
        <v>127.21299999999999</v>
      </c>
      <c r="M856" s="166">
        <v>65</v>
      </c>
      <c r="N856" s="167">
        <f t="shared" si="97"/>
        <v>70.50800000000001</v>
      </c>
      <c r="O856" s="167">
        <f t="shared" si="97"/>
        <v>66.58</v>
      </c>
      <c r="P856" s="167">
        <f t="shared" si="97"/>
        <v>67.212999999999994</v>
      </c>
      <c r="Q856">
        <f t="shared" si="93"/>
        <v>130.50800000000001</v>
      </c>
      <c r="R856">
        <f t="shared" si="94"/>
        <v>126.58</v>
      </c>
      <c r="S856" s="168">
        <f t="shared" si="95"/>
        <v>70.50800000000001</v>
      </c>
      <c r="T856">
        <f t="shared" si="96"/>
        <v>66.58</v>
      </c>
    </row>
    <row r="857" spans="1:20" outlineLevel="1" x14ac:dyDescent="0.25">
      <c r="A857" s="149">
        <v>85</v>
      </c>
      <c r="B857" s="164" t="str">
        <f t="shared" si="91"/>
        <v>FA</v>
      </c>
      <c r="C857" s="164" t="str">
        <f t="shared" si="92"/>
        <v>FA</v>
      </c>
      <c r="D857" s="135">
        <v>191.75</v>
      </c>
      <c r="E857" s="165">
        <v>3</v>
      </c>
      <c r="F857" s="135">
        <v>9</v>
      </c>
      <c r="G857" s="135">
        <v>125</v>
      </c>
      <c r="H857" s="154">
        <v>187.506</v>
      </c>
      <c r="I857" s="154">
        <v>8.9999999999999993E-3</v>
      </c>
      <c r="J857" s="154">
        <v>129.56200000000001</v>
      </c>
      <c r="K857" s="154">
        <v>126.31399999999999</v>
      </c>
      <c r="L857" s="154">
        <v>126.839</v>
      </c>
      <c r="M857" s="166">
        <v>65</v>
      </c>
      <c r="N857" s="167">
        <f t="shared" si="97"/>
        <v>69.562000000000012</v>
      </c>
      <c r="O857" s="167">
        <f t="shared" si="97"/>
        <v>66.313999999999993</v>
      </c>
      <c r="P857" s="167">
        <f t="shared" si="97"/>
        <v>66.838999999999999</v>
      </c>
      <c r="Q857">
        <f t="shared" si="93"/>
        <v>129.56200000000001</v>
      </c>
      <c r="R857">
        <f t="shared" si="94"/>
        <v>126.31399999999999</v>
      </c>
      <c r="S857" s="168">
        <f t="shared" si="95"/>
        <v>69.562000000000012</v>
      </c>
      <c r="T857">
        <f t="shared" si="96"/>
        <v>66.313999999999993</v>
      </c>
    </row>
    <row r="858" spans="1:20" outlineLevel="1" x14ac:dyDescent="0.25">
      <c r="A858" s="149">
        <v>100</v>
      </c>
      <c r="B858" s="164" t="str">
        <f t="shared" si="91"/>
        <v>FA</v>
      </c>
      <c r="C858" s="164" t="str">
        <f t="shared" si="92"/>
        <v>FA</v>
      </c>
      <c r="D858" s="135">
        <v>225.55</v>
      </c>
      <c r="E858" s="165">
        <v>3</v>
      </c>
      <c r="F858" s="135">
        <v>9</v>
      </c>
      <c r="G858" s="135">
        <v>125</v>
      </c>
      <c r="H858" s="154">
        <v>221.31399999999999</v>
      </c>
      <c r="I858" s="154">
        <v>8.9999999999999993E-3</v>
      </c>
      <c r="J858" s="154">
        <v>128.88499999999999</v>
      </c>
      <c r="K858" s="154">
        <v>126.143</v>
      </c>
      <c r="L858" s="154">
        <v>126.592</v>
      </c>
      <c r="M858" s="166">
        <v>65</v>
      </c>
      <c r="N858" s="167">
        <f t="shared" si="97"/>
        <v>68.884999999999991</v>
      </c>
      <c r="O858" s="167">
        <f t="shared" si="97"/>
        <v>66.143000000000001</v>
      </c>
      <c r="P858" s="167">
        <f t="shared" si="97"/>
        <v>66.591999999999999</v>
      </c>
      <c r="Q858">
        <f t="shared" si="93"/>
        <v>128.88499999999999</v>
      </c>
      <c r="R858">
        <f t="shared" si="94"/>
        <v>126.143</v>
      </c>
      <c r="S858" s="168">
        <f t="shared" si="95"/>
        <v>68.884999999999991</v>
      </c>
      <c r="T858">
        <f t="shared" si="96"/>
        <v>66.143000000000001</v>
      </c>
    </row>
    <row r="859" spans="1:20" outlineLevel="1" x14ac:dyDescent="0.25">
      <c r="A859" s="149">
        <v>125</v>
      </c>
      <c r="B859" s="164" t="str">
        <f t="shared" si="91"/>
        <v>FA</v>
      </c>
      <c r="C859" s="164" t="str">
        <f t="shared" si="92"/>
        <v>FA</v>
      </c>
      <c r="D859" s="135">
        <v>281.89999999999998</v>
      </c>
      <c r="E859" s="165">
        <v>3</v>
      </c>
      <c r="F859" s="135">
        <v>9</v>
      </c>
      <c r="G859" s="135">
        <v>125</v>
      </c>
      <c r="H859" s="154">
        <v>277.66000000000003</v>
      </c>
      <c r="I859" s="154">
        <v>8.9999999999999993E-3</v>
      </c>
      <c r="J859" s="154">
        <v>128.143</v>
      </c>
      <c r="K859" s="154">
        <v>125.935</v>
      </c>
      <c r="L859" s="154">
        <v>126.25700000000001</v>
      </c>
      <c r="M859" s="166">
        <v>65</v>
      </c>
      <c r="N859" s="167">
        <f t="shared" si="97"/>
        <v>68.143000000000001</v>
      </c>
      <c r="O859" s="167">
        <f t="shared" si="97"/>
        <v>65.935000000000002</v>
      </c>
      <c r="P859" s="167">
        <f t="shared" si="97"/>
        <v>66.257000000000005</v>
      </c>
      <c r="Q859">
        <f t="shared" si="93"/>
        <v>128.143</v>
      </c>
      <c r="R859">
        <f t="shared" si="94"/>
        <v>125.935</v>
      </c>
      <c r="S859" s="168">
        <f t="shared" si="95"/>
        <v>68.143000000000001</v>
      </c>
      <c r="T859">
        <f t="shared" si="96"/>
        <v>65.935000000000002</v>
      </c>
    </row>
    <row r="860" spans="1:20" outlineLevel="1" x14ac:dyDescent="0.25">
      <c r="A860" s="149">
        <v>150</v>
      </c>
      <c r="B860" s="164" t="str">
        <f t="shared" si="91"/>
        <v>FA</v>
      </c>
      <c r="C860" s="164" t="str">
        <f t="shared" si="92"/>
        <v>FA</v>
      </c>
      <c r="D860" s="135">
        <v>338.25</v>
      </c>
      <c r="E860" s="165">
        <v>3</v>
      </c>
      <c r="F860" s="135">
        <v>9</v>
      </c>
      <c r="G860" s="135">
        <v>125</v>
      </c>
      <c r="H860" s="154">
        <v>334.00599999999997</v>
      </c>
      <c r="I860" s="154">
        <v>8.9999999999999993E-3</v>
      </c>
      <c r="J860" s="154">
        <v>127.613</v>
      </c>
      <c r="K860" s="154">
        <v>125.792</v>
      </c>
      <c r="L860" s="154">
        <v>126.081</v>
      </c>
      <c r="M860" s="166">
        <v>65</v>
      </c>
      <c r="N860" s="167">
        <f t="shared" si="97"/>
        <v>67.613</v>
      </c>
      <c r="O860" s="167">
        <f t="shared" si="97"/>
        <v>65.792000000000002</v>
      </c>
      <c r="P860" s="167">
        <f t="shared" si="97"/>
        <v>66.081000000000003</v>
      </c>
      <c r="Q860">
        <f t="shared" si="93"/>
        <v>127.613</v>
      </c>
      <c r="R860">
        <f t="shared" si="94"/>
        <v>125.792</v>
      </c>
      <c r="S860" s="168">
        <f t="shared" si="95"/>
        <v>67.613</v>
      </c>
      <c r="T860">
        <f t="shared" si="96"/>
        <v>65.792000000000002</v>
      </c>
    </row>
    <row r="861" spans="1:20" outlineLevel="1" x14ac:dyDescent="0.25">
      <c r="A861" s="149">
        <v>2</v>
      </c>
      <c r="B861" s="164" t="str">
        <f t="shared" si="91"/>
        <v>FA</v>
      </c>
      <c r="C861" s="164" t="str">
        <f t="shared" si="92"/>
        <v>FA</v>
      </c>
      <c r="D861" s="135">
        <v>4.68</v>
      </c>
      <c r="E861" s="165">
        <v>3</v>
      </c>
      <c r="F861" s="135">
        <v>12</v>
      </c>
      <c r="G861" s="135">
        <v>125</v>
      </c>
      <c r="H861" s="154">
        <v>0.43692300000000001</v>
      </c>
      <c r="I861" s="154">
        <v>1.2E-2</v>
      </c>
      <c r="J861" s="154">
        <v>317.74299999999999</v>
      </c>
      <c r="K861" s="154">
        <v>175.44200000000001</v>
      </c>
      <c r="L861" s="154">
        <v>202.02099999999999</v>
      </c>
      <c r="M861" s="166">
        <v>65</v>
      </c>
      <c r="N861" s="167">
        <f t="shared" si="97"/>
        <v>257.74299999999999</v>
      </c>
      <c r="O861" s="167">
        <f t="shared" si="97"/>
        <v>115.44200000000001</v>
      </c>
      <c r="P861" s="167">
        <f t="shared" si="97"/>
        <v>142.02099999999999</v>
      </c>
      <c r="Q861" t="str">
        <f t="shared" si="93"/>
        <v>NA</v>
      </c>
      <c r="R861" t="str">
        <f t="shared" si="94"/>
        <v>NA</v>
      </c>
      <c r="S861" s="168" t="str">
        <f t="shared" si="95"/>
        <v>NA</v>
      </c>
      <c r="T861" t="str">
        <f t="shared" si="96"/>
        <v>NA</v>
      </c>
    </row>
    <row r="862" spans="1:20" outlineLevel="1" x14ac:dyDescent="0.25">
      <c r="A862" s="149">
        <v>3.5</v>
      </c>
      <c r="B862" s="164" t="str">
        <f t="shared" si="91"/>
        <v>FA</v>
      </c>
      <c r="C862" s="164" t="str">
        <f t="shared" si="92"/>
        <v>FA</v>
      </c>
      <c r="D862" s="135">
        <v>8.06</v>
      </c>
      <c r="E862" s="165">
        <v>3</v>
      </c>
      <c r="F862" s="135">
        <v>12</v>
      </c>
      <c r="G862" s="135">
        <v>125</v>
      </c>
      <c r="H862" s="154">
        <v>3.8176899999999998</v>
      </c>
      <c r="I862" s="154">
        <v>1.2E-2</v>
      </c>
      <c r="J862" s="154">
        <v>246.46299999999999</v>
      </c>
      <c r="K862" s="154">
        <v>156.56800000000001</v>
      </c>
      <c r="L862" s="154">
        <v>172.78899999999999</v>
      </c>
      <c r="M862" s="166">
        <v>65</v>
      </c>
      <c r="N862" s="167">
        <f t="shared" si="97"/>
        <v>186.46299999999999</v>
      </c>
      <c r="O862" s="167">
        <f t="shared" si="97"/>
        <v>96.568000000000012</v>
      </c>
      <c r="P862" s="167">
        <f t="shared" si="97"/>
        <v>112.78899999999999</v>
      </c>
      <c r="Q862" t="str">
        <f t="shared" si="93"/>
        <v>NA</v>
      </c>
      <c r="R862" t="str">
        <f t="shared" si="94"/>
        <v>NA</v>
      </c>
      <c r="S862" s="168" t="str">
        <f t="shared" si="95"/>
        <v>NA</v>
      </c>
      <c r="T862" t="str">
        <f t="shared" si="96"/>
        <v>NA</v>
      </c>
    </row>
    <row r="863" spans="1:20" outlineLevel="1" x14ac:dyDescent="0.25">
      <c r="A863" s="149">
        <v>5</v>
      </c>
      <c r="B863" s="164" t="str">
        <f t="shared" si="91"/>
        <v>FA</v>
      </c>
      <c r="C863" s="164" t="str">
        <f t="shared" si="92"/>
        <v>FA</v>
      </c>
      <c r="D863" s="135">
        <v>11.44</v>
      </c>
      <c r="E863" s="165">
        <v>3</v>
      </c>
      <c r="F863" s="135">
        <v>12</v>
      </c>
      <c r="G863" s="135">
        <v>125</v>
      </c>
      <c r="H863" s="154">
        <v>7.1984599999999999</v>
      </c>
      <c r="I863" s="154">
        <v>1.2E-2</v>
      </c>
      <c r="J863" s="154">
        <v>213.40299999999999</v>
      </c>
      <c r="K863" s="154">
        <v>148.22800000000001</v>
      </c>
      <c r="L863" s="154">
        <v>159.25700000000001</v>
      </c>
      <c r="M863" s="166">
        <v>65</v>
      </c>
      <c r="N863" s="167">
        <f t="shared" si="97"/>
        <v>153.40299999999999</v>
      </c>
      <c r="O863" s="167">
        <f t="shared" si="97"/>
        <v>88.228000000000009</v>
      </c>
      <c r="P863" s="167">
        <f t="shared" si="97"/>
        <v>99.257000000000005</v>
      </c>
      <c r="Q863" t="str">
        <f t="shared" si="93"/>
        <v>NA</v>
      </c>
      <c r="R863" t="str">
        <f t="shared" si="94"/>
        <v>NA</v>
      </c>
      <c r="S863" s="168" t="str">
        <f t="shared" si="95"/>
        <v>NA</v>
      </c>
      <c r="T863">
        <f t="shared" si="96"/>
        <v>88.228000000000009</v>
      </c>
    </row>
    <row r="864" spans="1:20" outlineLevel="1" x14ac:dyDescent="0.25">
      <c r="A864" s="149">
        <v>7.5</v>
      </c>
      <c r="B864" s="164" t="str">
        <f t="shared" si="91"/>
        <v>TR</v>
      </c>
      <c r="C864" s="164" t="str">
        <f t="shared" si="92"/>
        <v>TR</v>
      </c>
      <c r="D864" s="135">
        <v>17.07</v>
      </c>
      <c r="E864" s="165">
        <v>3</v>
      </c>
      <c r="F864" s="135">
        <v>12</v>
      </c>
      <c r="G864" s="135">
        <v>125</v>
      </c>
      <c r="H864" s="154">
        <v>12.8331</v>
      </c>
      <c r="I864" s="154">
        <v>1.2E-2</v>
      </c>
      <c r="J864" s="154">
        <v>185.79900000000001</v>
      </c>
      <c r="K864" s="154">
        <v>141.02199999999999</v>
      </c>
      <c r="L864" s="154">
        <v>148.79300000000001</v>
      </c>
      <c r="M864" s="166">
        <v>65</v>
      </c>
      <c r="N864" s="167">
        <f t="shared" si="97"/>
        <v>125.79900000000001</v>
      </c>
      <c r="O864" s="167">
        <f t="shared" si="97"/>
        <v>81.021999999999991</v>
      </c>
      <c r="P864" s="167">
        <f t="shared" si="97"/>
        <v>88.793000000000006</v>
      </c>
      <c r="Q864">
        <f t="shared" si="93"/>
        <v>185.79900000000001</v>
      </c>
      <c r="R864">
        <f t="shared" si="94"/>
        <v>141.02199999999999</v>
      </c>
      <c r="S864" s="168">
        <f t="shared" si="95"/>
        <v>125.79900000000001</v>
      </c>
      <c r="T864">
        <f t="shared" si="96"/>
        <v>81.021999999999991</v>
      </c>
    </row>
    <row r="865" spans="1:20" outlineLevel="1" x14ac:dyDescent="0.25">
      <c r="A865" s="149">
        <v>10</v>
      </c>
      <c r="B865" s="164" t="str">
        <f t="shared" si="91"/>
        <v>TR</v>
      </c>
      <c r="C865" s="164" t="str">
        <f t="shared" si="92"/>
        <v>TR</v>
      </c>
      <c r="D865" s="135">
        <v>22.71</v>
      </c>
      <c r="E865" s="165">
        <v>3</v>
      </c>
      <c r="F865" s="135">
        <v>12</v>
      </c>
      <c r="G865" s="135">
        <v>125</v>
      </c>
      <c r="H865" s="154">
        <v>18.467700000000001</v>
      </c>
      <c r="I865" s="154">
        <v>1.2E-2</v>
      </c>
      <c r="J865" s="154">
        <v>171.54</v>
      </c>
      <c r="K865" s="154">
        <v>137.422</v>
      </c>
      <c r="L865" s="154">
        <v>143.16200000000001</v>
      </c>
      <c r="M865" s="166">
        <v>65</v>
      </c>
      <c r="N865" s="167">
        <f t="shared" si="97"/>
        <v>111.53999999999999</v>
      </c>
      <c r="O865" s="167">
        <f t="shared" si="97"/>
        <v>77.421999999999997</v>
      </c>
      <c r="P865" s="167">
        <f t="shared" si="97"/>
        <v>83.162000000000006</v>
      </c>
      <c r="Q865">
        <f t="shared" si="93"/>
        <v>171.54</v>
      </c>
      <c r="R865">
        <f t="shared" si="94"/>
        <v>137.422</v>
      </c>
      <c r="S865" s="168">
        <f t="shared" si="95"/>
        <v>111.53999999999999</v>
      </c>
      <c r="T865">
        <f t="shared" si="96"/>
        <v>77.421999999999997</v>
      </c>
    </row>
    <row r="866" spans="1:20" outlineLevel="1" x14ac:dyDescent="0.25">
      <c r="A866" s="149">
        <v>15</v>
      </c>
      <c r="B866" s="164" t="str">
        <f t="shared" si="91"/>
        <v>TR</v>
      </c>
      <c r="C866" s="164" t="str">
        <f t="shared" si="92"/>
        <v>TR</v>
      </c>
      <c r="D866" s="135">
        <v>33.979999999999997</v>
      </c>
      <c r="E866" s="165">
        <v>3</v>
      </c>
      <c r="F866" s="135">
        <v>12</v>
      </c>
      <c r="G866" s="135">
        <v>125</v>
      </c>
      <c r="H866" s="154">
        <v>29.736899999999999</v>
      </c>
      <c r="I866" s="154">
        <v>1.2E-2</v>
      </c>
      <c r="J866" s="154">
        <v>156.76400000000001</v>
      </c>
      <c r="K866" s="154">
        <v>133.50399999999999</v>
      </c>
      <c r="L866" s="154">
        <v>137.41800000000001</v>
      </c>
      <c r="M866" s="166">
        <v>65</v>
      </c>
      <c r="N866" s="167">
        <f t="shared" si="97"/>
        <v>96.76400000000001</v>
      </c>
      <c r="O866" s="167">
        <f t="shared" si="97"/>
        <v>73.503999999999991</v>
      </c>
      <c r="P866" s="167">
        <f t="shared" si="97"/>
        <v>77.418000000000006</v>
      </c>
      <c r="Q866">
        <f t="shared" si="93"/>
        <v>156.76400000000001</v>
      </c>
      <c r="R866">
        <f t="shared" si="94"/>
        <v>133.50399999999999</v>
      </c>
      <c r="S866" s="168">
        <f t="shared" si="95"/>
        <v>96.76400000000001</v>
      </c>
      <c r="T866">
        <f t="shared" si="96"/>
        <v>73.503999999999991</v>
      </c>
    </row>
    <row r="867" spans="1:20" outlineLevel="1" x14ac:dyDescent="0.25">
      <c r="A867" s="149">
        <v>20</v>
      </c>
      <c r="B867" s="164" t="str">
        <f t="shared" si="91"/>
        <v>TR</v>
      </c>
      <c r="C867" s="164" t="str">
        <f t="shared" si="92"/>
        <v>TR</v>
      </c>
      <c r="D867" s="135">
        <v>45.25</v>
      </c>
      <c r="E867" s="165">
        <v>3</v>
      </c>
      <c r="F867" s="135">
        <v>12</v>
      </c>
      <c r="G867" s="135">
        <v>125</v>
      </c>
      <c r="H867" s="154">
        <v>41.0062</v>
      </c>
      <c r="I867" s="154">
        <v>1.2E-2</v>
      </c>
      <c r="J867" s="154">
        <v>149.185</v>
      </c>
      <c r="K867" s="154">
        <v>131.56899999999999</v>
      </c>
      <c r="L867" s="154">
        <v>134.42699999999999</v>
      </c>
      <c r="M867" s="166">
        <v>65</v>
      </c>
      <c r="N867" s="167">
        <f t="shared" si="97"/>
        <v>89.185000000000002</v>
      </c>
      <c r="O867" s="167">
        <f t="shared" si="97"/>
        <v>71.568999999999988</v>
      </c>
      <c r="P867" s="167">
        <f t="shared" si="97"/>
        <v>74.426999999999992</v>
      </c>
      <c r="Q867">
        <f t="shared" si="93"/>
        <v>149.185</v>
      </c>
      <c r="R867">
        <f t="shared" si="94"/>
        <v>131.56899999999999</v>
      </c>
      <c r="S867" s="168">
        <f t="shared" si="95"/>
        <v>89.185000000000002</v>
      </c>
      <c r="T867">
        <f t="shared" si="96"/>
        <v>71.568999999999988</v>
      </c>
    </row>
    <row r="868" spans="1:20" outlineLevel="1" x14ac:dyDescent="0.25">
      <c r="A868" s="149">
        <v>35</v>
      </c>
      <c r="B868" s="164" t="str">
        <f t="shared" si="91"/>
        <v>FA</v>
      </c>
      <c r="C868" s="164" t="str">
        <f t="shared" si="92"/>
        <v>FA</v>
      </c>
      <c r="D868" s="135">
        <v>79.05</v>
      </c>
      <c r="E868" s="165">
        <v>3</v>
      </c>
      <c r="F868" s="135">
        <v>12</v>
      </c>
      <c r="G868" s="135">
        <v>125</v>
      </c>
      <c r="H868" s="154">
        <v>74.813800000000001</v>
      </c>
      <c r="I868" s="154">
        <v>1.2E-2</v>
      </c>
      <c r="J868" s="154">
        <v>139.184</v>
      </c>
      <c r="K868" s="154">
        <v>128.953</v>
      </c>
      <c r="L868" s="154">
        <v>130.66200000000001</v>
      </c>
      <c r="M868" s="166">
        <v>65</v>
      </c>
      <c r="N868" s="167">
        <f t="shared" si="97"/>
        <v>79.183999999999997</v>
      </c>
      <c r="O868" s="167">
        <f t="shared" si="97"/>
        <v>68.953000000000003</v>
      </c>
      <c r="P868" s="167">
        <f t="shared" si="97"/>
        <v>70.662000000000006</v>
      </c>
      <c r="Q868">
        <f t="shared" si="93"/>
        <v>139.184</v>
      </c>
      <c r="R868">
        <f t="shared" si="94"/>
        <v>128.953</v>
      </c>
      <c r="S868" s="168">
        <f t="shared" si="95"/>
        <v>79.183999999999997</v>
      </c>
      <c r="T868">
        <f t="shared" si="96"/>
        <v>68.953000000000003</v>
      </c>
    </row>
    <row r="869" spans="1:20" outlineLevel="1" x14ac:dyDescent="0.25">
      <c r="A869" s="149">
        <v>50</v>
      </c>
      <c r="B869" s="164" t="str">
        <f t="shared" si="91"/>
        <v>FA</v>
      </c>
      <c r="C869" s="164" t="str">
        <f t="shared" si="92"/>
        <v>FA</v>
      </c>
      <c r="D869" s="135">
        <v>112.86</v>
      </c>
      <c r="E869" s="165">
        <v>3</v>
      </c>
      <c r="F869" s="135">
        <v>12</v>
      </c>
      <c r="G869" s="135">
        <v>125</v>
      </c>
      <c r="H869" s="154">
        <v>108.622</v>
      </c>
      <c r="I869" s="154">
        <v>1.2E-2</v>
      </c>
      <c r="J869" s="154">
        <v>135.113</v>
      </c>
      <c r="K869" s="154">
        <v>127.839</v>
      </c>
      <c r="L869" s="154">
        <v>129.012</v>
      </c>
      <c r="M869" s="166">
        <v>65</v>
      </c>
      <c r="N869" s="167">
        <f t="shared" si="97"/>
        <v>75.113</v>
      </c>
      <c r="O869" s="167">
        <f t="shared" si="97"/>
        <v>67.838999999999999</v>
      </c>
      <c r="P869" s="167">
        <f t="shared" si="97"/>
        <v>69.012</v>
      </c>
      <c r="Q869">
        <f t="shared" si="93"/>
        <v>135.113</v>
      </c>
      <c r="R869">
        <f t="shared" si="94"/>
        <v>127.839</v>
      </c>
      <c r="S869" s="168">
        <f t="shared" si="95"/>
        <v>75.113</v>
      </c>
      <c r="T869">
        <f t="shared" si="96"/>
        <v>67.838999999999999</v>
      </c>
    </row>
    <row r="870" spans="1:20" outlineLevel="1" x14ac:dyDescent="0.25">
      <c r="A870" s="149">
        <v>60</v>
      </c>
      <c r="B870" s="164" t="str">
        <f t="shared" si="91"/>
        <v>FA</v>
      </c>
      <c r="C870" s="164" t="str">
        <f t="shared" si="92"/>
        <v>FA</v>
      </c>
      <c r="D870" s="135">
        <v>135.4</v>
      </c>
      <c r="E870" s="165">
        <v>3</v>
      </c>
      <c r="F870" s="135">
        <v>12</v>
      </c>
      <c r="G870" s="135">
        <v>125</v>
      </c>
      <c r="H870" s="154">
        <v>131.16</v>
      </c>
      <c r="I870" s="154">
        <v>1.2E-2</v>
      </c>
      <c r="J870" s="154">
        <v>133.49199999999999</v>
      </c>
      <c r="K870" s="154">
        <v>127.41500000000001</v>
      </c>
      <c r="L870" s="154">
        <v>128.36500000000001</v>
      </c>
      <c r="M870" s="166">
        <v>65</v>
      </c>
      <c r="N870" s="167">
        <f t="shared" si="97"/>
        <v>73.49199999999999</v>
      </c>
      <c r="O870" s="167">
        <f t="shared" si="97"/>
        <v>67.415000000000006</v>
      </c>
      <c r="P870" s="167">
        <f t="shared" si="97"/>
        <v>68.365000000000009</v>
      </c>
      <c r="Q870">
        <f t="shared" si="93"/>
        <v>133.49199999999999</v>
      </c>
      <c r="R870">
        <f t="shared" si="94"/>
        <v>127.41500000000001</v>
      </c>
      <c r="S870" s="168">
        <f t="shared" si="95"/>
        <v>73.49199999999999</v>
      </c>
      <c r="T870">
        <f t="shared" si="96"/>
        <v>67.415000000000006</v>
      </c>
    </row>
    <row r="871" spans="1:20" outlineLevel="1" x14ac:dyDescent="0.25">
      <c r="A871" s="149">
        <v>70</v>
      </c>
      <c r="B871" s="164" t="str">
        <f t="shared" si="91"/>
        <v>FA</v>
      </c>
      <c r="C871" s="164" t="str">
        <f t="shared" si="92"/>
        <v>FA</v>
      </c>
      <c r="D871" s="135">
        <v>157.94</v>
      </c>
      <c r="E871" s="165">
        <v>3</v>
      </c>
      <c r="F871" s="135">
        <v>12</v>
      </c>
      <c r="G871" s="135">
        <v>125</v>
      </c>
      <c r="H871" s="154">
        <v>153.69800000000001</v>
      </c>
      <c r="I871" s="154">
        <v>1.2E-2</v>
      </c>
      <c r="J871" s="154">
        <v>132.34</v>
      </c>
      <c r="K871" s="154">
        <v>127.10599999999999</v>
      </c>
      <c r="L871" s="154">
        <v>127.949</v>
      </c>
      <c r="M871" s="166">
        <v>65</v>
      </c>
      <c r="N871" s="167">
        <f t="shared" si="97"/>
        <v>72.34</v>
      </c>
      <c r="O871" s="167">
        <f t="shared" si="97"/>
        <v>67.105999999999995</v>
      </c>
      <c r="P871" s="167">
        <f t="shared" si="97"/>
        <v>67.948999999999998</v>
      </c>
      <c r="Q871">
        <f t="shared" si="93"/>
        <v>132.34</v>
      </c>
      <c r="R871">
        <f t="shared" si="94"/>
        <v>127.10599999999999</v>
      </c>
      <c r="S871" s="168">
        <f t="shared" si="95"/>
        <v>72.34</v>
      </c>
      <c r="T871">
        <f t="shared" si="96"/>
        <v>67.105999999999995</v>
      </c>
    </row>
    <row r="872" spans="1:20" outlineLevel="1" x14ac:dyDescent="0.25">
      <c r="A872" s="149">
        <v>85</v>
      </c>
      <c r="B872" s="164" t="str">
        <f t="shared" si="91"/>
        <v>FA</v>
      </c>
      <c r="C872" s="164" t="str">
        <f t="shared" si="92"/>
        <v>FA</v>
      </c>
      <c r="D872" s="135">
        <v>191.75</v>
      </c>
      <c r="E872" s="165">
        <v>3</v>
      </c>
      <c r="F872" s="135">
        <v>12</v>
      </c>
      <c r="G872" s="135">
        <v>125</v>
      </c>
      <c r="H872" s="154">
        <v>187.506</v>
      </c>
      <c r="I872" s="154">
        <v>1.2E-2</v>
      </c>
      <c r="J872" s="154">
        <v>131.08099999999999</v>
      </c>
      <c r="K872" s="154">
        <v>126.751</v>
      </c>
      <c r="L872" s="154">
        <v>127.45</v>
      </c>
      <c r="M872" s="166">
        <v>65</v>
      </c>
      <c r="N872" s="167">
        <f t="shared" si="97"/>
        <v>71.080999999999989</v>
      </c>
      <c r="O872" s="167">
        <f t="shared" si="97"/>
        <v>66.751000000000005</v>
      </c>
      <c r="P872" s="167">
        <f t="shared" si="97"/>
        <v>67.45</v>
      </c>
      <c r="Q872">
        <f t="shared" si="93"/>
        <v>131.08099999999999</v>
      </c>
      <c r="R872">
        <f t="shared" si="94"/>
        <v>126.751</v>
      </c>
      <c r="S872" s="168">
        <f t="shared" si="95"/>
        <v>71.080999999999989</v>
      </c>
      <c r="T872">
        <f t="shared" si="96"/>
        <v>66.751000000000005</v>
      </c>
    </row>
    <row r="873" spans="1:20" outlineLevel="1" x14ac:dyDescent="0.25">
      <c r="A873" s="149">
        <v>100</v>
      </c>
      <c r="B873" s="164" t="str">
        <f t="shared" si="91"/>
        <v>FA</v>
      </c>
      <c r="C873" s="164" t="str">
        <f t="shared" si="92"/>
        <v>FA</v>
      </c>
      <c r="D873" s="135">
        <v>225.55</v>
      </c>
      <c r="E873" s="165">
        <v>3</v>
      </c>
      <c r="F873" s="135">
        <v>12</v>
      </c>
      <c r="G873" s="135">
        <v>125</v>
      </c>
      <c r="H873" s="154">
        <v>221.31399999999999</v>
      </c>
      <c r="I873" s="154">
        <v>1.2E-2</v>
      </c>
      <c r="J873" s="154">
        <v>130.179</v>
      </c>
      <c r="K873" s="154">
        <v>126.524</v>
      </c>
      <c r="L873" s="154">
        <v>127.122</v>
      </c>
      <c r="M873" s="166">
        <v>65</v>
      </c>
      <c r="N873" s="167">
        <f t="shared" si="97"/>
        <v>70.179000000000002</v>
      </c>
      <c r="O873" s="167">
        <f t="shared" si="97"/>
        <v>66.524000000000001</v>
      </c>
      <c r="P873" s="167">
        <f t="shared" si="97"/>
        <v>67.122</v>
      </c>
      <c r="Q873">
        <f t="shared" si="93"/>
        <v>130.179</v>
      </c>
      <c r="R873">
        <f t="shared" si="94"/>
        <v>126.524</v>
      </c>
      <c r="S873" s="168">
        <f t="shared" si="95"/>
        <v>70.179000000000002</v>
      </c>
      <c r="T873">
        <f t="shared" si="96"/>
        <v>66.524000000000001</v>
      </c>
    </row>
    <row r="874" spans="1:20" outlineLevel="1" x14ac:dyDescent="0.25">
      <c r="A874" s="149">
        <v>125</v>
      </c>
      <c r="B874" s="164" t="str">
        <f t="shared" si="91"/>
        <v>FA</v>
      </c>
      <c r="C874" s="164" t="str">
        <f t="shared" si="92"/>
        <v>FA</v>
      </c>
      <c r="D874" s="135">
        <v>281.89999999999998</v>
      </c>
      <c r="E874" s="165">
        <v>3</v>
      </c>
      <c r="F874" s="135">
        <v>12</v>
      </c>
      <c r="G874" s="135">
        <v>125</v>
      </c>
      <c r="H874" s="154">
        <v>277.66000000000003</v>
      </c>
      <c r="I874" s="154">
        <v>1.2E-2</v>
      </c>
      <c r="J874" s="154">
        <v>129.19</v>
      </c>
      <c r="K874" s="154">
        <v>126.246</v>
      </c>
      <c r="L874" s="154">
        <v>126.676</v>
      </c>
      <c r="M874" s="166">
        <v>65</v>
      </c>
      <c r="N874" s="167">
        <f t="shared" si="97"/>
        <v>69.19</v>
      </c>
      <c r="O874" s="167">
        <f t="shared" si="97"/>
        <v>66.245999999999995</v>
      </c>
      <c r="P874" s="167">
        <f t="shared" si="97"/>
        <v>66.676000000000002</v>
      </c>
      <c r="Q874">
        <f t="shared" si="93"/>
        <v>129.19</v>
      </c>
      <c r="R874">
        <f t="shared" si="94"/>
        <v>126.246</v>
      </c>
      <c r="S874" s="168">
        <f t="shared" si="95"/>
        <v>69.19</v>
      </c>
      <c r="T874">
        <f t="shared" si="96"/>
        <v>66.245999999999995</v>
      </c>
    </row>
    <row r="875" spans="1:20" outlineLevel="1" x14ac:dyDescent="0.25">
      <c r="A875" s="149">
        <v>150</v>
      </c>
      <c r="B875" s="164" t="str">
        <f t="shared" si="91"/>
        <v>FA</v>
      </c>
      <c r="C875" s="164" t="str">
        <f t="shared" si="92"/>
        <v>FA</v>
      </c>
      <c r="D875" s="135">
        <v>338.25</v>
      </c>
      <c r="E875" s="165">
        <v>3</v>
      </c>
      <c r="F875" s="135">
        <v>12</v>
      </c>
      <c r="G875" s="135">
        <v>125</v>
      </c>
      <c r="H875" s="154">
        <v>334.00599999999997</v>
      </c>
      <c r="I875" s="154">
        <v>1.2E-2</v>
      </c>
      <c r="J875" s="154">
        <v>128.483</v>
      </c>
      <c r="K875" s="154">
        <v>126.056</v>
      </c>
      <c r="L875" s="154">
        <v>126.441</v>
      </c>
      <c r="M875" s="166">
        <v>65</v>
      </c>
      <c r="N875" s="167">
        <f t="shared" si="97"/>
        <v>68.483000000000004</v>
      </c>
      <c r="O875" s="167">
        <f t="shared" si="97"/>
        <v>66.055999999999997</v>
      </c>
      <c r="P875" s="167">
        <f t="shared" si="97"/>
        <v>66.441000000000003</v>
      </c>
      <c r="Q875">
        <f t="shared" si="93"/>
        <v>128.483</v>
      </c>
      <c r="R875">
        <f t="shared" si="94"/>
        <v>126.056</v>
      </c>
      <c r="S875" s="168">
        <f t="shared" si="95"/>
        <v>68.483000000000004</v>
      </c>
      <c r="T875">
        <f t="shared" si="96"/>
        <v>66.055999999999997</v>
      </c>
    </row>
    <row r="876" spans="1:20" outlineLevel="1" x14ac:dyDescent="0.25">
      <c r="A876" s="149">
        <v>2</v>
      </c>
      <c r="B876" s="164" t="str">
        <f t="shared" si="91"/>
        <v>FA</v>
      </c>
      <c r="C876" s="164" t="str">
        <f t="shared" si="92"/>
        <v>FA</v>
      </c>
      <c r="D876" s="135">
        <v>4.68</v>
      </c>
      <c r="E876" s="165">
        <v>3</v>
      </c>
      <c r="F876" s="135">
        <v>15</v>
      </c>
      <c r="G876" s="135">
        <v>125</v>
      </c>
      <c r="H876" s="154">
        <v>0.43692300000000001</v>
      </c>
      <c r="I876" s="154">
        <v>1.4999999999999999E-2</v>
      </c>
      <c r="J876" s="154">
        <v>363.43799999999999</v>
      </c>
      <c r="K876" s="154">
        <v>187.416</v>
      </c>
      <c r="L876" s="154">
        <v>220.07499999999999</v>
      </c>
      <c r="M876" s="166">
        <v>65</v>
      </c>
      <c r="N876" s="167">
        <f t="shared" si="97"/>
        <v>303.43799999999999</v>
      </c>
      <c r="O876" s="167">
        <f t="shared" si="97"/>
        <v>127.416</v>
      </c>
      <c r="P876" s="167">
        <f t="shared" si="97"/>
        <v>160.07499999999999</v>
      </c>
      <c r="Q876" t="str">
        <f t="shared" si="93"/>
        <v>NA</v>
      </c>
      <c r="R876" t="str">
        <f t="shared" si="94"/>
        <v>NA</v>
      </c>
      <c r="S876" s="168" t="str">
        <f t="shared" si="95"/>
        <v>NA</v>
      </c>
      <c r="T876" t="str">
        <f t="shared" si="96"/>
        <v>NA</v>
      </c>
    </row>
    <row r="877" spans="1:20" outlineLevel="1" x14ac:dyDescent="0.25">
      <c r="A877" s="149">
        <v>3.5</v>
      </c>
      <c r="B877" s="164" t="str">
        <f t="shared" si="91"/>
        <v>FA</v>
      </c>
      <c r="C877" s="164" t="str">
        <f t="shared" si="92"/>
        <v>FA</v>
      </c>
      <c r="D877" s="135">
        <v>8.06</v>
      </c>
      <c r="E877" s="165">
        <v>3</v>
      </c>
      <c r="F877" s="135">
        <v>15</v>
      </c>
      <c r="G877" s="135">
        <v>125</v>
      </c>
      <c r="H877" s="154">
        <v>3.8176899999999998</v>
      </c>
      <c r="I877" s="154">
        <v>1.4999999999999999E-2</v>
      </c>
      <c r="J877" s="154">
        <v>275.66500000000002</v>
      </c>
      <c r="K877" s="154">
        <v>164.19800000000001</v>
      </c>
      <c r="L877" s="154">
        <v>184.24299999999999</v>
      </c>
      <c r="M877" s="166">
        <v>65</v>
      </c>
      <c r="N877" s="167">
        <f t="shared" si="97"/>
        <v>215.66500000000002</v>
      </c>
      <c r="O877" s="167">
        <f t="shared" si="97"/>
        <v>104.19800000000001</v>
      </c>
      <c r="P877" s="167">
        <f t="shared" si="97"/>
        <v>124.24299999999999</v>
      </c>
      <c r="Q877" t="str">
        <f t="shared" si="93"/>
        <v>NA</v>
      </c>
      <c r="R877" t="str">
        <f t="shared" si="94"/>
        <v>NA</v>
      </c>
      <c r="S877" s="168" t="str">
        <f t="shared" si="95"/>
        <v>NA</v>
      </c>
      <c r="T877" t="str">
        <f t="shared" si="96"/>
        <v>NA</v>
      </c>
    </row>
    <row r="878" spans="1:20" outlineLevel="1" x14ac:dyDescent="0.25">
      <c r="A878" s="149">
        <v>5</v>
      </c>
      <c r="B878" s="164" t="str">
        <f t="shared" si="91"/>
        <v>FA</v>
      </c>
      <c r="C878" s="164" t="str">
        <f t="shared" si="92"/>
        <v>FA</v>
      </c>
      <c r="D878" s="135">
        <v>11.44</v>
      </c>
      <c r="E878" s="165">
        <v>3</v>
      </c>
      <c r="F878" s="135">
        <v>15</v>
      </c>
      <c r="G878" s="135">
        <v>125</v>
      </c>
      <c r="H878" s="154">
        <v>7.1984599999999999</v>
      </c>
      <c r="I878" s="154">
        <v>1.4999999999999999E-2</v>
      </c>
      <c r="J878" s="154">
        <v>234.84700000000001</v>
      </c>
      <c r="K878" s="154">
        <v>153.89099999999999</v>
      </c>
      <c r="L878" s="154">
        <v>167.55799999999999</v>
      </c>
      <c r="M878" s="166">
        <v>65</v>
      </c>
      <c r="N878" s="167">
        <f t="shared" si="97"/>
        <v>174.84700000000001</v>
      </c>
      <c r="O878" s="167">
        <f t="shared" si="97"/>
        <v>93.890999999999991</v>
      </c>
      <c r="P878" s="167">
        <f t="shared" si="97"/>
        <v>107.55799999999999</v>
      </c>
      <c r="Q878" t="str">
        <f t="shared" si="93"/>
        <v>NA</v>
      </c>
      <c r="R878" t="str">
        <f t="shared" si="94"/>
        <v>NA</v>
      </c>
      <c r="S878" s="168" t="str">
        <f t="shared" si="95"/>
        <v>NA</v>
      </c>
      <c r="T878" t="str">
        <f t="shared" si="96"/>
        <v>NA</v>
      </c>
    </row>
    <row r="879" spans="1:20" outlineLevel="1" x14ac:dyDescent="0.25">
      <c r="A879" s="149">
        <v>7.5</v>
      </c>
      <c r="B879" s="164" t="str">
        <f t="shared" si="91"/>
        <v>TR</v>
      </c>
      <c r="C879" s="164" t="str">
        <f t="shared" si="92"/>
        <v>FA</v>
      </c>
      <c r="D879" s="135">
        <v>17.07</v>
      </c>
      <c r="E879" s="165">
        <v>3</v>
      </c>
      <c r="F879" s="135">
        <v>15</v>
      </c>
      <c r="G879" s="135">
        <v>125</v>
      </c>
      <c r="H879" s="154">
        <v>12.8331</v>
      </c>
      <c r="I879" s="154">
        <v>1.4999999999999999E-2</v>
      </c>
      <c r="J879" s="154">
        <v>200.691</v>
      </c>
      <c r="K879" s="154">
        <v>144.96199999999999</v>
      </c>
      <c r="L879" s="154">
        <v>154.61600000000001</v>
      </c>
      <c r="M879" s="166">
        <v>65</v>
      </c>
      <c r="N879" s="167">
        <f t="shared" si="97"/>
        <v>140.691</v>
      </c>
      <c r="O879" s="167">
        <f t="shared" si="97"/>
        <v>84.961999999999989</v>
      </c>
      <c r="P879" s="167">
        <f t="shared" si="97"/>
        <v>94.616000000000014</v>
      </c>
      <c r="Q879">
        <f t="shared" si="93"/>
        <v>200.691</v>
      </c>
      <c r="R879">
        <f t="shared" si="94"/>
        <v>144.96199999999999</v>
      </c>
      <c r="S879" s="168" t="str">
        <f t="shared" si="95"/>
        <v>NA</v>
      </c>
      <c r="T879">
        <f t="shared" si="96"/>
        <v>84.961999999999989</v>
      </c>
    </row>
    <row r="880" spans="1:20" outlineLevel="1" x14ac:dyDescent="0.25">
      <c r="A880" s="149">
        <v>10</v>
      </c>
      <c r="B880" s="164" t="str">
        <f t="shared" si="91"/>
        <v>TR</v>
      </c>
      <c r="C880" s="164" t="str">
        <f t="shared" si="92"/>
        <v>TR</v>
      </c>
      <c r="D880" s="135">
        <v>22.71</v>
      </c>
      <c r="E880" s="165">
        <v>3</v>
      </c>
      <c r="F880" s="135">
        <v>15</v>
      </c>
      <c r="G880" s="135">
        <v>125</v>
      </c>
      <c r="H880" s="154">
        <v>18.467700000000001</v>
      </c>
      <c r="I880" s="154">
        <v>1.4999999999999999E-2</v>
      </c>
      <c r="J880" s="154">
        <v>182.97800000000001</v>
      </c>
      <c r="K880" s="154">
        <v>140.48599999999999</v>
      </c>
      <c r="L880" s="154">
        <v>147.625</v>
      </c>
      <c r="M880" s="166">
        <v>65</v>
      </c>
      <c r="N880" s="167">
        <f t="shared" si="97"/>
        <v>122.97800000000001</v>
      </c>
      <c r="O880" s="167">
        <f t="shared" si="97"/>
        <v>80.48599999999999</v>
      </c>
      <c r="P880" s="167">
        <f t="shared" si="97"/>
        <v>87.625</v>
      </c>
      <c r="Q880">
        <f t="shared" si="93"/>
        <v>182.97800000000001</v>
      </c>
      <c r="R880">
        <f t="shared" si="94"/>
        <v>140.48599999999999</v>
      </c>
      <c r="S880" s="168">
        <f t="shared" si="95"/>
        <v>122.97800000000001</v>
      </c>
      <c r="T880">
        <f t="shared" si="96"/>
        <v>80.48599999999999</v>
      </c>
    </row>
    <row r="881" spans="1:20" outlineLevel="1" x14ac:dyDescent="0.25">
      <c r="A881" s="149">
        <v>15</v>
      </c>
      <c r="B881" s="164" t="str">
        <f t="shared" si="91"/>
        <v>TR</v>
      </c>
      <c r="C881" s="164" t="str">
        <f t="shared" si="92"/>
        <v>TR</v>
      </c>
      <c r="D881" s="135">
        <v>33.979999999999997</v>
      </c>
      <c r="E881" s="165">
        <v>3</v>
      </c>
      <c r="F881" s="135">
        <v>15</v>
      </c>
      <c r="G881" s="135">
        <v>125</v>
      </c>
      <c r="H881" s="154">
        <v>29.736899999999999</v>
      </c>
      <c r="I881" s="154">
        <v>1.4999999999999999E-2</v>
      </c>
      <c r="J881" s="154">
        <v>164.61199999999999</v>
      </c>
      <c r="K881" s="154">
        <v>135.61099999999999</v>
      </c>
      <c r="L881" s="154">
        <v>140.48599999999999</v>
      </c>
      <c r="M881" s="166">
        <v>65</v>
      </c>
      <c r="N881" s="167">
        <f t="shared" si="97"/>
        <v>104.61199999999999</v>
      </c>
      <c r="O881" s="167">
        <f t="shared" si="97"/>
        <v>75.61099999999999</v>
      </c>
      <c r="P881" s="167">
        <f t="shared" si="97"/>
        <v>80.48599999999999</v>
      </c>
      <c r="Q881">
        <f t="shared" si="93"/>
        <v>164.61199999999999</v>
      </c>
      <c r="R881">
        <f t="shared" si="94"/>
        <v>135.61099999999999</v>
      </c>
      <c r="S881" s="168">
        <f t="shared" si="95"/>
        <v>104.61199999999999</v>
      </c>
      <c r="T881">
        <f t="shared" si="96"/>
        <v>75.61099999999999</v>
      </c>
    </row>
    <row r="882" spans="1:20" outlineLevel="1" x14ac:dyDescent="0.25">
      <c r="A882" s="149">
        <v>20</v>
      </c>
      <c r="B882" s="164" t="str">
        <f t="shared" si="91"/>
        <v>TR</v>
      </c>
      <c r="C882" s="164" t="str">
        <f t="shared" si="92"/>
        <v>TR</v>
      </c>
      <c r="D882" s="135">
        <v>45.25</v>
      </c>
      <c r="E882" s="165">
        <v>3</v>
      </c>
      <c r="F882" s="135">
        <v>15</v>
      </c>
      <c r="G882" s="135">
        <v>125</v>
      </c>
      <c r="H882" s="154">
        <v>41.0062</v>
      </c>
      <c r="I882" s="154">
        <v>1.4999999999999999E-2</v>
      </c>
      <c r="J882" s="154">
        <v>155.178</v>
      </c>
      <c r="K882" s="154">
        <v>133.19999999999999</v>
      </c>
      <c r="L882" s="154">
        <v>136.76499999999999</v>
      </c>
      <c r="M882" s="166">
        <v>65</v>
      </c>
      <c r="N882" s="167">
        <f t="shared" si="97"/>
        <v>95.177999999999997</v>
      </c>
      <c r="O882" s="167">
        <f t="shared" si="97"/>
        <v>73.199999999999989</v>
      </c>
      <c r="P882" s="167">
        <f t="shared" si="97"/>
        <v>76.764999999999986</v>
      </c>
      <c r="Q882">
        <f t="shared" si="93"/>
        <v>155.178</v>
      </c>
      <c r="R882">
        <f t="shared" si="94"/>
        <v>133.19999999999999</v>
      </c>
      <c r="S882" s="168">
        <f t="shared" si="95"/>
        <v>95.177999999999997</v>
      </c>
      <c r="T882">
        <f t="shared" si="96"/>
        <v>73.199999999999989</v>
      </c>
    </row>
    <row r="883" spans="1:20" outlineLevel="1" x14ac:dyDescent="0.25">
      <c r="A883" s="149">
        <v>35</v>
      </c>
      <c r="B883" s="164" t="str">
        <f t="shared" si="91"/>
        <v>FA</v>
      </c>
      <c r="C883" s="164" t="str">
        <f t="shared" si="92"/>
        <v>FA</v>
      </c>
      <c r="D883" s="135">
        <v>79.05</v>
      </c>
      <c r="E883" s="165">
        <v>3</v>
      </c>
      <c r="F883" s="135">
        <v>15</v>
      </c>
      <c r="G883" s="135">
        <v>125</v>
      </c>
      <c r="H883" s="154">
        <v>74.813800000000001</v>
      </c>
      <c r="I883" s="154">
        <v>1.4999999999999999E-2</v>
      </c>
      <c r="J883" s="154">
        <v>142.71199999999999</v>
      </c>
      <c r="K883" s="154">
        <v>129.93600000000001</v>
      </c>
      <c r="L883" s="154">
        <v>132.071</v>
      </c>
      <c r="M883" s="166">
        <v>65</v>
      </c>
      <c r="N883" s="167">
        <f t="shared" si="97"/>
        <v>82.711999999999989</v>
      </c>
      <c r="O883" s="167">
        <f t="shared" si="97"/>
        <v>69.936000000000007</v>
      </c>
      <c r="P883" s="167">
        <f t="shared" si="97"/>
        <v>72.070999999999998</v>
      </c>
      <c r="Q883">
        <f t="shared" si="93"/>
        <v>142.71199999999999</v>
      </c>
      <c r="R883">
        <f t="shared" si="94"/>
        <v>129.93600000000001</v>
      </c>
      <c r="S883" s="168">
        <f t="shared" si="95"/>
        <v>82.711999999999989</v>
      </c>
      <c r="T883">
        <f t="shared" si="96"/>
        <v>69.936000000000007</v>
      </c>
    </row>
    <row r="884" spans="1:20" outlineLevel="1" x14ac:dyDescent="0.25">
      <c r="A884" s="149">
        <v>50</v>
      </c>
      <c r="B884" s="164" t="str">
        <f t="shared" ref="B884:B935" si="98">IF(AND($A884&lt;=$C$24,Q884&lt;&gt;"NA",R884&lt;&gt;"NA",F884&gt;=$Q$26),"TR","FA")</f>
        <v>FA</v>
      </c>
      <c r="C884" s="164" t="str">
        <f t="shared" ref="C884:C935" si="99">IF(AND($A884&lt;=$C$24,$S884&lt;&gt;"NA",$T884&lt;&gt;"NA",$F884&gt;=$S$26),"TR","FA")</f>
        <v>FA</v>
      </c>
      <c r="D884" s="135">
        <v>112.86</v>
      </c>
      <c r="E884" s="165">
        <v>3</v>
      </c>
      <c r="F884" s="135">
        <v>15</v>
      </c>
      <c r="G884" s="135">
        <v>125</v>
      </c>
      <c r="H884" s="154">
        <v>108.622</v>
      </c>
      <c r="I884" s="154">
        <v>1.4999999999999999E-2</v>
      </c>
      <c r="J884" s="154">
        <v>137.63200000000001</v>
      </c>
      <c r="K884" s="154">
        <v>128.547</v>
      </c>
      <c r="L884" s="154">
        <v>130.012</v>
      </c>
      <c r="M884" s="166">
        <v>65</v>
      </c>
      <c r="N884" s="167">
        <f t="shared" si="97"/>
        <v>77.632000000000005</v>
      </c>
      <c r="O884" s="167">
        <f t="shared" si="97"/>
        <v>68.546999999999997</v>
      </c>
      <c r="P884" s="167">
        <f t="shared" si="97"/>
        <v>70.012</v>
      </c>
      <c r="Q884">
        <f t="shared" ref="Q884:Q935" si="100">IF(J884&lt;$Q$30,J884,"NA")</f>
        <v>137.63200000000001</v>
      </c>
      <c r="R884">
        <f t="shared" ref="R884:R935" si="101">IF(J884&lt;$Q$30,K884,"NA")</f>
        <v>128.547</v>
      </c>
      <c r="S884" s="168">
        <f t="shared" ref="S884:S935" si="102">IF(N884&lt;$S$30,N884,"NA")</f>
        <v>77.632000000000005</v>
      </c>
      <c r="T884">
        <f t="shared" ref="T884:T935" si="103">IF(O884&lt;$T$30,O884,"NA")</f>
        <v>68.546999999999997</v>
      </c>
    </row>
    <row r="885" spans="1:20" outlineLevel="1" x14ac:dyDescent="0.25">
      <c r="A885" s="149">
        <v>60</v>
      </c>
      <c r="B885" s="164" t="str">
        <f t="shared" si="98"/>
        <v>FA</v>
      </c>
      <c r="C885" s="164" t="str">
        <f t="shared" si="99"/>
        <v>FA</v>
      </c>
      <c r="D885" s="135">
        <v>135.4</v>
      </c>
      <c r="E885" s="165">
        <v>3</v>
      </c>
      <c r="F885" s="135">
        <v>15</v>
      </c>
      <c r="G885" s="135">
        <v>125</v>
      </c>
      <c r="H885" s="154">
        <v>131.16</v>
      </c>
      <c r="I885" s="154">
        <v>1.4999999999999999E-2</v>
      </c>
      <c r="J885" s="154">
        <v>135.60900000000001</v>
      </c>
      <c r="K885" s="154">
        <v>128.018</v>
      </c>
      <c r="L885" s="154">
        <v>129.203</v>
      </c>
      <c r="M885" s="166">
        <v>65</v>
      </c>
      <c r="N885" s="167">
        <f t="shared" ref="N885:P935" si="104">J885-$J$30+$N$30</f>
        <v>75.609000000000009</v>
      </c>
      <c r="O885" s="167">
        <f t="shared" si="104"/>
        <v>68.018000000000001</v>
      </c>
      <c r="P885" s="167">
        <f t="shared" si="104"/>
        <v>69.203000000000003</v>
      </c>
      <c r="Q885">
        <f t="shared" si="100"/>
        <v>135.60900000000001</v>
      </c>
      <c r="R885">
        <f t="shared" si="101"/>
        <v>128.018</v>
      </c>
      <c r="S885" s="168">
        <f t="shared" si="102"/>
        <v>75.609000000000009</v>
      </c>
      <c r="T885">
        <f t="shared" si="103"/>
        <v>68.018000000000001</v>
      </c>
    </row>
    <row r="886" spans="1:20" outlineLevel="1" x14ac:dyDescent="0.25">
      <c r="A886" s="149">
        <v>70</v>
      </c>
      <c r="B886" s="164" t="str">
        <f t="shared" si="98"/>
        <v>FA</v>
      </c>
      <c r="C886" s="164" t="str">
        <f t="shared" si="99"/>
        <v>FA</v>
      </c>
      <c r="D886" s="135">
        <v>157.94</v>
      </c>
      <c r="E886" s="165">
        <v>3</v>
      </c>
      <c r="F886" s="135">
        <v>15</v>
      </c>
      <c r="G886" s="135">
        <v>125</v>
      </c>
      <c r="H886" s="154">
        <v>153.69800000000001</v>
      </c>
      <c r="I886" s="154">
        <v>1.4999999999999999E-2</v>
      </c>
      <c r="J886" s="154">
        <v>134.16999999999999</v>
      </c>
      <c r="K886" s="154">
        <v>127.63200000000001</v>
      </c>
      <c r="L886" s="154">
        <v>128.684</v>
      </c>
      <c r="M886" s="166">
        <v>65</v>
      </c>
      <c r="N886" s="167">
        <f t="shared" si="104"/>
        <v>74.169999999999987</v>
      </c>
      <c r="O886" s="167">
        <f t="shared" si="104"/>
        <v>67.632000000000005</v>
      </c>
      <c r="P886" s="167">
        <f t="shared" si="104"/>
        <v>68.683999999999997</v>
      </c>
      <c r="Q886">
        <f t="shared" si="100"/>
        <v>134.16999999999999</v>
      </c>
      <c r="R886">
        <f t="shared" si="101"/>
        <v>127.63200000000001</v>
      </c>
      <c r="S886" s="168">
        <f t="shared" si="102"/>
        <v>74.169999999999987</v>
      </c>
      <c r="T886">
        <f t="shared" si="103"/>
        <v>67.632000000000005</v>
      </c>
    </row>
    <row r="887" spans="1:20" outlineLevel="1" x14ac:dyDescent="0.25">
      <c r="A887" s="149">
        <v>85</v>
      </c>
      <c r="B887" s="164" t="str">
        <f t="shared" si="98"/>
        <v>FA</v>
      </c>
      <c r="C887" s="164" t="str">
        <f t="shared" si="99"/>
        <v>FA</v>
      </c>
      <c r="D887" s="135">
        <v>191.75</v>
      </c>
      <c r="E887" s="165">
        <v>3</v>
      </c>
      <c r="F887" s="135">
        <v>15</v>
      </c>
      <c r="G887" s="135">
        <v>125</v>
      </c>
      <c r="H887" s="154">
        <v>187.506</v>
      </c>
      <c r="I887" s="154">
        <v>1.4999999999999999E-2</v>
      </c>
      <c r="J887" s="154">
        <v>132.59800000000001</v>
      </c>
      <c r="K887" s="154">
        <v>127.18899999999999</v>
      </c>
      <c r="L887" s="154">
        <v>128.06200000000001</v>
      </c>
      <c r="M887" s="166">
        <v>65</v>
      </c>
      <c r="N887" s="167">
        <f t="shared" si="104"/>
        <v>72.598000000000013</v>
      </c>
      <c r="O887" s="167">
        <f t="shared" si="104"/>
        <v>67.188999999999993</v>
      </c>
      <c r="P887" s="167">
        <f t="shared" si="104"/>
        <v>68.062000000000012</v>
      </c>
      <c r="Q887">
        <f t="shared" si="100"/>
        <v>132.59800000000001</v>
      </c>
      <c r="R887">
        <f t="shared" si="101"/>
        <v>127.18899999999999</v>
      </c>
      <c r="S887" s="168">
        <f t="shared" si="102"/>
        <v>72.598000000000013</v>
      </c>
      <c r="T887">
        <f t="shared" si="103"/>
        <v>67.188999999999993</v>
      </c>
    </row>
    <row r="888" spans="1:20" outlineLevel="1" x14ac:dyDescent="0.25">
      <c r="A888" s="149">
        <v>100</v>
      </c>
      <c r="B888" s="164" t="str">
        <f t="shared" si="98"/>
        <v>FA</v>
      </c>
      <c r="C888" s="164" t="str">
        <f t="shared" si="99"/>
        <v>FA</v>
      </c>
      <c r="D888" s="135">
        <v>225.55</v>
      </c>
      <c r="E888" s="165">
        <v>3</v>
      </c>
      <c r="F888" s="135">
        <v>15</v>
      </c>
      <c r="G888" s="135">
        <v>125</v>
      </c>
      <c r="H888" s="154">
        <v>221.31399999999999</v>
      </c>
      <c r="I888" s="154">
        <v>1.4999999999999999E-2</v>
      </c>
      <c r="J888" s="154">
        <v>131.471</v>
      </c>
      <c r="K888" s="154">
        <v>126.905</v>
      </c>
      <c r="L888" s="154">
        <v>127.651</v>
      </c>
      <c r="M888" s="166">
        <v>65</v>
      </c>
      <c r="N888" s="167">
        <f t="shared" si="104"/>
        <v>71.471000000000004</v>
      </c>
      <c r="O888" s="167">
        <f t="shared" si="104"/>
        <v>66.905000000000001</v>
      </c>
      <c r="P888" s="167">
        <f t="shared" si="104"/>
        <v>67.650999999999996</v>
      </c>
      <c r="Q888">
        <f t="shared" si="100"/>
        <v>131.471</v>
      </c>
      <c r="R888">
        <f t="shared" si="101"/>
        <v>126.905</v>
      </c>
      <c r="S888" s="168">
        <f t="shared" si="102"/>
        <v>71.471000000000004</v>
      </c>
      <c r="T888">
        <f t="shared" si="103"/>
        <v>66.905000000000001</v>
      </c>
    </row>
    <row r="889" spans="1:20" outlineLevel="1" x14ac:dyDescent="0.25">
      <c r="A889" s="149">
        <v>125</v>
      </c>
      <c r="B889" s="164" t="str">
        <f t="shared" si="98"/>
        <v>FA</v>
      </c>
      <c r="C889" s="164" t="str">
        <f t="shared" si="99"/>
        <v>FA</v>
      </c>
      <c r="D889" s="135">
        <v>281.89999999999998</v>
      </c>
      <c r="E889" s="165">
        <v>3</v>
      </c>
      <c r="F889" s="135">
        <v>15</v>
      </c>
      <c r="G889" s="135">
        <v>125</v>
      </c>
      <c r="H889" s="154">
        <v>277.66000000000003</v>
      </c>
      <c r="I889" s="154">
        <v>1.4999999999999999E-2</v>
      </c>
      <c r="J889" s="154">
        <v>130.23599999999999</v>
      </c>
      <c r="K889" s="154">
        <v>126.557</v>
      </c>
      <c r="L889" s="154">
        <v>127.095</v>
      </c>
      <c r="M889" s="166">
        <v>65</v>
      </c>
      <c r="N889" s="167">
        <f t="shared" si="104"/>
        <v>70.23599999999999</v>
      </c>
      <c r="O889" s="167">
        <f t="shared" si="104"/>
        <v>66.557000000000002</v>
      </c>
      <c r="P889" s="167">
        <f t="shared" si="104"/>
        <v>67.094999999999999</v>
      </c>
      <c r="Q889">
        <f t="shared" si="100"/>
        <v>130.23599999999999</v>
      </c>
      <c r="R889">
        <f t="shared" si="101"/>
        <v>126.557</v>
      </c>
      <c r="S889" s="168">
        <f t="shared" si="102"/>
        <v>70.23599999999999</v>
      </c>
      <c r="T889">
        <f t="shared" si="103"/>
        <v>66.557000000000002</v>
      </c>
    </row>
    <row r="890" spans="1:20" outlineLevel="1" x14ac:dyDescent="0.25">
      <c r="A890" s="149">
        <v>150</v>
      </c>
      <c r="B890" s="164" t="str">
        <f t="shared" si="98"/>
        <v>FA</v>
      </c>
      <c r="C890" s="164" t="str">
        <f t="shared" si="99"/>
        <v>FA</v>
      </c>
      <c r="D890" s="135">
        <v>338.25</v>
      </c>
      <c r="E890" s="165">
        <v>3</v>
      </c>
      <c r="F890" s="135">
        <v>15</v>
      </c>
      <c r="G890" s="135">
        <v>125</v>
      </c>
      <c r="H890" s="154">
        <v>334.00599999999997</v>
      </c>
      <c r="I890" s="154">
        <v>1.4999999999999999E-2</v>
      </c>
      <c r="J890" s="154">
        <v>129.352</v>
      </c>
      <c r="K890" s="154">
        <v>126.319</v>
      </c>
      <c r="L890" s="154">
        <v>126.8</v>
      </c>
      <c r="M890" s="166">
        <v>65</v>
      </c>
      <c r="N890" s="167">
        <f t="shared" si="104"/>
        <v>69.352000000000004</v>
      </c>
      <c r="O890" s="167">
        <f t="shared" si="104"/>
        <v>66.319000000000003</v>
      </c>
      <c r="P890" s="167">
        <f t="shared" si="104"/>
        <v>66.8</v>
      </c>
      <c r="Q890">
        <f t="shared" si="100"/>
        <v>129.352</v>
      </c>
      <c r="R890">
        <f t="shared" si="101"/>
        <v>126.319</v>
      </c>
      <c r="S890" s="168">
        <f t="shared" si="102"/>
        <v>69.352000000000004</v>
      </c>
      <c r="T890">
        <f t="shared" si="103"/>
        <v>66.319000000000003</v>
      </c>
    </row>
    <row r="891" spans="1:20" outlineLevel="1" x14ac:dyDescent="0.25">
      <c r="A891" s="149">
        <v>2</v>
      </c>
      <c r="B891" s="164" t="str">
        <f t="shared" si="98"/>
        <v>FA</v>
      </c>
      <c r="C891" s="164" t="str">
        <f t="shared" si="99"/>
        <v>FA</v>
      </c>
      <c r="D891" s="135">
        <v>4.68</v>
      </c>
      <c r="E891" s="165">
        <v>3</v>
      </c>
      <c r="F891" s="135">
        <v>18</v>
      </c>
      <c r="G891" s="135">
        <v>125</v>
      </c>
      <c r="H891" s="154">
        <v>0.43692300000000001</v>
      </c>
      <c r="I891" s="154">
        <v>1.7999999999999999E-2</v>
      </c>
      <c r="J891" s="154">
        <v>408.34100000000001</v>
      </c>
      <c r="K891" s="154">
        <v>199.18899999999999</v>
      </c>
      <c r="L891" s="154">
        <v>237.755</v>
      </c>
      <c r="M891" s="166">
        <v>65</v>
      </c>
      <c r="N891" s="167">
        <f t="shared" si="104"/>
        <v>348.34100000000001</v>
      </c>
      <c r="O891" s="167">
        <f t="shared" si="104"/>
        <v>139.18899999999999</v>
      </c>
      <c r="P891" s="167">
        <f t="shared" si="104"/>
        <v>177.755</v>
      </c>
      <c r="Q891" t="str">
        <f t="shared" si="100"/>
        <v>NA</v>
      </c>
      <c r="R891" t="str">
        <f t="shared" si="101"/>
        <v>NA</v>
      </c>
      <c r="S891" s="168" t="str">
        <f t="shared" si="102"/>
        <v>NA</v>
      </c>
      <c r="T891" t="str">
        <f t="shared" si="103"/>
        <v>NA</v>
      </c>
    </row>
    <row r="892" spans="1:20" outlineLevel="1" x14ac:dyDescent="0.25">
      <c r="A892" s="149">
        <v>3.5</v>
      </c>
      <c r="B892" s="164" t="str">
        <f t="shared" si="98"/>
        <v>FA</v>
      </c>
      <c r="C892" s="164" t="str">
        <f t="shared" si="99"/>
        <v>FA</v>
      </c>
      <c r="D892" s="135">
        <v>8.06</v>
      </c>
      <c r="E892" s="165">
        <v>3</v>
      </c>
      <c r="F892" s="135">
        <v>18</v>
      </c>
      <c r="G892" s="135">
        <v>125</v>
      </c>
      <c r="H892" s="154">
        <v>3.8176899999999998</v>
      </c>
      <c r="I892" s="154">
        <v>1.7999999999999999E-2</v>
      </c>
      <c r="J892" s="154">
        <v>304.476</v>
      </c>
      <c r="K892" s="154">
        <v>171.739</v>
      </c>
      <c r="L892" s="154">
        <v>195.529</v>
      </c>
      <c r="M892" s="166">
        <v>65</v>
      </c>
      <c r="N892" s="167">
        <f t="shared" si="104"/>
        <v>244.476</v>
      </c>
      <c r="O892" s="167">
        <f t="shared" si="104"/>
        <v>111.739</v>
      </c>
      <c r="P892" s="167">
        <f t="shared" si="104"/>
        <v>135.529</v>
      </c>
      <c r="Q892" t="str">
        <f t="shared" si="100"/>
        <v>NA</v>
      </c>
      <c r="R892" t="str">
        <f t="shared" si="101"/>
        <v>NA</v>
      </c>
      <c r="S892" s="168" t="str">
        <f t="shared" si="102"/>
        <v>NA</v>
      </c>
      <c r="T892" t="str">
        <f t="shared" si="103"/>
        <v>NA</v>
      </c>
    </row>
    <row r="893" spans="1:20" outlineLevel="1" x14ac:dyDescent="0.25">
      <c r="A893" s="149">
        <v>5</v>
      </c>
      <c r="B893" s="164" t="str">
        <f t="shared" si="98"/>
        <v>FA</v>
      </c>
      <c r="C893" s="164" t="str">
        <f t="shared" si="99"/>
        <v>FA</v>
      </c>
      <c r="D893" s="135">
        <v>11.44</v>
      </c>
      <c r="E893" s="165">
        <v>3</v>
      </c>
      <c r="F893" s="135">
        <v>18</v>
      </c>
      <c r="G893" s="135">
        <v>125</v>
      </c>
      <c r="H893" s="154">
        <v>7.1984599999999999</v>
      </c>
      <c r="I893" s="154">
        <v>1.7999999999999999E-2</v>
      </c>
      <c r="J893" s="154">
        <v>256.06099999999998</v>
      </c>
      <c r="K893" s="154">
        <v>159.50399999999999</v>
      </c>
      <c r="L893" s="154">
        <v>175.76599999999999</v>
      </c>
      <c r="M893" s="166">
        <v>65</v>
      </c>
      <c r="N893" s="167">
        <f t="shared" si="104"/>
        <v>196.06099999999998</v>
      </c>
      <c r="O893" s="167">
        <f t="shared" si="104"/>
        <v>99.503999999999991</v>
      </c>
      <c r="P893" s="167">
        <f t="shared" si="104"/>
        <v>115.76599999999999</v>
      </c>
      <c r="Q893" t="str">
        <f t="shared" si="100"/>
        <v>NA</v>
      </c>
      <c r="R893" t="str">
        <f t="shared" si="101"/>
        <v>NA</v>
      </c>
      <c r="S893" s="168" t="str">
        <f t="shared" si="102"/>
        <v>NA</v>
      </c>
      <c r="T893" t="str">
        <f t="shared" si="103"/>
        <v>NA</v>
      </c>
    </row>
    <row r="894" spans="1:20" outlineLevel="1" x14ac:dyDescent="0.25">
      <c r="A894" s="149">
        <v>7.5</v>
      </c>
      <c r="B894" s="164" t="str">
        <f t="shared" si="98"/>
        <v>FA</v>
      </c>
      <c r="C894" s="164" t="str">
        <f t="shared" si="99"/>
        <v>FA</v>
      </c>
      <c r="D894" s="135">
        <v>17.07</v>
      </c>
      <c r="E894" s="165">
        <v>3</v>
      </c>
      <c r="F894" s="135">
        <v>18</v>
      </c>
      <c r="G894" s="135">
        <v>125</v>
      </c>
      <c r="H894" s="154">
        <v>12.8331</v>
      </c>
      <c r="I894" s="154">
        <v>1.7999999999999999E-2</v>
      </c>
      <c r="J894" s="154">
        <v>215.452</v>
      </c>
      <c r="K894" s="154">
        <v>148.875</v>
      </c>
      <c r="L894" s="154">
        <v>160.38800000000001</v>
      </c>
      <c r="M894" s="166">
        <v>65</v>
      </c>
      <c r="N894" s="167">
        <f t="shared" si="104"/>
        <v>155.452</v>
      </c>
      <c r="O894" s="167">
        <f t="shared" si="104"/>
        <v>88.875</v>
      </c>
      <c r="P894" s="167">
        <f t="shared" si="104"/>
        <v>100.38800000000001</v>
      </c>
      <c r="Q894" t="str">
        <f t="shared" si="100"/>
        <v>NA</v>
      </c>
      <c r="R894" t="str">
        <f t="shared" si="101"/>
        <v>NA</v>
      </c>
      <c r="S894" s="168" t="str">
        <f t="shared" si="102"/>
        <v>NA</v>
      </c>
      <c r="T894">
        <f t="shared" si="103"/>
        <v>88.875</v>
      </c>
    </row>
    <row r="895" spans="1:20" outlineLevel="1" x14ac:dyDescent="0.25">
      <c r="A895" s="149">
        <v>10</v>
      </c>
      <c r="B895" s="164" t="str">
        <f t="shared" si="98"/>
        <v>TR</v>
      </c>
      <c r="C895" s="164" t="str">
        <f t="shared" si="99"/>
        <v>TR</v>
      </c>
      <c r="D895" s="135">
        <v>22.71</v>
      </c>
      <c r="E895" s="165">
        <v>3</v>
      </c>
      <c r="F895" s="135">
        <v>18</v>
      </c>
      <c r="G895" s="135">
        <v>125</v>
      </c>
      <c r="H895" s="154">
        <v>18.467700000000001</v>
      </c>
      <c r="I895" s="154">
        <v>1.7999999999999999E-2</v>
      </c>
      <c r="J895" s="154">
        <v>194.34100000000001</v>
      </c>
      <c r="K895" s="154">
        <v>143.53399999999999</v>
      </c>
      <c r="L895" s="154">
        <v>152.059</v>
      </c>
      <c r="M895" s="166">
        <v>65</v>
      </c>
      <c r="N895" s="167">
        <f t="shared" si="104"/>
        <v>134.34100000000001</v>
      </c>
      <c r="O895" s="167">
        <f t="shared" si="104"/>
        <v>83.533999999999992</v>
      </c>
      <c r="P895" s="167">
        <f t="shared" si="104"/>
        <v>92.058999999999997</v>
      </c>
      <c r="Q895">
        <f t="shared" si="100"/>
        <v>194.34100000000001</v>
      </c>
      <c r="R895">
        <f t="shared" si="101"/>
        <v>143.53399999999999</v>
      </c>
      <c r="S895" s="168">
        <f t="shared" si="102"/>
        <v>134.34100000000001</v>
      </c>
      <c r="T895">
        <f t="shared" si="103"/>
        <v>83.533999999999992</v>
      </c>
    </row>
    <row r="896" spans="1:20" outlineLevel="1" x14ac:dyDescent="0.25">
      <c r="A896" s="149">
        <v>15</v>
      </c>
      <c r="B896" s="164" t="str">
        <f t="shared" si="98"/>
        <v>TR</v>
      </c>
      <c r="C896" s="164" t="str">
        <f t="shared" si="99"/>
        <v>TR</v>
      </c>
      <c r="D896" s="135">
        <v>33.979999999999997</v>
      </c>
      <c r="E896" s="165">
        <v>3</v>
      </c>
      <c r="F896" s="135">
        <v>18</v>
      </c>
      <c r="G896" s="135">
        <v>125</v>
      </c>
      <c r="H896" s="154">
        <v>29.736899999999999</v>
      </c>
      <c r="I896" s="154">
        <v>1.7999999999999999E-2</v>
      </c>
      <c r="J896" s="154">
        <v>172.42599999999999</v>
      </c>
      <c r="K896" s="154">
        <v>137.71100000000001</v>
      </c>
      <c r="L896" s="154">
        <v>143.541</v>
      </c>
      <c r="M896" s="166">
        <v>65</v>
      </c>
      <c r="N896" s="167">
        <f t="shared" si="104"/>
        <v>112.42599999999999</v>
      </c>
      <c r="O896" s="167">
        <f t="shared" si="104"/>
        <v>77.711000000000013</v>
      </c>
      <c r="P896" s="167">
        <f t="shared" si="104"/>
        <v>83.540999999999997</v>
      </c>
      <c r="Q896">
        <f t="shared" si="100"/>
        <v>172.42599999999999</v>
      </c>
      <c r="R896">
        <f t="shared" si="101"/>
        <v>137.71100000000001</v>
      </c>
      <c r="S896" s="168">
        <f t="shared" si="102"/>
        <v>112.42599999999999</v>
      </c>
      <c r="T896">
        <f t="shared" si="103"/>
        <v>77.711000000000013</v>
      </c>
    </row>
    <row r="897" spans="1:20" outlineLevel="1" x14ac:dyDescent="0.25">
      <c r="A897" s="149">
        <v>20</v>
      </c>
      <c r="B897" s="164" t="str">
        <f t="shared" si="98"/>
        <v>TR</v>
      </c>
      <c r="C897" s="164" t="str">
        <f t="shared" si="99"/>
        <v>TR</v>
      </c>
      <c r="D897" s="135">
        <v>45.25</v>
      </c>
      <c r="E897" s="165">
        <v>3</v>
      </c>
      <c r="F897" s="135">
        <v>18</v>
      </c>
      <c r="G897" s="135">
        <v>125</v>
      </c>
      <c r="H897" s="154">
        <v>41.0062</v>
      </c>
      <c r="I897" s="154">
        <v>1.7999999999999999E-2</v>
      </c>
      <c r="J897" s="154">
        <v>161.15</v>
      </c>
      <c r="K897" s="154">
        <v>134.828</v>
      </c>
      <c r="L897" s="154">
        <v>139.09299999999999</v>
      </c>
      <c r="M897" s="166">
        <v>65</v>
      </c>
      <c r="N897" s="167">
        <f t="shared" si="104"/>
        <v>101.15</v>
      </c>
      <c r="O897" s="167">
        <f t="shared" si="104"/>
        <v>74.828000000000003</v>
      </c>
      <c r="P897" s="167">
        <f t="shared" si="104"/>
        <v>79.092999999999989</v>
      </c>
      <c r="Q897">
        <f t="shared" si="100"/>
        <v>161.15</v>
      </c>
      <c r="R897">
        <f t="shared" si="101"/>
        <v>134.828</v>
      </c>
      <c r="S897" s="168">
        <f t="shared" si="102"/>
        <v>101.15</v>
      </c>
      <c r="T897">
        <f t="shared" si="103"/>
        <v>74.828000000000003</v>
      </c>
    </row>
    <row r="898" spans="1:20" outlineLevel="1" x14ac:dyDescent="0.25">
      <c r="A898" s="149">
        <v>35</v>
      </c>
      <c r="B898" s="164" t="str">
        <f t="shared" si="98"/>
        <v>FA</v>
      </c>
      <c r="C898" s="164" t="str">
        <f t="shared" si="99"/>
        <v>FA</v>
      </c>
      <c r="D898" s="135">
        <v>79.05</v>
      </c>
      <c r="E898" s="165">
        <v>3</v>
      </c>
      <c r="F898" s="135">
        <v>18</v>
      </c>
      <c r="G898" s="135">
        <v>125</v>
      </c>
      <c r="H898" s="154">
        <v>74.813800000000001</v>
      </c>
      <c r="I898" s="154">
        <v>1.7999999999999999E-2</v>
      </c>
      <c r="J898" s="154">
        <v>146.233</v>
      </c>
      <c r="K898" s="154">
        <v>130.91900000000001</v>
      </c>
      <c r="L898" s="154">
        <v>133.476</v>
      </c>
      <c r="M898" s="166">
        <v>65</v>
      </c>
      <c r="N898" s="167">
        <f t="shared" si="104"/>
        <v>86.233000000000004</v>
      </c>
      <c r="O898" s="167">
        <f t="shared" si="104"/>
        <v>70.919000000000011</v>
      </c>
      <c r="P898" s="167">
        <f t="shared" si="104"/>
        <v>73.475999999999999</v>
      </c>
      <c r="Q898">
        <f t="shared" si="100"/>
        <v>146.233</v>
      </c>
      <c r="R898">
        <f t="shared" si="101"/>
        <v>130.91900000000001</v>
      </c>
      <c r="S898" s="168">
        <f t="shared" si="102"/>
        <v>86.233000000000004</v>
      </c>
      <c r="T898">
        <f t="shared" si="103"/>
        <v>70.919000000000011</v>
      </c>
    </row>
    <row r="899" spans="1:20" outlineLevel="1" x14ac:dyDescent="0.25">
      <c r="A899" s="149">
        <v>50</v>
      </c>
      <c r="B899" s="164" t="str">
        <f t="shared" si="98"/>
        <v>FA</v>
      </c>
      <c r="C899" s="164" t="str">
        <f t="shared" si="99"/>
        <v>FA</v>
      </c>
      <c r="D899" s="135">
        <v>112.86</v>
      </c>
      <c r="E899" s="165">
        <v>3</v>
      </c>
      <c r="F899" s="135">
        <v>18</v>
      </c>
      <c r="G899" s="135">
        <v>125</v>
      </c>
      <c r="H899" s="154">
        <v>108.622</v>
      </c>
      <c r="I899" s="154">
        <v>1.7999999999999999E-2</v>
      </c>
      <c r="J899" s="154">
        <v>140.14699999999999</v>
      </c>
      <c r="K899" s="154">
        <v>129.25299999999999</v>
      </c>
      <c r="L899" s="154">
        <v>131.01</v>
      </c>
      <c r="M899" s="166">
        <v>65</v>
      </c>
      <c r="N899" s="167">
        <f t="shared" si="104"/>
        <v>80.146999999999991</v>
      </c>
      <c r="O899" s="167">
        <f t="shared" si="104"/>
        <v>69.252999999999986</v>
      </c>
      <c r="P899" s="167">
        <f t="shared" si="104"/>
        <v>71.009999999999991</v>
      </c>
      <c r="Q899">
        <f t="shared" si="100"/>
        <v>140.14699999999999</v>
      </c>
      <c r="R899">
        <f t="shared" si="101"/>
        <v>129.25299999999999</v>
      </c>
      <c r="S899" s="168">
        <f t="shared" si="102"/>
        <v>80.146999999999991</v>
      </c>
      <c r="T899">
        <f t="shared" si="103"/>
        <v>69.252999999999986</v>
      </c>
    </row>
    <row r="900" spans="1:20" outlineLevel="1" x14ac:dyDescent="0.25">
      <c r="A900" s="149">
        <v>60</v>
      </c>
      <c r="B900" s="164" t="str">
        <f t="shared" si="98"/>
        <v>FA</v>
      </c>
      <c r="C900" s="164" t="str">
        <f t="shared" si="99"/>
        <v>FA</v>
      </c>
      <c r="D900" s="135">
        <v>135.4</v>
      </c>
      <c r="E900" s="165">
        <v>3</v>
      </c>
      <c r="F900" s="135">
        <v>18</v>
      </c>
      <c r="G900" s="135">
        <v>125</v>
      </c>
      <c r="H900" s="154">
        <v>131.16</v>
      </c>
      <c r="I900" s="154">
        <v>1.7999999999999999E-2</v>
      </c>
      <c r="J900" s="154">
        <v>137.72300000000001</v>
      </c>
      <c r="K900" s="154">
        <v>128.62</v>
      </c>
      <c r="L900" s="154">
        <v>130.041</v>
      </c>
      <c r="M900" s="166">
        <v>65</v>
      </c>
      <c r="N900" s="167">
        <f t="shared" si="104"/>
        <v>77.723000000000013</v>
      </c>
      <c r="O900" s="167">
        <f t="shared" si="104"/>
        <v>68.62</v>
      </c>
      <c r="P900" s="167">
        <f t="shared" si="104"/>
        <v>70.040999999999997</v>
      </c>
      <c r="Q900">
        <f t="shared" si="100"/>
        <v>137.72300000000001</v>
      </c>
      <c r="R900">
        <f t="shared" si="101"/>
        <v>128.62</v>
      </c>
      <c r="S900" s="168">
        <f t="shared" si="102"/>
        <v>77.723000000000013</v>
      </c>
      <c r="T900">
        <f t="shared" si="103"/>
        <v>68.62</v>
      </c>
    </row>
    <row r="901" spans="1:20" outlineLevel="1" x14ac:dyDescent="0.25">
      <c r="A901" s="149">
        <v>70</v>
      </c>
      <c r="B901" s="164" t="str">
        <f t="shared" si="98"/>
        <v>FA</v>
      </c>
      <c r="C901" s="164" t="str">
        <f t="shared" si="99"/>
        <v>FA</v>
      </c>
      <c r="D901" s="135">
        <v>157.94</v>
      </c>
      <c r="E901" s="165">
        <v>3</v>
      </c>
      <c r="F901" s="135">
        <v>18</v>
      </c>
      <c r="G901" s="135">
        <v>125</v>
      </c>
      <c r="H901" s="154">
        <v>153.69800000000001</v>
      </c>
      <c r="I901" s="154">
        <v>1.7999999999999999E-2</v>
      </c>
      <c r="J901" s="154">
        <v>135.99799999999999</v>
      </c>
      <c r="K901" s="154">
        <v>128.15600000000001</v>
      </c>
      <c r="L901" s="154">
        <v>129.417</v>
      </c>
      <c r="M901" s="166">
        <v>65</v>
      </c>
      <c r="N901" s="167">
        <f t="shared" si="104"/>
        <v>75.99799999999999</v>
      </c>
      <c r="O901" s="167">
        <f t="shared" si="104"/>
        <v>68.156000000000006</v>
      </c>
      <c r="P901" s="167">
        <f t="shared" si="104"/>
        <v>69.417000000000002</v>
      </c>
      <c r="Q901">
        <f t="shared" si="100"/>
        <v>135.99799999999999</v>
      </c>
      <c r="R901">
        <f t="shared" si="101"/>
        <v>128.15600000000001</v>
      </c>
      <c r="S901" s="168">
        <f t="shared" si="102"/>
        <v>75.99799999999999</v>
      </c>
      <c r="T901">
        <f t="shared" si="103"/>
        <v>68.156000000000006</v>
      </c>
    </row>
    <row r="902" spans="1:20" outlineLevel="1" x14ac:dyDescent="0.25">
      <c r="A902" s="149">
        <v>85</v>
      </c>
      <c r="B902" s="164" t="str">
        <f t="shared" si="98"/>
        <v>FA</v>
      </c>
      <c r="C902" s="164" t="str">
        <f t="shared" si="99"/>
        <v>FA</v>
      </c>
      <c r="D902" s="135">
        <v>191.75</v>
      </c>
      <c r="E902" s="165">
        <v>3</v>
      </c>
      <c r="F902" s="135">
        <v>18</v>
      </c>
      <c r="G902" s="135">
        <v>125</v>
      </c>
      <c r="H902" s="154">
        <v>187.506</v>
      </c>
      <c r="I902" s="154">
        <v>1.7999999999999999E-2</v>
      </c>
      <c r="J902" s="154">
        <v>134.113</v>
      </c>
      <c r="K902" s="154">
        <v>127.626</v>
      </c>
      <c r="L902" s="154">
        <v>128.673</v>
      </c>
      <c r="M902" s="166">
        <v>65</v>
      </c>
      <c r="N902" s="167">
        <f t="shared" si="104"/>
        <v>74.113</v>
      </c>
      <c r="O902" s="167">
        <f t="shared" si="104"/>
        <v>67.626000000000005</v>
      </c>
      <c r="P902" s="167">
        <f t="shared" si="104"/>
        <v>68.673000000000002</v>
      </c>
      <c r="Q902">
        <f t="shared" si="100"/>
        <v>134.113</v>
      </c>
      <c r="R902">
        <f t="shared" si="101"/>
        <v>127.626</v>
      </c>
      <c r="S902" s="168">
        <f t="shared" si="102"/>
        <v>74.113</v>
      </c>
      <c r="T902">
        <f t="shared" si="103"/>
        <v>67.626000000000005</v>
      </c>
    </row>
    <row r="903" spans="1:20" outlineLevel="1" x14ac:dyDescent="0.25">
      <c r="A903" s="149">
        <v>100</v>
      </c>
      <c r="B903" s="164" t="str">
        <f t="shared" si="98"/>
        <v>FA</v>
      </c>
      <c r="C903" s="164" t="str">
        <f t="shared" si="99"/>
        <v>FA</v>
      </c>
      <c r="D903" s="135">
        <v>225.55</v>
      </c>
      <c r="E903" s="165">
        <v>3</v>
      </c>
      <c r="F903" s="135">
        <v>18</v>
      </c>
      <c r="G903" s="135">
        <v>125</v>
      </c>
      <c r="H903" s="154">
        <v>221.31399999999999</v>
      </c>
      <c r="I903" s="154">
        <v>1.7999999999999999E-2</v>
      </c>
      <c r="J903" s="154">
        <v>132.762</v>
      </c>
      <c r="K903" s="154">
        <v>127.285</v>
      </c>
      <c r="L903" s="154">
        <v>128.18</v>
      </c>
      <c r="M903" s="166">
        <v>65</v>
      </c>
      <c r="N903" s="167">
        <f t="shared" si="104"/>
        <v>72.762</v>
      </c>
      <c r="O903" s="167">
        <f t="shared" si="104"/>
        <v>67.284999999999997</v>
      </c>
      <c r="P903" s="167">
        <f t="shared" si="104"/>
        <v>68.180000000000007</v>
      </c>
      <c r="Q903">
        <f t="shared" si="100"/>
        <v>132.762</v>
      </c>
      <c r="R903">
        <f t="shared" si="101"/>
        <v>127.285</v>
      </c>
      <c r="S903" s="168">
        <f t="shared" si="102"/>
        <v>72.762</v>
      </c>
      <c r="T903">
        <f t="shared" si="103"/>
        <v>67.284999999999997</v>
      </c>
    </row>
    <row r="904" spans="1:20" outlineLevel="1" x14ac:dyDescent="0.25">
      <c r="A904" s="149">
        <v>125</v>
      </c>
      <c r="B904" s="164" t="str">
        <f t="shared" si="98"/>
        <v>FA</v>
      </c>
      <c r="C904" s="164" t="str">
        <f t="shared" si="99"/>
        <v>FA</v>
      </c>
      <c r="D904" s="135">
        <v>281.89999999999998</v>
      </c>
      <c r="E904" s="165">
        <v>3</v>
      </c>
      <c r="F904" s="135">
        <v>18</v>
      </c>
      <c r="G904" s="135">
        <v>125</v>
      </c>
      <c r="H904" s="154">
        <v>277.66000000000003</v>
      </c>
      <c r="I904" s="154">
        <v>1.7999999999999999E-2</v>
      </c>
      <c r="J904" s="154">
        <v>131.28100000000001</v>
      </c>
      <c r="K904" s="154">
        <v>126.86799999999999</v>
      </c>
      <c r="L904" s="154">
        <v>127.51300000000001</v>
      </c>
      <c r="M904" s="166">
        <v>65</v>
      </c>
      <c r="N904" s="167">
        <f t="shared" si="104"/>
        <v>71.281000000000006</v>
      </c>
      <c r="O904" s="167">
        <f t="shared" si="104"/>
        <v>66.867999999999995</v>
      </c>
      <c r="P904" s="167">
        <f t="shared" si="104"/>
        <v>67.513000000000005</v>
      </c>
      <c r="Q904">
        <f t="shared" si="100"/>
        <v>131.28100000000001</v>
      </c>
      <c r="R904">
        <f t="shared" si="101"/>
        <v>126.86799999999999</v>
      </c>
      <c r="S904" s="168">
        <f t="shared" si="102"/>
        <v>71.281000000000006</v>
      </c>
      <c r="T904">
        <f t="shared" si="103"/>
        <v>66.867999999999995</v>
      </c>
    </row>
    <row r="905" spans="1:20" outlineLevel="1" x14ac:dyDescent="0.25">
      <c r="A905" s="149">
        <v>150</v>
      </c>
      <c r="B905" s="164" t="str">
        <f t="shared" si="98"/>
        <v>FA</v>
      </c>
      <c r="C905" s="164" t="str">
        <f t="shared" si="99"/>
        <v>FA</v>
      </c>
      <c r="D905" s="135">
        <v>338.25</v>
      </c>
      <c r="E905" s="165">
        <v>3</v>
      </c>
      <c r="F905" s="135">
        <v>18</v>
      </c>
      <c r="G905" s="135">
        <v>125</v>
      </c>
      <c r="H905" s="154">
        <v>334.00599999999997</v>
      </c>
      <c r="I905" s="154">
        <v>1.7999999999999999E-2</v>
      </c>
      <c r="J905" s="154">
        <v>130.22200000000001</v>
      </c>
      <c r="K905" s="154">
        <v>126.583</v>
      </c>
      <c r="L905" s="154">
        <v>127.16</v>
      </c>
      <c r="M905" s="166">
        <v>65</v>
      </c>
      <c r="N905" s="167">
        <f t="shared" si="104"/>
        <v>70.222000000000008</v>
      </c>
      <c r="O905" s="167">
        <f t="shared" si="104"/>
        <v>66.582999999999998</v>
      </c>
      <c r="P905" s="167">
        <f t="shared" si="104"/>
        <v>67.16</v>
      </c>
      <c r="Q905">
        <f t="shared" si="100"/>
        <v>130.22200000000001</v>
      </c>
      <c r="R905">
        <f t="shared" si="101"/>
        <v>126.583</v>
      </c>
      <c r="S905" s="168">
        <f t="shared" si="102"/>
        <v>70.222000000000008</v>
      </c>
      <c r="T905">
        <f t="shared" si="103"/>
        <v>66.582999999999998</v>
      </c>
    </row>
    <row r="906" spans="1:20" outlineLevel="1" x14ac:dyDescent="0.25">
      <c r="A906" s="149">
        <v>2</v>
      </c>
      <c r="B906" s="164" t="str">
        <f t="shared" si="98"/>
        <v>FA</v>
      </c>
      <c r="C906" s="164" t="str">
        <f t="shared" si="99"/>
        <v>FA</v>
      </c>
      <c r="D906" s="135">
        <v>4.68</v>
      </c>
      <c r="E906" s="165">
        <v>3</v>
      </c>
      <c r="F906" s="135">
        <v>24</v>
      </c>
      <c r="G906" s="135">
        <v>125</v>
      </c>
      <c r="H906" s="154">
        <v>0.43692300000000001</v>
      </c>
      <c r="I906" s="154">
        <v>2.4E-2</v>
      </c>
      <c r="J906" s="154">
        <v>496.05399999999997</v>
      </c>
      <c r="K906" s="154">
        <v>222.20400000000001</v>
      </c>
      <c r="L906" s="154">
        <v>272.13099999999997</v>
      </c>
      <c r="M906" s="166">
        <v>65</v>
      </c>
      <c r="N906" s="167">
        <f t="shared" si="104"/>
        <v>436.05399999999997</v>
      </c>
      <c r="O906" s="167">
        <f t="shared" si="104"/>
        <v>162.20400000000001</v>
      </c>
      <c r="P906" s="167">
        <f t="shared" si="104"/>
        <v>212.13099999999997</v>
      </c>
      <c r="Q906" t="str">
        <f t="shared" si="100"/>
        <v>NA</v>
      </c>
      <c r="R906" t="str">
        <f t="shared" si="101"/>
        <v>NA</v>
      </c>
      <c r="S906" s="168" t="str">
        <f t="shared" si="102"/>
        <v>NA</v>
      </c>
      <c r="T906" t="str">
        <f t="shared" si="103"/>
        <v>NA</v>
      </c>
    </row>
    <row r="907" spans="1:20" outlineLevel="1" x14ac:dyDescent="0.25">
      <c r="A907" s="149">
        <v>3.5</v>
      </c>
      <c r="B907" s="164" t="str">
        <f t="shared" si="98"/>
        <v>FA</v>
      </c>
      <c r="C907" s="164" t="str">
        <f t="shared" si="99"/>
        <v>FA</v>
      </c>
      <c r="D907" s="135">
        <v>8.06</v>
      </c>
      <c r="E907" s="165">
        <v>3</v>
      </c>
      <c r="F907" s="135">
        <v>24</v>
      </c>
      <c r="G907" s="135">
        <v>125</v>
      </c>
      <c r="H907" s="154">
        <v>3.8176899999999998</v>
      </c>
      <c r="I907" s="154">
        <v>2.4E-2</v>
      </c>
      <c r="J907" s="154">
        <v>361.03699999999998</v>
      </c>
      <c r="K907" s="154">
        <v>186.57900000000001</v>
      </c>
      <c r="L907" s="154">
        <v>217.649</v>
      </c>
      <c r="M907" s="166">
        <v>65</v>
      </c>
      <c r="N907" s="167">
        <f t="shared" si="104"/>
        <v>301.03699999999998</v>
      </c>
      <c r="O907" s="167">
        <f t="shared" si="104"/>
        <v>126.57900000000001</v>
      </c>
      <c r="P907" s="167">
        <f t="shared" si="104"/>
        <v>157.649</v>
      </c>
      <c r="Q907" t="str">
        <f t="shared" si="100"/>
        <v>NA</v>
      </c>
      <c r="R907" t="str">
        <f t="shared" si="101"/>
        <v>NA</v>
      </c>
      <c r="S907" s="168" t="str">
        <f t="shared" si="102"/>
        <v>NA</v>
      </c>
      <c r="T907" t="str">
        <f t="shared" si="103"/>
        <v>NA</v>
      </c>
    </row>
    <row r="908" spans="1:20" outlineLevel="1" x14ac:dyDescent="0.25">
      <c r="A908" s="149">
        <v>5</v>
      </c>
      <c r="B908" s="164" t="str">
        <f t="shared" si="98"/>
        <v>FA</v>
      </c>
      <c r="C908" s="164" t="str">
        <f t="shared" si="99"/>
        <v>FA</v>
      </c>
      <c r="D908" s="135">
        <v>11.44</v>
      </c>
      <c r="E908" s="165">
        <v>3</v>
      </c>
      <c r="F908" s="135">
        <v>24</v>
      </c>
      <c r="G908" s="135">
        <v>125</v>
      </c>
      <c r="H908" s="154">
        <v>7.1984599999999999</v>
      </c>
      <c r="I908" s="154">
        <v>2.4E-2</v>
      </c>
      <c r="J908" s="154">
        <v>297.85700000000003</v>
      </c>
      <c r="K908" s="154">
        <v>170.58699999999999</v>
      </c>
      <c r="L908" s="154">
        <v>191.92599999999999</v>
      </c>
      <c r="M908" s="166">
        <v>65</v>
      </c>
      <c r="N908" s="167">
        <f t="shared" si="104"/>
        <v>237.85700000000003</v>
      </c>
      <c r="O908" s="167">
        <f t="shared" si="104"/>
        <v>110.58699999999999</v>
      </c>
      <c r="P908" s="167">
        <f t="shared" si="104"/>
        <v>131.92599999999999</v>
      </c>
      <c r="Q908" t="str">
        <f t="shared" si="100"/>
        <v>NA</v>
      </c>
      <c r="R908" t="str">
        <f t="shared" si="101"/>
        <v>NA</v>
      </c>
      <c r="S908" s="168" t="str">
        <f t="shared" si="102"/>
        <v>NA</v>
      </c>
      <c r="T908" t="str">
        <f t="shared" si="103"/>
        <v>NA</v>
      </c>
    </row>
    <row r="909" spans="1:20" outlineLevel="1" x14ac:dyDescent="0.25">
      <c r="A909" s="149">
        <v>7.5</v>
      </c>
      <c r="B909" s="164" t="str">
        <f t="shared" si="98"/>
        <v>FA</v>
      </c>
      <c r="C909" s="164" t="str">
        <f t="shared" si="99"/>
        <v>FA</v>
      </c>
      <c r="D909" s="135">
        <v>17.07</v>
      </c>
      <c r="E909" s="165">
        <v>3</v>
      </c>
      <c r="F909" s="135">
        <v>24</v>
      </c>
      <c r="G909" s="135">
        <v>125</v>
      </c>
      <c r="H909" s="154">
        <v>12.8331</v>
      </c>
      <c r="I909" s="154">
        <v>2.4E-2</v>
      </c>
      <c r="J909" s="154">
        <v>244.642</v>
      </c>
      <c r="K909" s="154">
        <v>156.62899999999999</v>
      </c>
      <c r="L909" s="154">
        <v>171.79499999999999</v>
      </c>
      <c r="M909" s="166">
        <v>65</v>
      </c>
      <c r="N909" s="167">
        <f t="shared" si="104"/>
        <v>184.642</v>
      </c>
      <c r="O909" s="167">
        <f t="shared" si="104"/>
        <v>96.628999999999991</v>
      </c>
      <c r="P909" s="167">
        <f t="shared" si="104"/>
        <v>111.79499999999999</v>
      </c>
      <c r="Q909" t="str">
        <f t="shared" si="100"/>
        <v>NA</v>
      </c>
      <c r="R909" t="str">
        <f t="shared" si="101"/>
        <v>NA</v>
      </c>
      <c r="S909" s="168" t="str">
        <f t="shared" si="102"/>
        <v>NA</v>
      </c>
      <c r="T909" t="str">
        <f t="shared" si="103"/>
        <v>NA</v>
      </c>
    </row>
    <row r="910" spans="1:20" outlineLevel="1" x14ac:dyDescent="0.25">
      <c r="A910" s="149">
        <v>10</v>
      </c>
      <c r="B910" s="164" t="str">
        <f t="shared" si="98"/>
        <v>FA</v>
      </c>
      <c r="C910" s="164" t="str">
        <f t="shared" si="99"/>
        <v>FA</v>
      </c>
      <c r="D910" s="135">
        <v>22.71</v>
      </c>
      <c r="E910" s="165">
        <v>3</v>
      </c>
      <c r="F910" s="135">
        <v>24</v>
      </c>
      <c r="G910" s="135">
        <v>125</v>
      </c>
      <c r="H910" s="154">
        <v>18.467700000000001</v>
      </c>
      <c r="I910" s="154">
        <v>2.4E-2</v>
      </c>
      <c r="J910" s="154">
        <v>216.899</v>
      </c>
      <c r="K910" s="154">
        <v>149.59399999999999</v>
      </c>
      <c r="L910" s="154">
        <v>160.85900000000001</v>
      </c>
      <c r="M910" s="166">
        <v>65</v>
      </c>
      <c r="N910" s="167">
        <f t="shared" si="104"/>
        <v>156.899</v>
      </c>
      <c r="O910" s="167">
        <f t="shared" si="104"/>
        <v>89.593999999999994</v>
      </c>
      <c r="P910" s="167">
        <f t="shared" si="104"/>
        <v>100.85900000000001</v>
      </c>
      <c r="Q910" t="str">
        <f t="shared" si="100"/>
        <v>NA</v>
      </c>
      <c r="R910" t="str">
        <f t="shared" si="101"/>
        <v>NA</v>
      </c>
      <c r="S910" s="168" t="str">
        <f t="shared" si="102"/>
        <v>NA</v>
      </c>
      <c r="T910">
        <f t="shared" si="103"/>
        <v>89.593999999999994</v>
      </c>
    </row>
    <row r="911" spans="1:20" outlineLevel="1" x14ac:dyDescent="0.25">
      <c r="A911" s="149">
        <v>15</v>
      </c>
      <c r="B911" s="164" t="str">
        <f t="shared" si="98"/>
        <v>TR</v>
      </c>
      <c r="C911" s="164" t="str">
        <f t="shared" si="99"/>
        <v>TR</v>
      </c>
      <c r="D911" s="135">
        <v>33.979999999999997</v>
      </c>
      <c r="E911" s="165">
        <v>3</v>
      </c>
      <c r="F911" s="135">
        <v>24</v>
      </c>
      <c r="G911" s="135">
        <v>125</v>
      </c>
      <c r="H911" s="154">
        <v>29.736899999999999</v>
      </c>
      <c r="I911" s="154">
        <v>2.4E-2</v>
      </c>
      <c r="J911" s="154">
        <v>187.94900000000001</v>
      </c>
      <c r="K911" s="154">
        <v>141.88900000000001</v>
      </c>
      <c r="L911" s="154">
        <v>149.61099999999999</v>
      </c>
      <c r="M911" s="166">
        <v>65</v>
      </c>
      <c r="N911" s="167">
        <f t="shared" si="104"/>
        <v>127.94900000000001</v>
      </c>
      <c r="O911" s="167">
        <f t="shared" si="104"/>
        <v>81.88900000000001</v>
      </c>
      <c r="P911" s="167">
        <f t="shared" si="104"/>
        <v>89.61099999999999</v>
      </c>
      <c r="Q911">
        <f t="shared" si="100"/>
        <v>187.94900000000001</v>
      </c>
      <c r="R911">
        <f t="shared" si="101"/>
        <v>141.88900000000001</v>
      </c>
      <c r="S911" s="168">
        <f t="shared" si="102"/>
        <v>127.94900000000001</v>
      </c>
      <c r="T911">
        <f t="shared" si="103"/>
        <v>81.88900000000001</v>
      </c>
    </row>
    <row r="912" spans="1:20" outlineLevel="1" x14ac:dyDescent="0.25">
      <c r="A912" s="149">
        <v>20</v>
      </c>
      <c r="B912" s="164" t="str">
        <f t="shared" si="98"/>
        <v>TR</v>
      </c>
      <c r="C912" s="164" t="str">
        <f t="shared" si="99"/>
        <v>TR</v>
      </c>
      <c r="D912" s="135">
        <v>45.25</v>
      </c>
      <c r="E912" s="165">
        <v>3</v>
      </c>
      <c r="F912" s="135">
        <v>24</v>
      </c>
      <c r="G912" s="135">
        <v>125</v>
      </c>
      <c r="H912" s="154">
        <v>41.0062</v>
      </c>
      <c r="I912" s="154">
        <v>2.4E-2</v>
      </c>
      <c r="J912" s="154">
        <v>173.03399999999999</v>
      </c>
      <c r="K912" s="154">
        <v>138.07</v>
      </c>
      <c r="L912" s="154">
        <v>143.72800000000001</v>
      </c>
      <c r="M912" s="166">
        <v>65</v>
      </c>
      <c r="N912" s="167">
        <f t="shared" si="104"/>
        <v>113.03399999999999</v>
      </c>
      <c r="O912" s="167">
        <f t="shared" si="104"/>
        <v>78.069999999999993</v>
      </c>
      <c r="P912" s="167">
        <f t="shared" si="104"/>
        <v>83.728000000000009</v>
      </c>
      <c r="Q912">
        <f t="shared" si="100"/>
        <v>173.03399999999999</v>
      </c>
      <c r="R912">
        <f t="shared" si="101"/>
        <v>138.07</v>
      </c>
      <c r="S912" s="168">
        <f t="shared" si="102"/>
        <v>113.03399999999999</v>
      </c>
      <c r="T912">
        <f t="shared" si="103"/>
        <v>78.069999999999993</v>
      </c>
    </row>
    <row r="913" spans="1:20" outlineLevel="1" x14ac:dyDescent="0.25">
      <c r="A913" s="149">
        <v>35</v>
      </c>
      <c r="B913" s="164" t="str">
        <f t="shared" si="98"/>
        <v>FA</v>
      </c>
      <c r="C913" s="164" t="str">
        <f t="shared" si="99"/>
        <v>FA</v>
      </c>
      <c r="D913" s="135">
        <v>79.05</v>
      </c>
      <c r="E913" s="165">
        <v>3</v>
      </c>
      <c r="F913" s="135">
        <v>24</v>
      </c>
      <c r="G913" s="135">
        <v>125</v>
      </c>
      <c r="H913" s="154">
        <v>74.813800000000001</v>
      </c>
      <c r="I913" s="154">
        <v>2.4E-2</v>
      </c>
      <c r="J913" s="154">
        <v>153.25299999999999</v>
      </c>
      <c r="K913" s="154">
        <v>132.88</v>
      </c>
      <c r="L913" s="154">
        <v>136.279</v>
      </c>
      <c r="M913" s="166">
        <v>65</v>
      </c>
      <c r="N913" s="167">
        <f t="shared" si="104"/>
        <v>93.252999999999986</v>
      </c>
      <c r="O913" s="167">
        <f t="shared" si="104"/>
        <v>72.88</v>
      </c>
      <c r="P913" s="167">
        <f t="shared" si="104"/>
        <v>76.278999999999996</v>
      </c>
      <c r="Q913">
        <f t="shared" si="100"/>
        <v>153.25299999999999</v>
      </c>
      <c r="R913">
        <f t="shared" si="101"/>
        <v>132.88</v>
      </c>
      <c r="S913" s="168">
        <f t="shared" si="102"/>
        <v>93.252999999999986</v>
      </c>
      <c r="T913">
        <f t="shared" si="103"/>
        <v>72.88</v>
      </c>
    </row>
    <row r="914" spans="1:20" outlineLevel="1" x14ac:dyDescent="0.25">
      <c r="A914" s="149">
        <v>50</v>
      </c>
      <c r="B914" s="164" t="str">
        <f t="shared" si="98"/>
        <v>FA</v>
      </c>
      <c r="C914" s="164" t="str">
        <f t="shared" si="99"/>
        <v>FA</v>
      </c>
      <c r="D914" s="135">
        <v>112.86</v>
      </c>
      <c r="E914" s="165">
        <v>3</v>
      </c>
      <c r="F914" s="135">
        <v>24</v>
      </c>
      <c r="G914" s="135">
        <v>125</v>
      </c>
      <c r="H914" s="154">
        <v>108.622</v>
      </c>
      <c r="I914" s="154">
        <v>2.4E-2</v>
      </c>
      <c r="J914" s="154">
        <v>145.16800000000001</v>
      </c>
      <c r="K914" s="154">
        <v>130.66499999999999</v>
      </c>
      <c r="L914" s="154">
        <v>133.00299999999999</v>
      </c>
      <c r="M914" s="166">
        <v>65</v>
      </c>
      <c r="N914" s="167">
        <f t="shared" si="104"/>
        <v>85.168000000000006</v>
      </c>
      <c r="O914" s="167">
        <f t="shared" si="104"/>
        <v>70.664999999999992</v>
      </c>
      <c r="P914" s="167">
        <f t="shared" si="104"/>
        <v>73.002999999999986</v>
      </c>
      <c r="Q914">
        <f t="shared" si="100"/>
        <v>145.16800000000001</v>
      </c>
      <c r="R914">
        <f t="shared" si="101"/>
        <v>130.66499999999999</v>
      </c>
      <c r="S914" s="168">
        <f t="shared" si="102"/>
        <v>85.168000000000006</v>
      </c>
      <c r="T914">
        <f t="shared" si="103"/>
        <v>70.664999999999992</v>
      </c>
    </row>
    <row r="915" spans="1:20" outlineLevel="1" x14ac:dyDescent="0.25">
      <c r="A915" s="149">
        <v>60</v>
      </c>
      <c r="B915" s="164" t="str">
        <f t="shared" si="98"/>
        <v>FA</v>
      </c>
      <c r="C915" s="164" t="str">
        <f t="shared" si="99"/>
        <v>FA</v>
      </c>
      <c r="D915" s="135">
        <v>135.4</v>
      </c>
      <c r="E915" s="165">
        <v>3</v>
      </c>
      <c r="F915" s="135">
        <v>24</v>
      </c>
      <c r="G915" s="135">
        <v>125</v>
      </c>
      <c r="H915" s="154">
        <v>131.16</v>
      </c>
      <c r="I915" s="154">
        <v>2.4E-2</v>
      </c>
      <c r="J915" s="154">
        <v>141.94300000000001</v>
      </c>
      <c r="K915" s="154">
        <v>129.822</v>
      </c>
      <c r="L915" s="154">
        <v>131.71299999999999</v>
      </c>
      <c r="M915" s="166">
        <v>65</v>
      </c>
      <c r="N915" s="167">
        <f t="shared" si="104"/>
        <v>81.943000000000012</v>
      </c>
      <c r="O915" s="167">
        <f t="shared" si="104"/>
        <v>69.822000000000003</v>
      </c>
      <c r="P915" s="167">
        <f t="shared" si="104"/>
        <v>71.712999999999994</v>
      </c>
      <c r="Q915">
        <f t="shared" si="100"/>
        <v>141.94300000000001</v>
      </c>
      <c r="R915">
        <f t="shared" si="101"/>
        <v>129.822</v>
      </c>
      <c r="S915" s="168">
        <f t="shared" si="102"/>
        <v>81.943000000000012</v>
      </c>
      <c r="T915">
        <f t="shared" si="103"/>
        <v>69.822000000000003</v>
      </c>
    </row>
    <row r="916" spans="1:20" outlineLevel="1" x14ac:dyDescent="0.25">
      <c r="A916" s="149">
        <v>70</v>
      </c>
      <c r="B916" s="164" t="str">
        <f t="shared" si="98"/>
        <v>FA</v>
      </c>
      <c r="C916" s="164" t="str">
        <f t="shared" si="99"/>
        <v>FA</v>
      </c>
      <c r="D916" s="135">
        <v>157.94</v>
      </c>
      <c r="E916" s="165">
        <v>3</v>
      </c>
      <c r="F916" s="135">
        <v>24</v>
      </c>
      <c r="G916" s="135">
        <v>125</v>
      </c>
      <c r="H916" s="154">
        <v>153.69800000000001</v>
      </c>
      <c r="I916" s="154">
        <v>2.4E-2</v>
      </c>
      <c r="J916" s="154">
        <v>139.649</v>
      </c>
      <c r="K916" s="154">
        <v>129.20500000000001</v>
      </c>
      <c r="L916" s="154">
        <v>130.88499999999999</v>
      </c>
      <c r="M916" s="166">
        <v>65</v>
      </c>
      <c r="N916" s="167">
        <f t="shared" si="104"/>
        <v>79.649000000000001</v>
      </c>
      <c r="O916" s="167">
        <f t="shared" si="104"/>
        <v>69.205000000000013</v>
      </c>
      <c r="P916" s="167">
        <f t="shared" si="104"/>
        <v>70.884999999999991</v>
      </c>
      <c r="Q916">
        <f t="shared" si="100"/>
        <v>139.649</v>
      </c>
      <c r="R916">
        <f t="shared" si="101"/>
        <v>129.20500000000001</v>
      </c>
      <c r="S916" s="168">
        <f t="shared" si="102"/>
        <v>79.649000000000001</v>
      </c>
      <c r="T916">
        <f t="shared" si="103"/>
        <v>69.205000000000013</v>
      </c>
    </row>
    <row r="917" spans="1:20" outlineLevel="1" x14ac:dyDescent="0.25">
      <c r="A917" s="149">
        <v>85</v>
      </c>
      <c r="B917" s="164" t="str">
        <f t="shared" si="98"/>
        <v>FA</v>
      </c>
      <c r="C917" s="164" t="str">
        <f t="shared" si="99"/>
        <v>FA</v>
      </c>
      <c r="D917" s="135">
        <v>191.75</v>
      </c>
      <c r="E917" s="165">
        <v>3</v>
      </c>
      <c r="F917" s="135">
        <v>24</v>
      </c>
      <c r="G917" s="135">
        <v>125</v>
      </c>
      <c r="H917" s="154">
        <v>187.506</v>
      </c>
      <c r="I917" s="154">
        <v>2.4E-2</v>
      </c>
      <c r="J917" s="154">
        <v>137.14099999999999</v>
      </c>
      <c r="K917" s="154">
        <v>128.49799999999999</v>
      </c>
      <c r="L917" s="154">
        <v>129.89099999999999</v>
      </c>
      <c r="M917" s="166">
        <v>65</v>
      </c>
      <c r="N917" s="167">
        <f t="shared" si="104"/>
        <v>77.140999999999991</v>
      </c>
      <c r="O917" s="167">
        <f t="shared" si="104"/>
        <v>68.49799999999999</v>
      </c>
      <c r="P917" s="167">
        <f t="shared" si="104"/>
        <v>69.890999999999991</v>
      </c>
      <c r="Q917">
        <f t="shared" si="100"/>
        <v>137.14099999999999</v>
      </c>
      <c r="R917">
        <f t="shared" si="101"/>
        <v>128.49799999999999</v>
      </c>
      <c r="S917" s="168">
        <f t="shared" si="102"/>
        <v>77.140999999999991</v>
      </c>
      <c r="T917">
        <f t="shared" si="103"/>
        <v>68.49799999999999</v>
      </c>
    </row>
    <row r="918" spans="1:20" outlineLevel="1" x14ac:dyDescent="0.25">
      <c r="A918" s="149">
        <v>100</v>
      </c>
      <c r="B918" s="164" t="str">
        <f t="shared" si="98"/>
        <v>FA</v>
      </c>
      <c r="C918" s="164" t="str">
        <f t="shared" si="99"/>
        <v>FA</v>
      </c>
      <c r="D918" s="135">
        <v>225.55</v>
      </c>
      <c r="E918" s="165">
        <v>3</v>
      </c>
      <c r="F918" s="135">
        <v>24</v>
      </c>
      <c r="G918" s="135">
        <v>125</v>
      </c>
      <c r="H918" s="154">
        <v>221.31399999999999</v>
      </c>
      <c r="I918" s="154">
        <v>2.4E-2</v>
      </c>
      <c r="J918" s="154">
        <v>135.34200000000001</v>
      </c>
      <c r="K918" s="154">
        <v>128.04599999999999</v>
      </c>
      <c r="L918" s="154">
        <v>129.23699999999999</v>
      </c>
      <c r="M918" s="166">
        <v>65</v>
      </c>
      <c r="N918" s="167">
        <f t="shared" si="104"/>
        <v>75.342000000000013</v>
      </c>
      <c r="O918" s="167">
        <f t="shared" si="104"/>
        <v>68.045999999999992</v>
      </c>
      <c r="P918" s="167">
        <f t="shared" si="104"/>
        <v>69.236999999999995</v>
      </c>
      <c r="Q918">
        <f t="shared" si="100"/>
        <v>135.34200000000001</v>
      </c>
      <c r="R918">
        <f t="shared" si="101"/>
        <v>128.04599999999999</v>
      </c>
      <c r="S918" s="168">
        <f t="shared" si="102"/>
        <v>75.342000000000013</v>
      </c>
      <c r="T918">
        <f t="shared" si="103"/>
        <v>68.045999999999992</v>
      </c>
    </row>
    <row r="919" spans="1:20" outlineLevel="1" x14ac:dyDescent="0.25">
      <c r="A919" s="149">
        <v>125</v>
      </c>
      <c r="B919" s="164" t="str">
        <f t="shared" si="98"/>
        <v>FA</v>
      </c>
      <c r="C919" s="164" t="str">
        <f t="shared" si="99"/>
        <v>FA</v>
      </c>
      <c r="D919" s="135">
        <v>281.89999999999998</v>
      </c>
      <c r="E919" s="165">
        <v>3</v>
      </c>
      <c r="F919" s="135">
        <v>24</v>
      </c>
      <c r="G919" s="135">
        <v>125</v>
      </c>
      <c r="H919" s="154">
        <v>277.66000000000003</v>
      </c>
      <c r="I919" s="154">
        <v>2.4E-2</v>
      </c>
      <c r="J919" s="154">
        <v>133.37</v>
      </c>
      <c r="K919" s="154">
        <v>127.49</v>
      </c>
      <c r="L919" s="154">
        <v>128.34800000000001</v>
      </c>
      <c r="M919" s="166">
        <v>65</v>
      </c>
      <c r="N919" s="167">
        <f t="shared" si="104"/>
        <v>73.37</v>
      </c>
      <c r="O919" s="167">
        <f t="shared" si="104"/>
        <v>67.489999999999995</v>
      </c>
      <c r="P919" s="167">
        <f t="shared" si="104"/>
        <v>68.348000000000013</v>
      </c>
      <c r="Q919">
        <f t="shared" si="100"/>
        <v>133.37</v>
      </c>
      <c r="R919">
        <f t="shared" si="101"/>
        <v>127.49</v>
      </c>
      <c r="S919" s="168">
        <f t="shared" si="102"/>
        <v>73.37</v>
      </c>
      <c r="T919">
        <f t="shared" si="103"/>
        <v>67.489999999999995</v>
      </c>
    </row>
    <row r="920" spans="1:20" outlineLevel="1" x14ac:dyDescent="0.25">
      <c r="A920" s="149">
        <v>150</v>
      </c>
      <c r="B920" s="164" t="str">
        <f t="shared" si="98"/>
        <v>FA</v>
      </c>
      <c r="C920" s="164" t="str">
        <f t="shared" si="99"/>
        <v>FA</v>
      </c>
      <c r="D920" s="135">
        <v>338.25</v>
      </c>
      <c r="E920" s="165">
        <v>3</v>
      </c>
      <c r="F920" s="135">
        <v>24</v>
      </c>
      <c r="G920" s="135">
        <v>125</v>
      </c>
      <c r="H920" s="154">
        <v>334.00599999999997</v>
      </c>
      <c r="I920" s="154">
        <v>2.4E-2</v>
      </c>
      <c r="J920" s="154">
        <v>131.959</v>
      </c>
      <c r="K920" s="154">
        <v>127.11</v>
      </c>
      <c r="L920" s="154">
        <v>127.879</v>
      </c>
      <c r="M920" s="166">
        <v>65</v>
      </c>
      <c r="N920" s="167">
        <f t="shared" si="104"/>
        <v>71.959000000000003</v>
      </c>
      <c r="O920" s="167">
        <f t="shared" si="104"/>
        <v>67.11</v>
      </c>
      <c r="P920" s="167">
        <f t="shared" si="104"/>
        <v>67.879000000000005</v>
      </c>
      <c r="Q920">
        <f t="shared" si="100"/>
        <v>131.959</v>
      </c>
      <c r="R920">
        <f t="shared" si="101"/>
        <v>127.11</v>
      </c>
      <c r="S920" s="168">
        <f t="shared" si="102"/>
        <v>71.959000000000003</v>
      </c>
      <c r="T920">
        <f t="shared" si="103"/>
        <v>67.11</v>
      </c>
    </row>
    <row r="921" spans="1:20" outlineLevel="1" x14ac:dyDescent="0.25">
      <c r="A921" s="149">
        <v>2</v>
      </c>
      <c r="B921" s="164" t="str">
        <f t="shared" si="98"/>
        <v>FA</v>
      </c>
      <c r="C921" s="164" t="str">
        <f t="shared" si="99"/>
        <v>FA</v>
      </c>
      <c r="D921" s="135">
        <v>4.68</v>
      </c>
      <c r="E921" s="165">
        <v>3</v>
      </c>
      <c r="F921" s="135">
        <v>30</v>
      </c>
      <c r="G921" s="135">
        <v>125</v>
      </c>
      <c r="H921" s="154">
        <v>0.43692300000000001</v>
      </c>
      <c r="I921" s="154">
        <v>0.03</v>
      </c>
      <c r="J921" s="154">
        <v>581.26</v>
      </c>
      <c r="K921" s="154">
        <v>244.57599999999999</v>
      </c>
      <c r="L921" s="154">
        <v>305.31099999999998</v>
      </c>
      <c r="M921" s="166">
        <v>65</v>
      </c>
      <c r="N921" s="167">
        <f t="shared" si="104"/>
        <v>521.26</v>
      </c>
      <c r="O921" s="167">
        <f t="shared" si="104"/>
        <v>184.57599999999999</v>
      </c>
      <c r="P921" s="167">
        <f t="shared" si="104"/>
        <v>245.31099999999998</v>
      </c>
      <c r="Q921" t="str">
        <f t="shared" si="100"/>
        <v>NA</v>
      </c>
      <c r="R921" t="str">
        <f t="shared" si="101"/>
        <v>NA</v>
      </c>
      <c r="S921" s="168" t="str">
        <f t="shared" si="102"/>
        <v>NA</v>
      </c>
      <c r="T921" t="str">
        <f t="shared" si="103"/>
        <v>NA</v>
      </c>
    </row>
    <row r="922" spans="1:20" outlineLevel="1" x14ac:dyDescent="0.25">
      <c r="A922" s="149">
        <v>3.5</v>
      </c>
      <c r="B922" s="164" t="str">
        <f t="shared" si="98"/>
        <v>FA</v>
      </c>
      <c r="C922" s="164" t="str">
        <f t="shared" si="99"/>
        <v>FA</v>
      </c>
      <c r="D922" s="135">
        <v>8.06</v>
      </c>
      <c r="E922" s="165">
        <v>3</v>
      </c>
      <c r="F922" s="135">
        <v>30</v>
      </c>
      <c r="G922" s="135">
        <v>125</v>
      </c>
      <c r="H922" s="154">
        <v>3.8176899999999998</v>
      </c>
      <c r="I922" s="154">
        <v>0.03</v>
      </c>
      <c r="J922" s="154">
        <v>416.33800000000002</v>
      </c>
      <c r="K922" s="154">
        <v>201.12899999999999</v>
      </c>
      <c r="L922" s="154">
        <v>239.227</v>
      </c>
      <c r="M922" s="166">
        <v>65</v>
      </c>
      <c r="N922" s="167">
        <f t="shared" si="104"/>
        <v>356.33800000000002</v>
      </c>
      <c r="O922" s="167">
        <f t="shared" si="104"/>
        <v>141.12899999999999</v>
      </c>
      <c r="P922" s="167">
        <f t="shared" si="104"/>
        <v>179.227</v>
      </c>
      <c r="Q922" t="str">
        <f t="shared" si="100"/>
        <v>NA</v>
      </c>
      <c r="R922" t="str">
        <f t="shared" si="101"/>
        <v>NA</v>
      </c>
      <c r="S922" s="168" t="str">
        <f t="shared" si="102"/>
        <v>NA</v>
      </c>
      <c r="T922" t="str">
        <f t="shared" si="103"/>
        <v>NA</v>
      </c>
    </row>
    <row r="923" spans="1:20" outlineLevel="1" x14ac:dyDescent="0.25">
      <c r="A923" s="149">
        <v>5</v>
      </c>
      <c r="B923" s="164" t="str">
        <f t="shared" si="98"/>
        <v>FA</v>
      </c>
      <c r="C923" s="164" t="str">
        <f t="shared" si="99"/>
        <v>FA</v>
      </c>
      <c r="D923" s="135">
        <v>11.44</v>
      </c>
      <c r="E923" s="165">
        <v>3</v>
      </c>
      <c r="F923" s="135">
        <v>30</v>
      </c>
      <c r="G923" s="135">
        <v>125</v>
      </c>
      <c r="H923" s="154">
        <v>7.1984599999999999</v>
      </c>
      <c r="I923" s="154">
        <v>0.03</v>
      </c>
      <c r="J923" s="154">
        <v>338.88400000000001</v>
      </c>
      <c r="K923" s="154">
        <v>181.49799999999999</v>
      </c>
      <c r="L923" s="154">
        <v>207.77099999999999</v>
      </c>
      <c r="M923" s="166">
        <v>65</v>
      </c>
      <c r="N923" s="167">
        <f t="shared" si="104"/>
        <v>278.88400000000001</v>
      </c>
      <c r="O923" s="167">
        <f t="shared" si="104"/>
        <v>121.49799999999999</v>
      </c>
      <c r="P923" s="167">
        <f t="shared" si="104"/>
        <v>147.77099999999999</v>
      </c>
      <c r="Q923" t="str">
        <f t="shared" si="100"/>
        <v>NA</v>
      </c>
      <c r="R923" t="str">
        <f t="shared" si="101"/>
        <v>NA</v>
      </c>
      <c r="S923" s="168" t="str">
        <f t="shared" si="102"/>
        <v>NA</v>
      </c>
      <c r="T923" t="str">
        <f t="shared" si="103"/>
        <v>NA</v>
      </c>
    </row>
    <row r="924" spans="1:20" outlineLevel="1" x14ac:dyDescent="0.25">
      <c r="A924" s="149">
        <v>7.5</v>
      </c>
      <c r="B924" s="164" t="str">
        <f t="shared" si="98"/>
        <v>FA</v>
      </c>
      <c r="C924" s="164" t="str">
        <f t="shared" si="99"/>
        <v>FA</v>
      </c>
      <c r="D924" s="135">
        <v>17.07</v>
      </c>
      <c r="E924" s="165">
        <v>3</v>
      </c>
      <c r="F924" s="135">
        <v>30</v>
      </c>
      <c r="G924" s="135">
        <v>125</v>
      </c>
      <c r="H924" s="154">
        <v>12.8331</v>
      </c>
      <c r="I924" s="154">
        <v>0.03</v>
      </c>
      <c r="J924" s="154">
        <v>273.42200000000003</v>
      </c>
      <c r="K924" s="154">
        <v>164.29400000000001</v>
      </c>
      <c r="L924" s="154">
        <v>183.03299999999999</v>
      </c>
      <c r="M924" s="166">
        <v>65</v>
      </c>
      <c r="N924" s="167">
        <f t="shared" si="104"/>
        <v>213.42200000000003</v>
      </c>
      <c r="O924" s="167">
        <f t="shared" si="104"/>
        <v>104.29400000000001</v>
      </c>
      <c r="P924" s="167">
        <f t="shared" si="104"/>
        <v>123.03299999999999</v>
      </c>
      <c r="Q924" t="str">
        <f t="shared" si="100"/>
        <v>NA</v>
      </c>
      <c r="R924" t="str">
        <f t="shared" si="101"/>
        <v>NA</v>
      </c>
      <c r="S924" s="168" t="str">
        <f t="shared" si="102"/>
        <v>NA</v>
      </c>
      <c r="T924" t="str">
        <f t="shared" si="103"/>
        <v>NA</v>
      </c>
    </row>
    <row r="925" spans="1:20" outlineLevel="1" x14ac:dyDescent="0.25">
      <c r="A925" s="149">
        <v>10</v>
      </c>
      <c r="B925" s="164" t="str">
        <f t="shared" si="98"/>
        <v>FA</v>
      </c>
      <c r="C925" s="164" t="str">
        <f t="shared" si="99"/>
        <v>FA</v>
      </c>
      <c r="D925" s="135">
        <v>22.71</v>
      </c>
      <c r="E925" s="165">
        <v>3</v>
      </c>
      <c r="F925" s="135">
        <v>30</v>
      </c>
      <c r="G925" s="135">
        <v>125</v>
      </c>
      <c r="H925" s="154">
        <v>18.467700000000001</v>
      </c>
      <c r="I925" s="154">
        <v>0.03</v>
      </c>
      <c r="J925" s="154">
        <v>239.18100000000001</v>
      </c>
      <c r="K925" s="154">
        <v>155.595</v>
      </c>
      <c r="L925" s="154">
        <v>169.548</v>
      </c>
      <c r="M925" s="166">
        <v>65</v>
      </c>
      <c r="N925" s="167">
        <f t="shared" si="104"/>
        <v>179.18100000000001</v>
      </c>
      <c r="O925" s="167">
        <f t="shared" si="104"/>
        <v>95.594999999999999</v>
      </c>
      <c r="P925" s="167">
        <f t="shared" si="104"/>
        <v>109.548</v>
      </c>
      <c r="Q925" t="str">
        <f t="shared" si="100"/>
        <v>NA</v>
      </c>
      <c r="R925" t="str">
        <f t="shared" si="101"/>
        <v>NA</v>
      </c>
      <c r="S925" s="168" t="str">
        <f t="shared" si="102"/>
        <v>NA</v>
      </c>
      <c r="T925" t="str">
        <f t="shared" si="103"/>
        <v>NA</v>
      </c>
    </row>
    <row r="926" spans="1:20" outlineLevel="1" x14ac:dyDescent="0.25">
      <c r="A926" s="149">
        <v>15</v>
      </c>
      <c r="B926" s="164" t="str">
        <f t="shared" si="98"/>
        <v>TR</v>
      </c>
      <c r="C926" s="164" t="str">
        <f t="shared" si="99"/>
        <v>FA</v>
      </c>
      <c r="D926" s="135">
        <v>33.979999999999997</v>
      </c>
      <c r="E926" s="165">
        <v>3</v>
      </c>
      <c r="F926" s="135">
        <v>30</v>
      </c>
      <c r="G926" s="135">
        <v>125</v>
      </c>
      <c r="H926" s="154">
        <v>29.736899999999999</v>
      </c>
      <c r="I926" s="154">
        <v>0.03</v>
      </c>
      <c r="J926" s="154">
        <v>203.36699999999999</v>
      </c>
      <c r="K926" s="154">
        <v>146.04300000000001</v>
      </c>
      <c r="L926" s="154">
        <v>155.63800000000001</v>
      </c>
      <c r="M926" s="166">
        <v>65</v>
      </c>
      <c r="N926" s="167">
        <f t="shared" si="104"/>
        <v>143.36699999999999</v>
      </c>
      <c r="O926" s="167">
        <f t="shared" si="104"/>
        <v>86.043000000000006</v>
      </c>
      <c r="P926" s="167">
        <f t="shared" si="104"/>
        <v>95.638000000000005</v>
      </c>
      <c r="Q926">
        <f t="shared" si="100"/>
        <v>203.36699999999999</v>
      </c>
      <c r="R926">
        <f t="shared" si="101"/>
        <v>146.04300000000001</v>
      </c>
      <c r="S926" s="168" t="str">
        <f t="shared" si="102"/>
        <v>NA</v>
      </c>
      <c r="T926">
        <f t="shared" si="103"/>
        <v>86.043000000000006</v>
      </c>
    </row>
    <row r="927" spans="1:20" outlineLevel="1" x14ac:dyDescent="0.25">
      <c r="A927" s="149">
        <v>20</v>
      </c>
      <c r="B927" s="164" t="str">
        <f t="shared" si="98"/>
        <v>TR</v>
      </c>
      <c r="C927" s="164" t="str">
        <f t="shared" si="99"/>
        <v>TR</v>
      </c>
      <c r="D927" s="135">
        <v>45.25</v>
      </c>
      <c r="E927" s="165">
        <v>3</v>
      </c>
      <c r="F927" s="135">
        <v>30</v>
      </c>
      <c r="G927" s="135">
        <v>125</v>
      </c>
      <c r="H927" s="154">
        <v>41.0062</v>
      </c>
      <c r="I927" s="154">
        <v>0.03</v>
      </c>
      <c r="J927" s="154">
        <v>184.839</v>
      </c>
      <c r="K927" s="154">
        <v>141.29599999999999</v>
      </c>
      <c r="L927" s="154">
        <v>148.333</v>
      </c>
      <c r="M927" s="166">
        <v>65</v>
      </c>
      <c r="N927" s="167">
        <f t="shared" si="104"/>
        <v>124.839</v>
      </c>
      <c r="O927" s="167">
        <f t="shared" si="104"/>
        <v>81.295999999999992</v>
      </c>
      <c r="P927" s="167">
        <f t="shared" si="104"/>
        <v>88.332999999999998</v>
      </c>
      <c r="Q927">
        <f t="shared" si="100"/>
        <v>184.839</v>
      </c>
      <c r="R927">
        <f t="shared" si="101"/>
        <v>141.29599999999999</v>
      </c>
      <c r="S927" s="168">
        <f t="shared" si="102"/>
        <v>124.839</v>
      </c>
      <c r="T927">
        <f t="shared" si="103"/>
        <v>81.295999999999992</v>
      </c>
    </row>
    <row r="928" spans="1:20" outlineLevel="1" x14ac:dyDescent="0.25">
      <c r="A928" s="149">
        <v>35</v>
      </c>
      <c r="B928" s="164" t="str">
        <f t="shared" si="98"/>
        <v>FA</v>
      </c>
      <c r="C928" s="164" t="str">
        <f t="shared" si="99"/>
        <v>FA</v>
      </c>
      <c r="D928" s="135">
        <v>79.05</v>
      </c>
      <c r="E928" s="165">
        <v>3</v>
      </c>
      <c r="F928" s="135">
        <v>30</v>
      </c>
      <c r="G928" s="135">
        <v>125</v>
      </c>
      <c r="H928" s="154">
        <v>74.813800000000001</v>
      </c>
      <c r="I928" s="154">
        <v>0.03</v>
      </c>
      <c r="J928" s="154">
        <v>160.24600000000001</v>
      </c>
      <c r="K928" s="154">
        <v>134.83500000000001</v>
      </c>
      <c r="L928" s="154">
        <v>139.071</v>
      </c>
      <c r="M928" s="166">
        <v>65</v>
      </c>
      <c r="N928" s="167">
        <f t="shared" si="104"/>
        <v>100.24600000000001</v>
      </c>
      <c r="O928" s="167">
        <f t="shared" si="104"/>
        <v>74.835000000000008</v>
      </c>
      <c r="P928" s="167">
        <f t="shared" si="104"/>
        <v>79.070999999999998</v>
      </c>
      <c r="Q928">
        <f t="shared" si="100"/>
        <v>160.24600000000001</v>
      </c>
      <c r="R928">
        <f t="shared" si="101"/>
        <v>134.83500000000001</v>
      </c>
      <c r="S928" s="168">
        <f t="shared" si="102"/>
        <v>100.24600000000001</v>
      </c>
      <c r="T928">
        <f t="shared" si="103"/>
        <v>74.835000000000008</v>
      </c>
    </row>
    <row r="929" spans="1:20" outlineLevel="1" x14ac:dyDescent="0.25">
      <c r="A929" s="149">
        <v>50</v>
      </c>
      <c r="B929" s="164" t="str">
        <f t="shared" si="98"/>
        <v>FA</v>
      </c>
      <c r="C929" s="164" t="str">
        <f t="shared" si="99"/>
        <v>FA</v>
      </c>
      <c r="D929" s="135">
        <v>112.86</v>
      </c>
      <c r="E929" s="165">
        <v>3</v>
      </c>
      <c r="F929" s="135">
        <v>30</v>
      </c>
      <c r="G929" s="135">
        <v>125</v>
      </c>
      <c r="H929" s="154">
        <v>108.622</v>
      </c>
      <c r="I929" s="154">
        <v>0.03</v>
      </c>
      <c r="J929" s="154">
        <v>150.17400000000001</v>
      </c>
      <c r="K929" s="154">
        <v>132.07400000000001</v>
      </c>
      <c r="L929" s="154">
        <v>134.99100000000001</v>
      </c>
      <c r="M929" s="166">
        <v>65</v>
      </c>
      <c r="N929" s="167">
        <f t="shared" si="104"/>
        <v>90.174000000000007</v>
      </c>
      <c r="O929" s="167">
        <f t="shared" si="104"/>
        <v>72.074000000000012</v>
      </c>
      <c r="P929" s="167">
        <f t="shared" si="104"/>
        <v>74.991000000000014</v>
      </c>
      <c r="Q929">
        <f t="shared" si="100"/>
        <v>150.17400000000001</v>
      </c>
      <c r="R929">
        <f t="shared" si="101"/>
        <v>132.07400000000001</v>
      </c>
      <c r="S929" s="168">
        <f t="shared" si="102"/>
        <v>90.174000000000007</v>
      </c>
      <c r="T929">
        <f t="shared" si="103"/>
        <v>72.074000000000012</v>
      </c>
    </row>
    <row r="930" spans="1:20" outlineLevel="1" x14ac:dyDescent="0.25">
      <c r="A930" s="149">
        <v>60</v>
      </c>
      <c r="B930" s="164" t="str">
        <f t="shared" si="98"/>
        <v>FA</v>
      </c>
      <c r="C930" s="164" t="str">
        <f t="shared" si="99"/>
        <v>FA</v>
      </c>
      <c r="D930" s="135">
        <v>135.4</v>
      </c>
      <c r="E930" s="165">
        <v>3</v>
      </c>
      <c r="F930" s="135">
        <v>30</v>
      </c>
      <c r="G930" s="135">
        <v>125</v>
      </c>
      <c r="H930" s="154">
        <v>131.16</v>
      </c>
      <c r="I930" s="154">
        <v>0.03</v>
      </c>
      <c r="J930" s="154">
        <v>146.154</v>
      </c>
      <c r="K930" s="154">
        <v>131.02199999999999</v>
      </c>
      <c r="L930" s="154">
        <v>133.38300000000001</v>
      </c>
      <c r="M930" s="166">
        <v>65</v>
      </c>
      <c r="N930" s="167">
        <f t="shared" si="104"/>
        <v>86.153999999999996</v>
      </c>
      <c r="O930" s="167">
        <f t="shared" si="104"/>
        <v>71.021999999999991</v>
      </c>
      <c r="P930" s="167">
        <f t="shared" si="104"/>
        <v>73.38300000000001</v>
      </c>
      <c r="Q930">
        <f t="shared" si="100"/>
        <v>146.154</v>
      </c>
      <c r="R930">
        <f t="shared" si="101"/>
        <v>131.02199999999999</v>
      </c>
      <c r="S930" s="168">
        <f t="shared" si="102"/>
        <v>86.153999999999996</v>
      </c>
      <c r="T930">
        <f t="shared" si="103"/>
        <v>71.021999999999991</v>
      </c>
    </row>
    <row r="931" spans="1:20" outlineLevel="1" x14ac:dyDescent="0.25">
      <c r="A931" s="149">
        <v>70</v>
      </c>
      <c r="B931" s="164" t="str">
        <f t="shared" si="98"/>
        <v>FA</v>
      </c>
      <c r="C931" s="164" t="str">
        <f t="shared" si="99"/>
        <v>FA</v>
      </c>
      <c r="D931" s="135">
        <v>157.94</v>
      </c>
      <c r="E931" s="165">
        <v>3</v>
      </c>
      <c r="F931" s="135">
        <v>30</v>
      </c>
      <c r="G931" s="135">
        <v>125</v>
      </c>
      <c r="H931" s="154">
        <v>153.69800000000001</v>
      </c>
      <c r="I931" s="154">
        <v>0.03</v>
      </c>
      <c r="J931" s="154">
        <v>143.29300000000001</v>
      </c>
      <c r="K931" s="154">
        <v>130.25299999999999</v>
      </c>
      <c r="L931" s="154">
        <v>132.34899999999999</v>
      </c>
      <c r="M931" s="166">
        <v>65</v>
      </c>
      <c r="N931" s="167">
        <f t="shared" si="104"/>
        <v>83.293000000000006</v>
      </c>
      <c r="O931" s="167">
        <f t="shared" si="104"/>
        <v>70.252999999999986</v>
      </c>
      <c r="P931" s="167">
        <f t="shared" si="104"/>
        <v>72.34899999999999</v>
      </c>
      <c r="Q931">
        <f t="shared" si="100"/>
        <v>143.29300000000001</v>
      </c>
      <c r="R931">
        <f t="shared" si="101"/>
        <v>130.25299999999999</v>
      </c>
      <c r="S931" s="168">
        <f t="shared" si="102"/>
        <v>83.293000000000006</v>
      </c>
      <c r="T931">
        <f t="shared" si="103"/>
        <v>70.252999999999986</v>
      </c>
    </row>
    <row r="932" spans="1:20" outlineLevel="1" x14ac:dyDescent="0.25">
      <c r="A932" s="149">
        <v>85</v>
      </c>
      <c r="B932" s="164" t="str">
        <f t="shared" si="98"/>
        <v>FA</v>
      </c>
      <c r="C932" s="164" t="str">
        <f t="shared" si="99"/>
        <v>FA</v>
      </c>
      <c r="D932" s="135">
        <v>191.75</v>
      </c>
      <c r="E932" s="165">
        <v>3</v>
      </c>
      <c r="F932" s="135">
        <v>30</v>
      </c>
      <c r="G932" s="135">
        <v>125</v>
      </c>
      <c r="H932" s="154">
        <v>187.506</v>
      </c>
      <c r="I932" s="154">
        <v>0.03</v>
      </c>
      <c r="J932" s="154">
        <v>140.16300000000001</v>
      </c>
      <c r="K932" s="154">
        <v>129.37</v>
      </c>
      <c r="L932" s="154">
        <v>131.10900000000001</v>
      </c>
      <c r="M932" s="166">
        <v>65</v>
      </c>
      <c r="N932" s="167">
        <f t="shared" si="104"/>
        <v>80.163000000000011</v>
      </c>
      <c r="O932" s="167">
        <f t="shared" si="104"/>
        <v>69.37</v>
      </c>
      <c r="P932" s="167">
        <f t="shared" si="104"/>
        <v>71.109000000000009</v>
      </c>
      <c r="Q932">
        <f t="shared" si="100"/>
        <v>140.16300000000001</v>
      </c>
      <c r="R932">
        <f t="shared" si="101"/>
        <v>129.37</v>
      </c>
      <c r="S932" s="168">
        <f t="shared" si="102"/>
        <v>80.163000000000011</v>
      </c>
      <c r="T932">
        <f t="shared" si="103"/>
        <v>69.37</v>
      </c>
    </row>
    <row r="933" spans="1:20" outlineLevel="1" x14ac:dyDescent="0.25">
      <c r="A933" s="149">
        <v>100</v>
      </c>
      <c r="B933" s="164" t="str">
        <f t="shared" si="98"/>
        <v>FA</v>
      </c>
      <c r="C933" s="164" t="str">
        <f t="shared" si="99"/>
        <v>FA</v>
      </c>
      <c r="D933" s="135">
        <v>225.55</v>
      </c>
      <c r="E933" s="165">
        <v>3</v>
      </c>
      <c r="F933" s="135">
        <v>30</v>
      </c>
      <c r="G933" s="135">
        <v>125</v>
      </c>
      <c r="H933" s="154">
        <v>221.31399999999999</v>
      </c>
      <c r="I933" s="154">
        <v>0.03</v>
      </c>
      <c r="J933" s="154">
        <v>137.91900000000001</v>
      </c>
      <c r="K933" s="154">
        <v>128.80500000000001</v>
      </c>
      <c r="L933" s="154">
        <v>130.292</v>
      </c>
      <c r="M933" s="166">
        <v>65</v>
      </c>
      <c r="N933" s="167">
        <f t="shared" si="104"/>
        <v>77.919000000000011</v>
      </c>
      <c r="O933" s="167">
        <f t="shared" si="104"/>
        <v>68.805000000000007</v>
      </c>
      <c r="P933" s="167">
        <f t="shared" si="104"/>
        <v>70.292000000000002</v>
      </c>
      <c r="Q933">
        <f t="shared" si="100"/>
        <v>137.91900000000001</v>
      </c>
      <c r="R933">
        <f t="shared" si="101"/>
        <v>128.80500000000001</v>
      </c>
      <c r="S933" s="168">
        <f t="shared" si="102"/>
        <v>77.919000000000011</v>
      </c>
      <c r="T933">
        <f t="shared" si="103"/>
        <v>68.805000000000007</v>
      </c>
    </row>
    <row r="934" spans="1:20" outlineLevel="1" x14ac:dyDescent="0.25">
      <c r="A934" s="149">
        <v>125</v>
      </c>
      <c r="B934" s="164" t="str">
        <f t="shared" si="98"/>
        <v>FA</v>
      </c>
      <c r="C934" s="164" t="str">
        <f t="shared" si="99"/>
        <v>FA</v>
      </c>
      <c r="D934" s="135">
        <v>281.89999999999998</v>
      </c>
      <c r="E934" s="165">
        <v>3</v>
      </c>
      <c r="F934" s="135">
        <v>30</v>
      </c>
      <c r="G934" s="135">
        <v>125</v>
      </c>
      <c r="H934" s="154">
        <v>277.66000000000003</v>
      </c>
      <c r="I934" s="154">
        <v>0.03</v>
      </c>
      <c r="J934" s="154">
        <v>135.45699999999999</v>
      </c>
      <c r="K934" s="154">
        <v>128.11199999999999</v>
      </c>
      <c r="L934" s="154">
        <v>129.18299999999999</v>
      </c>
      <c r="M934" s="166">
        <v>65</v>
      </c>
      <c r="N934" s="167">
        <f t="shared" si="104"/>
        <v>75.456999999999994</v>
      </c>
      <c r="O934" s="167">
        <f t="shared" si="104"/>
        <v>68.111999999999995</v>
      </c>
      <c r="P934" s="167">
        <f t="shared" si="104"/>
        <v>69.182999999999993</v>
      </c>
      <c r="Q934">
        <f t="shared" si="100"/>
        <v>135.45699999999999</v>
      </c>
      <c r="R934">
        <f t="shared" si="101"/>
        <v>128.11199999999999</v>
      </c>
      <c r="S934" s="168">
        <f t="shared" si="102"/>
        <v>75.456999999999994</v>
      </c>
      <c r="T934">
        <f t="shared" si="103"/>
        <v>68.111999999999995</v>
      </c>
    </row>
    <row r="935" spans="1:20" outlineLevel="1" x14ac:dyDescent="0.25">
      <c r="A935" s="149">
        <v>150</v>
      </c>
      <c r="B935" s="164" t="str">
        <f t="shared" si="98"/>
        <v>FA</v>
      </c>
      <c r="C935" s="164" t="str">
        <f t="shared" si="99"/>
        <v>FA</v>
      </c>
      <c r="D935" s="135">
        <v>338.25</v>
      </c>
      <c r="E935" s="165">
        <v>3</v>
      </c>
      <c r="F935" s="135">
        <v>30</v>
      </c>
      <c r="G935" s="135">
        <v>125</v>
      </c>
      <c r="H935" s="154">
        <v>334.00599999999997</v>
      </c>
      <c r="I935" s="154">
        <v>0.03</v>
      </c>
      <c r="J935" s="154">
        <v>133.69399999999999</v>
      </c>
      <c r="K935" s="154">
        <v>127.637</v>
      </c>
      <c r="L935" s="154">
        <v>128.59700000000001</v>
      </c>
      <c r="M935" s="166">
        <v>65</v>
      </c>
      <c r="N935" s="167">
        <f t="shared" si="104"/>
        <v>73.693999999999988</v>
      </c>
      <c r="O935" s="167">
        <f t="shared" si="104"/>
        <v>67.637</v>
      </c>
      <c r="P935" s="167">
        <f t="shared" si="104"/>
        <v>68.597000000000008</v>
      </c>
      <c r="Q935">
        <f t="shared" si="100"/>
        <v>133.69399999999999</v>
      </c>
      <c r="R935">
        <f t="shared" si="101"/>
        <v>127.637</v>
      </c>
      <c r="S935" s="168">
        <f t="shared" si="102"/>
        <v>73.693999999999988</v>
      </c>
      <c r="T935">
        <f t="shared" si="103"/>
        <v>67.637</v>
      </c>
    </row>
    <row r="936" spans="1:20" outlineLevel="1" x14ac:dyDescent="0.25">
      <c r="A936" s="168"/>
      <c r="B936" s="164"/>
      <c r="C936" s="164"/>
      <c r="E936" s="169"/>
      <c r="N936" s="168"/>
      <c r="O936" s="168"/>
      <c r="P936" s="168"/>
      <c r="S936" s="168"/>
    </row>
    <row r="937" spans="1:20" outlineLevel="1" x14ac:dyDescent="0.25">
      <c r="A937" s="149">
        <v>2</v>
      </c>
      <c r="B937" s="164" t="str">
        <f t="shared" ref="B937:B1000" si="105">IF(AND($A937&lt;=$C$24,Q937&lt;&gt;"NA",R937&lt;&gt;"NA",F937&gt;=$Q$26),"TR","FA")</f>
        <v>FA</v>
      </c>
      <c r="C937" s="164" t="str">
        <f t="shared" ref="C937:C1000" si="106">IF(AND($A937&lt;=$C$24,$S937&lt;&gt;"NA",$T937&lt;&gt;"NA",$F937&gt;=$S$26),"TR","FA")</f>
        <v>FA</v>
      </c>
      <c r="D937" s="135">
        <v>7.75</v>
      </c>
      <c r="E937" s="165">
        <v>5</v>
      </c>
      <c r="F937" s="135">
        <v>0.5</v>
      </c>
      <c r="G937" s="135">
        <v>125</v>
      </c>
      <c r="H937" s="154">
        <v>3.5138500000000001</v>
      </c>
      <c r="I937" s="154">
        <v>5.0000000000000001E-4</v>
      </c>
      <c r="J937" s="154">
        <v>128.672</v>
      </c>
      <c r="K937" s="154">
        <v>126.05800000000001</v>
      </c>
      <c r="L937" s="154">
        <v>126.52800000000001</v>
      </c>
      <c r="M937" s="166">
        <v>65</v>
      </c>
      <c r="N937" s="167">
        <f>J937-$J$30+$N$30</f>
        <v>68.671999999999997</v>
      </c>
      <c r="O937" s="167">
        <f>K937-$J$30+$N$30</f>
        <v>66.058000000000007</v>
      </c>
      <c r="P937" s="167">
        <f>L937-$J$30+$N$30</f>
        <v>66.528000000000006</v>
      </c>
      <c r="Q937">
        <f t="shared" ref="Q937:Q1000" si="107">IF(J937&lt;$Q$30,J937,"NA")</f>
        <v>128.672</v>
      </c>
      <c r="R937">
        <f t="shared" ref="R937:R1000" si="108">IF(J937&lt;$Q$30,K937,"NA")</f>
        <v>126.05800000000001</v>
      </c>
      <c r="S937" s="168">
        <f t="shared" ref="S937:S1000" si="109">IF(N937&lt;$S$30,N937,"NA")</f>
        <v>68.671999999999997</v>
      </c>
      <c r="T937">
        <f t="shared" ref="T937:T1000" si="110">IF(O937&lt;$T$30,O937,"NA")</f>
        <v>66.058000000000007</v>
      </c>
    </row>
    <row r="938" spans="1:20" outlineLevel="1" x14ac:dyDescent="0.25">
      <c r="A938" s="149">
        <v>3.5</v>
      </c>
      <c r="B938" s="164" t="str">
        <f t="shared" si="105"/>
        <v>FA</v>
      </c>
      <c r="C938" s="164" t="str">
        <f t="shared" si="106"/>
        <v>FA</v>
      </c>
      <c r="D938" s="135">
        <v>13.44</v>
      </c>
      <c r="E938" s="165">
        <v>5</v>
      </c>
      <c r="F938" s="135">
        <v>0.5</v>
      </c>
      <c r="G938" s="135">
        <v>125</v>
      </c>
      <c r="H938" s="154">
        <v>9.2023100000000007</v>
      </c>
      <c r="I938" s="154">
        <v>5.0000000000000001E-4</v>
      </c>
      <c r="J938" s="154">
        <v>127.221</v>
      </c>
      <c r="K938" s="154">
        <v>125.646</v>
      </c>
      <c r="L938" s="154">
        <v>125.911</v>
      </c>
      <c r="M938" s="166">
        <v>65</v>
      </c>
      <c r="N938" s="167">
        <f t="shared" ref="N938:P1001" si="111">J938-$J$30+$N$30</f>
        <v>67.221000000000004</v>
      </c>
      <c r="O938" s="167">
        <f t="shared" si="111"/>
        <v>65.646000000000001</v>
      </c>
      <c r="P938" s="167">
        <f t="shared" si="111"/>
        <v>65.911000000000001</v>
      </c>
      <c r="Q938">
        <f t="shared" si="107"/>
        <v>127.221</v>
      </c>
      <c r="R938">
        <f t="shared" si="108"/>
        <v>125.646</v>
      </c>
      <c r="S938" s="168">
        <f t="shared" si="109"/>
        <v>67.221000000000004</v>
      </c>
      <c r="T938">
        <f t="shared" si="110"/>
        <v>65.646000000000001</v>
      </c>
    </row>
    <row r="939" spans="1:20" outlineLevel="1" x14ac:dyDescent="0.25">
      <c r="A939" s="149">
        <v>5</v>
      </c>
      <c r="B939" s="164" t="str">
        <f t="shared" si="105"/>
        <v>FA</v>
      </c>
      <c r="C939" s="164" t="str">
        <f t="shared" si="106"/>
        <v>FA</v>
      </c>
      <c r="D939" s="135">
        <v>19.13</v>
      </c>
      <c r="E939" s="165">
        <v>5</v>
      </c>
      <c r="F939" s="135">
        <v>0.5</v>
      </c>
      <c r="G939" s="135">
        <v>125</v>
      </c>
      <c r="H939" s="154">
        <v>14.8908</v>
      </c>
      <c r="I939" s="154">
        <v>5.0000000000000001E-4</v>
      </c>
      <c r="J939" s="154">
        <v>126.59699999999999</v>
      </c>
      <c r="K939" s="154">
        <v>125.46899999999999</v>
      </c>
      <c r="L939" s="154">
        <v>125.65900000000001</v>
      </c>
      <c r="M939" s="166">
        <v>65</v>
      </c>
      <c r="N939" s="167">
        <f t="shared" si="111"/>
        <v>66.596999999999994</v>
      </c>
      <c r="O939" s="167">
        <f t="shared" si="111"/>
        <v>65.468999999999994</v>
      </c>
      <c r="P939" s="167">
        <f t="shared" si="111"/>
        <v>65.659000000000006</v>
      </c>
      <c r="Q939">
        <f t="shared" si="107"/>
        <v>126.59699999999999</v>
      </c>
      <c r="R939">
        <f t="shared" si="108"/>
        <v>125.46899999999999</v>
      </c>
      <c r="S939" s="168">
        <f t="shared" si="109"/>
        <v>66.596999999999994</v>
      </c>
      <c r="T939">
        <f t="shared" si="110"/>
        <v>65.468999999999994</v>
      </c>
    </row>
    <row r="940" spans="1:20" outlineLevel="1" x14ac:dyDescent="0.25">
      <c r="A940" s="149">
        <v>7.5</v>
      </c>
      <c r="B940" s="164" t="str">
        <f t="shared" si="105"/>
        <v>FA</v>
      </c>
      <c r="C940" s="164" t="str">
        <f t="shared" si="106"/>
        <v>FA</v>
      </c>
      <c r="D940" s="135">
        <v>28.61</v>
      </c>
      <c r="E940" s="165">
        <v>5</v>
      </c>
      <c r="F940" s="135">
        <v>0.5</v>
      </c>
      <c r="G940" s="135">
        <v>125</v>
      </c>
      <c r="H940" s="154">
        <v>24.371500000000001</v>
      </c>
      <c r="I940" s="154">
        <v>5.0000000000000001E-4</v>
      </c>
      <c r="J940" s="154">
        <v>126.084</v>
      </c>
      <c r="K940" s="154">
        <v>125.32299999999999</v>
      </c>
      <c r="L940" s="154">
        <v>125.452</v>
      </c>
      <c r="M940" s="166">
        <v>65</v>
      </c>
      <c r="N940" s="167">
        <f t="shared" si="111"/>
        <v>66.084000000000003</v>
      </c>
      <c r="O940" s="167">
        <f t="shared" si="111"/>
        <v>65.322999999999993</v>
      </c>
      <c r="P940" s="167">
        <f t="shared" si="111"/>
        <v>65.451999999999998</v>
      </c>
      <c r="Q940">
        <f t="shared" si="107"/>
        <v>126.084</v>
      </c>
      <c r="R940">
        <f t="shared" si="108"/>
        <v>125.32299999999999</v>
      </c>
      <c r="S940" s="168">
        <f t="shared" si="109"/>
        <v>66.084000000000003</v>
      </c>
      <c r="T940">
        <f t="shared" si="110"/>
        <v>65.322999999999993</v>
      </c>
    </row>
    <row r="941" spans="1:20" outlineLevel="1" x14ac:dyDescent="0.25">
      <c r="A941" s="149">
        <v>10</v>
      </c>
      <c r="B941" s="164" t="str">
        <f t="shared" si="105"/>
        <v>FA</v>
      </c>
      <c r="C941" s="164" t="str">
        <f t="shared" si="106"/>
        <v>FA</v>
      </c>
      <c r="D941" s="135">
        <v>38.090000000000003</v>
      </c>
      <c r="E941" s="165">
        <v>5</v>
      </c>
      <c r="F941" s="135">
        <v>0.5</v>
      </c>
      <c r="G941" s="135">
        <v>125</v>
      </c>
      <c r="H941" s="154">
        <v>33.8523</v>
      </c>
      <c r="I941" s="154">
        <v>5.0000000000000001E-4</v>
      </c>
      <c r="J941" s="154">
        <v>125.834</v>
      </c>
      <c r="K941" s="154">
        <v>125.25</v>
      </c>
      <c r="L941" s="154">
        <v>125.351</v>
      </c>
      <c r="M941" s="166">
        <v>65</v>
      </c>
      <c r="N941" s="167">
        <f t="shared" si="111"/>
        <v>65.834000000000003</v>
      </c>
      <c r="O941" s="167">
        <f t="shared" si="111"/>
        <v>65.25</v>
      </c>
      <c r="P941" s="167">
        <f t="shared" si="111"/>
        <v>65.350999999999999</v>
      </c>
      <c r="Q941">
        <f t="shared" si="107"/>
        <v>125.834</v>
      </c>
      <c r="R941">
        <f t="shared" si="108"/>
        <v>125.25</v>
      </c>
      <c r="S941" s="168">
        <f t="shared" si="109"/>
        <v>65.834000000000003</v>
      </c>
      <c r="T941">
        <f t="shared" si="110"/>
        <v>65.25</v>
      </c>
    </row>
    <row r="942" spans="1:20" outlineLevel="1" x14ac:dyDescent="0.25">
      <c r="A942" s="149">
        <v>15</v>
      </c>
      <c r="B942" s="164" t="str">
        <f t="shared" si="105"/>
        <v>FA</v>
      </c>
      <c r="C942" s="164" t="str">
        <f t="shared" si="106"/>
        <v>FA</v>
      </c>
      <c r="D942" s="135">
        <v>57.05</v>
      </c>
      <c r="E942" s="165">
        <v>5</v>
      </c>
      <c r="F942" s="135">
        <v>0.5</v>
      </c>
      <c r="G942" s="135">
        <v>125</v>
      </c>
      <c r="H942" s="154">
        <v>52.813800000000001</v>
      </c>
      <c r="I942" s="154">
        <v>5.0000000000000001E-4</v>
      </c>
      <c r="J942" s="154">
        <v>125.563</v>
      </c>
      <c r="K942" s="154">
        <v>125.17400000000001</v>
      </c>
      <c r="L942" s="154">
        <v>125.23699999999999</v>
      </c>
      <c r="M942" s="166">
        <v>65</v>
      </c>
      <c r="N942" s="167">
        <f t="shared" si="111"/>
        <v>65.563000000000002</v>
      </c>
      <c r="O942" s="167">
        <f t="shared" si="111"/>
        <v>65.174000000000007</v>
      </c>
      <c r="P942" s="167">
        <f t="shared" si="111"/>
        <v>65.236999999999995</v>
      </c>
      <c r="Q942">
        <f t="shared" si="107"/>
        <v>125.563</v>
      </c>
      <c r="R942">
        <f t="shared" si="108"/>
        <v>125.17400000000001</v>
      </c>
      <c r="S942" s="168">
        <f t="shared" si="109"/>
        <v>65.563000000000002</v>
      </c>
      <c r="T942">
        <f t="shared" si="110"/>
        <v>65.174000000000007</v>
      </c>
    </row>
    <row r="943" spans="1:20" outlineLevel="1" x14ac:dyDescent="0.25">
      <c r="A943" s="149">
        <v>20</v>
      </c>
      <c r="B943" s="164" t="str">
        <f t="shared" si="105"/>
        <v>FA</v>
      </c>
      <c r="C943" s="164" t="str">
        <f t="shared" si="106"/>
        <v>FA</v>
      </c>
      <c r="D943" s="135">
        <v>76.02</v>
      </c>
      <c r="E943" s="165">
        <v>5</v>
      </c>
      <c r="F943" s="135">
        <v>0.5</v>
      </c>
      <c r="G943" s="135">
        <v>125</v>
      </c>
      <c r="H943" s="154">
        <v>71.775400000000005</v>
      </c>
      <c r="I943" s="154">
        <v>5.0000000000000001E-4</v>
      </c>
      <c r="J943" s="154">
        <v>125.429</v>
      </c>
      <c r="K943" s="154">
        <v>125.13500000000001</v>
      </c>
      <c r="L943" s="154">
        <v>125.18300000000001</v>
      </c>
      <c r="M943" s="166">
        <v>65</v>
      </c>
      <c r="N943" s="167">
        <f t="shared" si="111"/>
        <v>65.429000000000002</v>
      </c>
      <c r="O943" s="167">
        <f t="shared" si="111"/>
        <v>65.135000000000005</v>
      </c>
      <c r="P943" s="167">
        <f t="shared" si="111"/>
        <v>65.183000000000007</v>
      </c>
      <c r="Q943">
        <f t="shared" si="107"/>
        <v>125.429</v>
      </c>
      <c r="R943">
        <f t="shared" si="108"/>
        <v>125.13500000000001</v>
      </c>
      <c r="S943" s="168">
        <f t="shared" si="109"/>
        <v>65.429000000000002</v>
      </c>
      <c r="T943">
        <f t="shared" si="110"/>
        <v>65.135000000000005</v>
      </c>
    </row>
    <row r="944" spans="1:20" outlineLevel="1" x14ac:dyDescent="0.25">
      <c r="A944" s="149">
        <v>35</v>
      </c>
      <c r="B944" s="164" t="str">
        <f t="shared" si="105"/>
        <v>FA</v>
      </c>
      <c r="C944" s="164" t="str">
        <f t="shared" si="106"/>
        <v>FA</v>
      </c>
      <c r="D944" s="135">
        <v>132.9</v>
      </c>
      <c r="E944" s="165">
        <v>5</v>
      </c>
      <c r="F944" s="135">
        <v>0.5</v>
      </c>
      <c r="G944" s="135">
        <v>125</v>
      </c>
      <c r="H944" s="154">
        <v>128.66</v>
      </c>
      <c r="I944" s="154">
        <v>5.0000000000000001E-4</v>
      </c>
      <c r="J944" s="154">
        <v>125.25700000000001</v>
      </c>
      <c r="K944" s="154">
        <v>125.08199999999999</v>
      </c>
      <c r="L944" s="154">
        <v>125.108</v>
      </c>
      <c r="M944" s="166">
        <v>65</v>
      </c>
      <c r="N944" s="167">
        <f t="shared" si="111"/>
        <v>65.257000000000005</v>
      </c>
      <c r="O944" s="167">
        <f t="shared" si="111"/>
        <v>65.081999999999994</v>
      </c>
      <c r="P944" s="167">
        <f t="shared" si="111"/>
        <v>65.108000000000004</v>
      </c>
      <c r="Q944">
        <f t="shared" si="107"/>
        <v>125.25700000000001</v>
      </c>
      <c r="R944">
        <f t="shared" si="108"/>
        <v>125.08199999999999</v>
      </c>
      <c r="S944" s="168">
        <f t="shared" si="109"/>
        <v>65.257000000000005</v>
      </c>
      <c r="T944">
        <f t="shared" si="110"/>
        <v>65.081999999999994</v>
      </c>
    </row>
    <row r="945" spans="1:20" outlineLevel="1" x14ac:dyDescent="0.25">
      <c r="A945" s="149">
        <v>50</v>
      </c>
      <c r="B945" s="164" t="str">
        <f t="shared" si="105"/>
        <v>FA</v>
      </c>
      <c r="C945" s="164" t="str">
        <f t="shared" si="106"/>
        <v>FA</v>
      </c>
      <c r="D945" s="135">
        <v>189.78</v>
      </c>
      <c r="E945" s="165">
        <v>5</v>
      </c>
      <c r="F945" s="135">
        <v>0.5</v>
      </c>
      <c r="G945" s="135">
        <v>125</v>
      </c>
      <c r="H945" s="154">
        <v>185.54499999999999</v>
      </c>
      <c r="I945" s="154">
        <v>5.0000000000000001E-4</v>
      </c>
      <c r="J945" s="154">
        <v>125.182</v>
      </c>
      <c r="K945" s="154">
        <v>125.06</v>
      </c>
      <c r="L945" s="154">
        <v>125.07899999999999</v>
      </c>
      <c r="M945" s="166">
        <v>65</v>
      </c>
      <c r="N945" s="167">
        <f t="shared" si="111"/>
        <v>65.182000000000002</v>
      </c>
      <c r="O945" s="167">
        <f t="shared" si="111"/>
        <v>65.06</v>
      </c>
      <c r="P945" s="167">
        <f t="shared" si="111"/>
        <v>65.078999999999994</v>
      </c>
      <c r="Q945">
        <f t="shared" si="107"/>
        <v>125.182</v>
      </c>
      <c r="R945">
        <f t="shared" si="108"/>
        <v>125.06</v>
      </c>
      <c r="S945" s="168">
        <f t="shared" si="109"/>
        <v>65.182000000000002</v>
      </c>
      <c r="T945">
        <f t="shared" si="110"/>
        <v>65.06</v>
      </c>
    </row>
    <row r="946" spans="1:20" outlineLevel="1" x14ac:dyDescent="0.25">
      <c r="A946" s="149">
        <v>60</v>
      </c>
      <c r="B946" s="164" t="str">
        <f t="shared" si="105"/>
        <v>FA</v>
      </c>
      <c r="C946" s="164" t="str">
        <f t="shared" si="106"/>
        <v>FA</v>
      </c>
      <c r="D946" s="135">
        <v>227.71</v>
      </c>
      <c r="E946" s="165">
        <v>5</v>
      </c>
      <c r="F946" s="135">
        <v>0.5</v>
      </c>
      <c r="G946" s="135">
        <v>125</v>
      </c>
      <c r="H946" s="154">
        <v>223.46799999999999</v>
      </c>
      <c r="I946" s="154">
        <v>5.0000000000000001E-4</v>
      </c>
      <c r="J946" s="154">
        <v>125.15300000000001</v>
      </c>
      <c r="K946" s="154">
        <v>125.051</v>
      </c>
      <c r="L946" s="154">
        <v>125.066</v>
      </c>
      <c r="M946" s="166">
        <v>65</v>
      </c>
      <c r="N946" s="167">
        <f t="shared" si="111"/>
        <v>65.153000000000006</v>
      </c>
      <c r="O946" s="167">
        <f t="shared" si="111"/>
        <v>65.051000000000002</v>
      </c>
      <c r="P946" s="167">
        <f t="shared" si="111"/>
        <v>65.066000000000003</v>
      </c>
      <c r="Q946">
        <f t="shared" si="107"/>
        <v>125.15300000000001</v>
      </c>
      <c r="R946">
        <f t="shared" si="108"/>
        <v>125.051</v>
      </c>
      <c r="S946" s="168">
        <f t="shared" si="109"/>
        <v>65.153000000000006</v>
      </c>
      <c r="T946">
        <f t="shared" si="110"/>
        <v>65.051000000000002</v>
      </c>
    </row>
    <row r="947" spans="1:20" outlineLevel="1" x14ac:dyDescent="0.25">
      <c r="A947" s="149">
        <v>70</v>
      </c>
      <c r="B947" s="164" t="str">
        <f t="shared" si="105"/>
        <v>FA</v>
      </c>
      <c r="C947" s="164" t="str">
        <f t="shared" si="106"/>
        <v>FA</v>
      </c>
      <c r="D947" s="135">
        <v>265.63</v>
      </c>
      <c r="E947" s="165">
        <v>5</v>
      </c>
      <c r="F947" s="135">
        <v>0.5</v>
      </c>
      <c r="G947" s="135">
        <v>125</v>
      </c>
      <c r="H947" s="154">
        <v>261.39100000000002</v>
      </c>
      <c r="I947" s="154">
        <v>5.0000000000000001E-4</v>
      </c>
      <c r="J947" s="154">
        <v>125.13200000000001</v>
      </c>
      <c r="K947" s="154">
        <v>125.045</v>
      </c>
      <c r="L947" s="154">
        <v>125.057</v>
      </c>
      <c r="M947" s="166">
        <v>65</v>
      </c>
      <c r="N947" s="167">
        <f t="shared" si="111"/>
        <v>65.132000000000005</v>
      </c>
      <c r="O947" s="167">
        <f t="shared" si="111"/>
        <v>65.045000000000002</v>
      </c>
      <c r="P947" s="167">
        <f t="shared" si="111"/>
        <v>65.057000000000002</v>
      </c>
      <c r="Q947">
        <f t="shared" si="107"/>
        <v>125.13200000000001</v>
      </c>
      <c r="R947">
        <f t="shared" si="108"/>
        <v>125.045</v>
      </c>
      <c r="S947" s="168">
        <f t="shared" si="109"/>
        <v>65.132000000000005</v>
      </c>
      <c r="T947">
        <f t="shared" si="110"/>
        <v>65.045000000000002</v>
      </c>
    </row>
    <row r="948" spans="1:20" outlineLevel="1" x14ac:dyDescent="0.25">
      <c r="A948" s="149">
        <v>85</v>
      </c>
      <c r="B948" s="164" t="str">
        <f t="shared" si="105"/>
        <v>FA</v>
      </c>
      <c r="C948" s="164" t="str">
        <f t="shared" si="106"/>
        <v>FA</v>
      </c>
      <c r="D948" s="135">
        <v>322.52</v>
      </c>
      <c r="E948" s="165">
        <v>5</v>
      </c>
      <c r="F948" s="135">
        <v>0.5</v>
      </c>
      <c r="G948" s="135">
        <v>125</v>
      </c>
      <c r="H948" s="154">
        <v>318.27499999999998</v>
      </c>
      <c r="I948" s="154">
        <v>5.0000000000000001E-4</v>
      </c>
      <c r="J948" s="154">
        <v>125.111</v>
      </c>
      <c r="K948" s="154">
        <v>125.038</v>
      </c>
      <c r="L948" s="154">
        <v>125.048</v>
      </c>
      <c r="M948" s="166">
        <v>65</v>
      </c>
      <c r="N948" s="167">
        <f t="shared" si="111"/>
        <v>65.111000000000004</v>
      </c>
      <c r="O948" s="167">
        <f t="shared" si="111"/>
        <v>65.037999999999997</v>
      </c>
      <c r="P948" s="167">
        <f t="shared" si="111"/>
        <v>65.048000000000002</v>
      </c>
      <c r="Q948">
        <f t="shared" si="107"/>
        <v>125.111</v>
      </c>
      <c r="R948">
        <f t="shared" si="108"/>
        <v>125.038</v>
      </c>
      <c r="S948" s="168">
        <f t="shared" si="109"/>
        <v>65.111000000000004</v>
      </c>
      <c r="T948">
        <f t="shared" si="110"/>
        <v>65.037999999999997</v>
      </c>
    </row>
    <row r="949" spans="1:20" outlineLevel="1" x14ac:dyDescent="0.25">
      <c r="A949" s="149">
        <v>100</v>
      </c>
      <c r="B949" s="164" t="str">
        <f t="shared" si="105"/>
        <v>FA</v>
      </c>
      <c r="C949" s="164" t="str">
        <f t="shared" si="106"/>
        <v>FA</v>
      </c>
      <c r="D949" s="135">
        <v>379.4</v>
      </c>
      <c r="E949" s="165">
        <v>5</v>
      </c>
      <c r="F949" s="135">
        <v>0.5</v>
      </c>
      <c r="G949" s="135">
        <v>125</v>
      </c>
      <c r="H949" s="154">
        <v>375.16</v>
      </c>
      <c r="I949" s="154">
        <v>5.0000000000000001E-4</v>
      </c>
      <c r="J949" s="154">
        <v>125.09399999999999</v>
      </c>
      <c r="K949" s="154">
        <v>125.033</v>
      </c>
      <c r="L949" s="154">
        <v>125.041</v>
      </c>
      <c r="M949" s="166">
        <v>65</v>
      </c>
      <c r="N949" s="167">
        <f t="shared" si="111"/>
        <v>65.093999999999994</v>
      </c>
      <c r="O949" s="167">
        <f t="shared" si="111"/>
        <v>65.033000000000001</v>
      </c>
      <c r="P949" s="167">
        <f t="shared" si="111"/>
        <v>65.040999999999997</v>
      </c>
      <c r="Q949">
        <f t="shared" si="107"/>
        <v>125.09399999999999</v>
      </c>
      <c r="R949">
        <f t="shared" si="108"/>
        <v>125.033</v>
      </c>
      <c r="S949" s="168">
        <f t="shared" si="109"/>
        <v>65.093999999999994</v>
      </c>
      <c r="T949">
        <f t="shared" si="110"/>
        <v>65.033000000000001</v>
      </c>
    </row>
    <row r="950" spans="1:20" outlineLevel="1" x14ac:dyDescent="0.25">
      <c r="A950" s="149">
        <v>125</v>
      </c>
      <c r="B950" s="164" t="str">
        <f t="shared" si="105"/>
        <v>FA</v>
      </c>
      <c r="C950" s="164" t="str">
        <f t="shared" si="106"/>
        <v>FA</v>
      </c>
      <c r="D950" s="135">
        <v>474.21</v>
      </c>
      <c r="E950" s="165">
        <v>5</v>
      </c>
      <c r="F950" s="135">
        <v>0.5</v>
      </c>
      <c r="G950" s="135">
        <v>125</v>
      </c>
      <c r="H950" s="154">
        <v>469.96800000000002</v>
      </c>
      <c r="I950" s="154">
        <v>5.0000000000000001E-4</v>
      </c>
      <c r="J950" s="154">
        <v>125.078</v>
      </c>
      <c r="K950" s="154">
        <v>125.027</v>
      </c>
      <c r="L950" s="154">
        <v>125.03400000000001</v>
      </c>
      <c r="M950" s="166">
        <v>65</v>
      </c>
      <c r="N950" s="167">
        <f t="shared" si="111"/>
        <v>65.078000000000003</v>
      </c>
      <c r="O950" s="167">
        <f t="shared" si="111"/>
        <v>65.027000000000001</v>
      </c>
      <c r="P950" s="167">
        <f t="shared" si="111"/>
        <v>65.034000000000006</v>
      </c>
      <c r="Q950">
        <f t="shared" si="107"/>
        <v>125.078</v>
      </c>
      <c r="R950">
        <f t="shared" si="108"/>
        <v>125.027</v>
      </c>
      <c r="S950" s="168">
        <f t="shared" si="109"/>
        <v>65.078000000000003</v>
      </c>
      <c r="T950">
        <f t="shared" si="110"/>
        <v>65.027000000000001</v>
      </c>
    </row>
    <row r="951" spans="1:20" outlineLevel="1" x14ac:dyDescent="0.25">
      <c r="A951" s="149">
        <v>150</v>
      </c>
      <c r="B951" s="164" t="str">
        <f t="shared" si="105"/>
        <v>FA</v>
      </c>
      <c r="C951" s="164" t="str">
        <f t="shared" si="106"/>
        <v>FA</v>
      </c>
      <c r="D951" s="135">
        <v>569.02</v>
      </c>
      <c r="E951" s="165">
        <v>5</v>
      </c>
      <c r="F951" s="135">
        <v>0.5</v>
      </c>
      <c r="G951" s="135">
        <v>125</v>
      </c>
      <c r="H951" s="154">
        <v>564.77499999999998</v>
      </c>
      <c r="I951" s="154">
        <v>5.0000000000000001E-4</v>
      </c>
      <c r="J951" s="154">
        <v>125.066</v>
      </c>
      <c r="K951" s="154">
        <v>125.023</v>
      </c>
      <c r="L951" s="154">
        <v>125.02800000000001</v>
      </c>
      <c r="M951" s="166">
        <v>65</v>
      </c>
      <c r="N951" s="167">
        <f t="shared" si="111"/>
        <v>65.066000000000003</v>
      </c>
      <c r="O951" s="167">
        <f t="shared" si="111"/>
        <v>65.022999999999996</v>
      </c>
      <c r="P951" s="167">
        <f t="shared" si="111"/>
        <v>65.028000000000006</v>
      </c>
      <c r="Q951">
        <f t="shared" si="107"/>
        <v>125.066</v>
      </c>
      <c r="R951">
        <f t="shared" si="108"/>
        <v>125.023</v>
      </c>
      <c r="S951" s="168">
        <f t="shared" si="109"/>
        <v>65.066000000000003</v>
      </c>
      <c r="T951">
        <f t="shared" si="110"/>
        <v>65.022999999999996</v>
      </c>
    </row>
    <row r="952" spans="1:20" outlineLevel="1" x14ac:dyDescent="0.25">
      <c r="A952" s="149">
        <v>2</v>
      </c>
      <c r="B952" s="164" t="str">
        <f t="shared" si="105"/>
        <v>FA</v>
      </c>
      <c r="C952" s="164" t="str">
        <f t="shared" si="106"/>
        <v>FA</v>
      </c>
      <c r="D952" s="135">
        <v>7.75</v>
      </c>
      <c r="E952" s="165">
        <v>5</v>
      </c>
      <c r="F952" s="135">
        <v>1</v>
      </c>
      <c r="G952" s="135">
        <v>125</v>
      </c>
      <c r="H952" s="154">
        <v>3.5138500000000001</v>
      </c>
      <c r="I952" s="154">
        <v>1E-3</v>
      </c>
      <c r="J952" s="154">
        <v>132.334</v>
      </c>
      <c r="K952" s="154">
        <v>127.114</v>
      </c>
      <c r="L952" s="154">
        <v>128.053</v>
      </c>
      <c r="M952" s="166">
        <v>65</v>
      </c>
      <c r="N952" s="167">
        <f t="shared" si="111"/>
        <v>72.334000000000003</v>
      </c>
      <c r="O952" s="167">
        <f t="shared" si="111"/>
        <v>67.114000000000004</v>
      </c>
      <c r="P952" s="167">
        <f t="shared" si="111"/>
        <v>68.052999999999997</v>
      </c>
      <c r="Q952">
        <f t="shared" si="107"/>
        <v>132.334</v>
      </c>
      <c r="R952">
        <f t="shared" si="108"/>
        <v>127.114</v>
      </c>
      <c r="S952" s="168">
        <f t="shared" si="109"/>
        <v>72.334000000000003</v>
      </c>
      <c r="T952">
        <f t="shared" si="110"/>
        <v>67.114000000000004</v>
      </c>
    </row>
    <row r="953" spans="1:20" outlineLevel="1" x14ac:dyDescent="0.25">
      <c r="A953" s="149">
        <v>3.5</v>
      </c>
      <c r="B953" s="164" t="str">
        <f t="shared" si="105"/>
        <v>FA</v>
      </c>
      <c r="C953" s="164" t="str">
        <f t="shared" si="106"/>
        <v>FA</v>
      </c>
      <c r="D953" s="135">
        <v>13.44</v>
      </c>
      <c r="E953" s="165">
        <v>5</v>
      </c>
      <c r="F953" s="135">
        <v>1</v>
      </c>
      <c r="G953" s="135">
        <v>125</v>
      </c>
      <c r="H953" s="154">
        <v>9.2023100000000007</v>
      </c>
      <c r="I953" s="154">
        <v>1E-3</v>
      </c>
      <c r="J953" s="154">
        <v>129.43799999999999</v>
      </c>
      <c r="K953" s="154">
        <v>126.292</v>
      </c>
      <c r="L953" s="154">
        <v>126.821</v>
      </c>
      <c r="M953" s="166">
        <v>65</v>
      </c>
      <c r="N953" s="167">
        <f t="shared" si="111"/>
        <v>69.437999999999988</v>
      </c>
      <c r="O953" s="167">
        <f t="shared" si="111"/>
        <v>66.292000000000002</v>
      </c>
      <c r="P953" s="167">
        <f t="shared" si="111"/>
        <v>66.820999999999998</v>
      </c>
      <c r="Q953">
        <f t="shared" si="107"/>
        <v>129.43799999999999</v>
      </c>
      <c r="R953">
        <f t="shared" si="108"/>
        <v>126.292</v>
      </c>
      <c r="S953" s="168">
        <f t="shared" si="109"/>
        <v>69.437999999999988</v>
      </c>
      <c r="T953">
        <f t="shared" si="110"/>
        <v>66.292000000000002</v>
      </c>
    </row>
    <row r="954" spans="1:20" outlineLevel="1" x14ac:dyDescent="0.25">
      <c r="A954" s="149">
        <v>5</v>
      </c>
      <c r="B954" s="164" t="str">
        <f t="shared" si="105"/>
        <v>FA</v>
      </c>
      <c r="C954" s="164" t="str">
        <f t="shared" si="106"/>
        <v>FA</v>
      </c>
      <c r="D954" s="135">
        <v>19.13</v>
      </c>
      <c r="E954" s="165">
        <v>5</v>
      </c>
      <c r="F954" s="135">
        <v>1</v>
      </c>
      <c r="G954" s="135">
        <v>125</v>
      </c>
      <c r="H954" s="154">
        <v>14.8908</v>
      </c>
      <c r="I954" s="154">
        <v>1E-3</v>
      </c>
      <c r="J954" s="154">
        <v>128.191</v>
      </c>
      <c r="K954" s="154">
        <v>125.938</v>
      </c>
      <c r="L954" s="154">
        <v>126.318</v>
      </c>
      <c r="M954" s="166">
        <v>65</v>
      </c>
      <c r="N954" s="167">
        <f t="shared" si="111"/>
        <v>68.191000000000003</v>
      </c>
      <c r="O954" s="167">
        <f t="shared" si="111"/>
        <v>65.938000000000002</v>
      </c>
      <c r="P954" s="167">
        <f t="shared" si="111"/>
        <v>66.317999999999998</v>
      </c>
      <c r="Q954">
        <f t="shared" si="107"/>
        <v>128.191</v>
      </c>
      <c r="R954">
        <f t="shared" si="108"/>
        <v>125.938</v>
      </c>
      <c r="S954" s="168">
        <f t="shared" si="109"/>
        <v>68.191000000000003</v>
      </c>
      <c r="T954">
        <f t="shared" si="110"/>
        <v>65.938000000000002</v>
      </c>
    </row>
    <row r="955" spans="1:20" outlineLevel="1" x14ac:dyDescent="0.25">
      <c r="A955" s="149">
        <v>7.5</v>
      </c>
      <c r="B955" s="164" t="str">
        <f t="shared" si="105"/>
        <v>FA</v>
      </c>
      <c r="C955" s="164" t="str">
        <f t="shared" si="106"/>
        <v>FA</v>
      </c>
      <c r="D955" s="135">
        <v>28.61</v>
      </c>
      <c r="E955" s="165">
        <v>5</v>
      </c>
      <c r="F955" s="135">
        <v>1</v>
      </c>
      <c r="G955" s="135">
        <v>125</v>
      </c>
      <c r="H955" s="154">
        <v>24.371500000000001</v>
      </c>
      <c r="I955" s="154">
        <v>1E-3</v>
      </c>
      <c r="J955" s="154">
        <v>127.16800000000001</v>
      </c>
      <c r="K955" s="154">
        <v>125.646</v>
      </c>
      <c r="L955" s="154">
        <v>125.90300000000001</v>
      </c>
      <c r="M955" s="166">
        <v>65</v>
      </c>
      <c r="N955" s="167">
        <f t="shared" si="111"/>
        <v>67.168000000000006</v>
      </c>
      <c r="O955" s="167">
        <f t="shared" si="111"/>
        <v>65.646000000000001</v>
      </c>
      <c r="P955" s="167">
        <f t="shared" si="111"/>
        <v>65.903000000000006</v>
      </c>
      <c r="Q955">
        <f t="shared" si="107"/>
        <v>127.16800000000001</v>
      </c>
      <c r="R955">
        <f t="shared" si="108"/>
        <v>125.646</v>
      </c>
      <c r="S955" s="168">
        <f t="shared" si="109"/>
        <v>67.168000000000006</v>
      </c>
      <c r="T955">
        <f t="shared" si="110"/>
        <v>65.646000000000001</v>
      </c>
    </row>
    <row r="956" spans="1:20" outlineLevel="1" x14ac:dyDescent="0.25">
      <c r="A956" s="149">
        <v>10</v>
      </c>
      <c r="B956" s="164" t="str">
        <f t="shared" si="105"/>
        <v>FA</v>
      </c>
      <c r="C956" s="164" t="str">
        <f t="shared" si="106"/>
        <v>FA</v>
      </c>
      <c r="D956" s="135">
        <v>38.090000000000003</v>
      </c>
      <c r="E956" s="165">
        <v>5</v>
      </c>
      <c r="F956" s="135">
        <v>1</v>
      </c>
      <c r="G956" s="135">
        <v>125</v>
      </c>
      <c r="H956" s="154">
        <v>33.8523</v>
      </c>
      <c r="I956" s="154">
        <v>1E-3</v>
      </c>
      <c r="J956" s="154">
        <v>126.66800000000001</v>
      </c>
      <c r="K956" s="154">
        <v>125.501</v>
      </c>
      <c r="L956" s="154">
        <v>125.702</v>
      </c>
      <c r="M956" s="166">
        <v>65</v>
      </c>
      <c r="N956" s="167">
        <f t="shared" si="111"/>
        <v>66.668000000000006</v>
      </c>
      <c r="O956" s="167">
        <f t="shared" si="111"/>
        <v>65.501000000000005</v>
      </c>
      <c r="P956" s="167">
        <f t="shared" si="111"/>
        <v>65.701999999999998</v>
      </c>
      <c r="Q956">
        <f t="shared" si="107"/>
        <v>126.66800000000001</v>
      </c>
      <c r="R956">
        <f t="shared" si="108"/>
        <v>125.501</v>
      </c>
      <c r="S956" s="168">
        <f t="shared" si="109"/>
        <v>66.668000000000006</v>
      </c>
      <c r="T956">
        <f t="shared" si="110"/>
        <v>65.501000000000005</v>
      </c>
    </row>
    <row r="957" spans="1:20" outlineLevel="1" x14ac:dyDescent="0.25">
      <c r="A957" s="149">
        <v>15</v>
      </c>
      <c r="B957" s="164" t="str">
        <f t="shared" si="105"/>
        <v>FA</v>
      </c>
      <c r="C957" s="164" t="str">
        <f t="shared" si="106"/>
        <v>FA</v>
      </c>
      <c r="D957" s="135">
        <v>57.05</v>
      </c>
      <c r="E957" s="165">
        <v>5</v>
      </c>
      <c r="F957" s="135">
        <v>1</v>
      </c>
      <c r="G957" s="135">
        <v>125</v>
      </c>
      <c r="H957" s="154">
        <v>52.813800000000001</v>
      </c>
      <c r="I957" s="154">
        <v>1E-3</v>
      </c>
      <c r="J957" s="154">
        <v>126.126</v>
      </c>
      <c r="K957" s="154">
        <v>125.349</v>
      </c>
      <c r="L957" s="154">
        <v>125.473</v>
      </c>
      <c r="M957" s="166">
        <v>65</v>
      </c>
      <c r="N957" s="167">
        <f t="shared" si="111"/>
        <v>66.126000000000005</v>
      </c>
      <c r="O957" s="167">
        <f t="shared" si="111"/>
        <v>65.349000000000004</v>
      </c>
      <c r="P957" s="167">
        <f t="shared" si="111"/>
        <v>65.472999999999999</v>
      </c>
      <c r="Q957">
        <f t="shared" si="107"/>
        <v>126.126</v>
      </c>
      <c r="R957">
        <f t="shared" si="108"/>
        <v>125.349</v>
      </c>
      <c r="S957" s="168">
        <f t="shared" si="109"/>
        <v>66.126000000000005</v>
      </c>
      <c r="T957">
        <f t="shared" si="110"/>
        <v>65.349000000000004</v>
      </c>
    </row>
    <row r="958" spans="1:20" outlineLevel="1" x14ac:dyDescent="0.25">
      <c r="A958" s="149">
        <v>20</v>
      </c>
      <c r="B958" s="164" t="str">
        <f t="shared" si="105"/>
        <v>FA</v>
      </c>
      <c r="C958" s="164" t="str">
        <f t="shared" si="106"/>
        <v>FA</v>
      </c>
      <c r="D958" s="135">
        <v>76.02</v>
      </c>
      <c r="E958" s="165">
        <v>5</v>
      </c>
      <c r="F958" s="135">
        <v>1</v>
      </c>
      <c r="G958" s="135">
        <v>125</v>
      </c>
      <c r="H958" s="154">
        <v>71.775400000000005</v>
      </c>
      <c r="I958" s="154">
        <v>1E-3</v>
      </c>
      <c r="J958" s="154">
        <v>125.858</v>
      </c>
      <c r="K958" s="154">
        <v>125.271</v>
      </c>
      <c r="L958" s="154">
        <v>125.366</v>
      </c>
      <c r="M958" s="166">
        <v>65</v>
      </c>
      <c r="N958" s="167">
        <f t="shared" si="111"/>
        <v>65.858000000000004</v>
      </c>
      <c r="O958" s="167">
        <f t="shared" si="111"/>
        <v>65.271000000000001</v>
      </c>
      <c r="P958" s="167">
        <f t="shared" si="111"/>
        <v>65.366</v>
      </c>
      <c r="Q958">
        <f t="shared" si="107"/>
        <v>125.858</v>
      </c>
      <c r="R958">
        <f t="shared" si="108"/>
        <v>125.271</v>
      </c>
      <c r="S958" s="168">
        <f t="shared" si="109"/>
        <v>65.858000000000004</v>
      </c>
      <c r="T958">
        <f t="shared" si="110"/>
        <v>65.271000000000001</v>
      </c>
    </row>
    <row r="959" spans="1:20" outlineLevel="1" x14ac:dyDescent="0.25">
      <c r="A959" s="149">
        <v>35</v>
      </c>
      <c r="B959" s="164" t="str">
        <f t="shared" si="105"/>
        <v>FA</v>
      </c>
      <c r="C959" s="164" t="str">
        <f t="shared" si="106"/>
        <v>FA</v>
      </c>
      <c r="D959" s="135">
        <v>132.9</v>
      </c>
      <c r="E959" s="165">
        <v>5</v>
      </c>
      <c r="F959" s="135">
        <v>1</v>
      </c>
      <c r="G959" s="135">
        <v>125</v>
      </c>
      <c r="H959" s="154">
        <v>128.66</v>
      </c>
      <c r="I959" s="154">
        <v>1E-3</v>
      </c>
      <c r="J959" s="154">
        <v>125.514</v>
      </c>
      <c r="K959" s="154">
        <v>125.164</v>
      </c>
      <c r="L959" s="154">
        <v>125.217</v>
      </c>
      <c r="M959" s="166">
        <v>65</v>
      </c>
      <c r="N959" s="167">
        <f t="shared" si="111"/>
        <v>65.513999999999996</v>
      </c>
      <c r="O959" s="167">
        <f t="shared" si="111"/>
        <v>65.164000000000001</v>
      </c>
      <c r="P959" s="167">
        <f t="shared" si="111"/>
        <v>65.216999999999999</v>
      </c>
      <c r="Q959">
        <f t="shared" si="107"/>
        <v>125.514</v>
      </c>
      <c r="R959">
        <f t="shared" si="108"/>
        <v>125.164</v>
      </c>
      <c r="S959" s="168">
        <f t="shared" si="109"/>
        <v>65.513999999999996</v>
      </c>
      <c r="T959">
        <f t="shared" si="110"/>
        <v>65.164000000000001</v>
      </c>
    </row>
    <row r="960" spans="1:20" outlineLevel="1" x14ac:dyDescent="0.25">
      <c r="A960" s="149">
        <v>50</v>
      </c>
      <c r="B960" s="164" t="str">
        <f t="shared" si="105"/>
        <v>FA</v>
      </c>
      <c r="C960" s="164" t="str">
        <f t="shared" si="106"/>
        <v>FA</v>
      </c>
      <c r="D960" s="135">
        <v>189.78</v>
      </c>
      <c r="E960" s="165">
        <v>5</v>
      </c>
      <c r="F960" s="135">
        <v>1</v>
      </c>
      <c r="G960" s="135">
        <v>125</v>
      </c>
      <c r="H960" s="154">
        <v>185.54499999999999</v>
      </c>
      <c r="I960" s="154">
        <v>1E-3</v>
      </c>
      <c r="J960" s="154">
        <v>125.364</v>
      </c>
      <c r="K960" s="154">
        <v>125.121</v>
      </c>
      <c r="L960" s="154">
        <v>125.157</v>
      </c>
      <c r="M960" s="166">
        <v>65</v>
      </c>
      <c r="N960" s="167">
        <f t="shared" si="111"/>
        <v>65.364000000000004</v>
      </c>
      <c r="O960" s="167">
        <f t="shared" si="111"/>
        <v>65.120999999999995</v>
      </c>
      <c r="P960" s="167">
        <f t="shared" si="111"/>
        <v>65.156999999999996</v>
      </c>
      <c r="Q960">
        <f t="shared" si="107"/>
        <v>125.364</v>
      </c>
      <c r="R960">
        <f t="shared" si="108"/>
        <v>125.121</v>
      </c>
      <c r="S960" s="168">
        <f t="shared" si="109"/>
        <v>65.364000000000004</v>
      </c>
      <c r="T960">
        <f t="shared" si="110"/>
        <v>65.120999999999995</v>
      </c>
    </row>
    <row r="961" spans="1:20" outlineLevel="1" x14ac:dyDescent="0.25">
      <c r="A961" s="149">
        <v>60</v>
      </c>
      <c r="B961" s="164" t="str">
        <f t="shared" si="105"/>
        <v>FA</v>
      </c>
      <c r="C961" s="164" t="str">
        <f t="shared" si="106"/>
        <v>FA</v>
      </c>
      <c r="D961" s="135">
        <v>227.71</v>
      </c>
      <c r="E961" s="165">
        <v>5</v>
      </c>
      <c r="F961" s="135">
        <v>1</v>
      </c>
      <c r="G961" s="135">
        <v>125</v>
      </c>
      <c r="H961" s="154">
        <v>223.46799999999999</v>
      </c>
      <c r="I961" s="154">
        <v>1E-3</v>
      </c>
      <c r="J961" s="154">
        <v>125.30500000000001</v>
      </c>
      <c r="K961" s="154">
        <v>125.10299999999999</v>
      </c>
      <c r="L961" s="154">
        <v>125.13</v>
      </c>
      <c r="M961" s="166">
        <v>65</v>
      </c>
      <c r="N961" s="167">
        <f t="shared" si="111"/>
        <v>65.305000000000007</v>
      </c>
      <c r="O961" s="167">
        <f t="shared" si="111"/>
        <v>65.102999999999994</v>
      </c>
      <c r="P961" s="167">
        <f t="shared" si="111"/>
        <v>65.13</v>
      </c>
      <c r="Q961">
        <f t="shared" si="107"/>
        <v>125.30500000000001</v>
      </c>
      <c r="R961">
        <f t="shared" si="108"/>
        <v>125.10299999999999</v>
      </c>
      <c r="S961" s="168">
        <f t="shared" si="109"/>
        <v>65.305000000000007</v>
      </c>
      <c r="T961">
        <f t="shared" si="110"/>
        <v>65.102999999999994</v>
      </c>
    </row>
    <row r="962" spans="1:20" outlineLevel="1" x14ac:dyDescent="0.25">
      <c r="A962" s="149">
        <v>70</v>
      </c>
      <c r="B962" s="164" t="str">
        <f t="shared" si="105"/>
        <v>FA</v>
      </c>
      <c r="C962" s="164" t="str">
        <f t="shared" si="106"/>
        <v>FA</v>
      </c>
      <c r="D962" s="135">
        <v>265.63</v>
      </c>
      <c r="E962" s="165">
        <v>5</v>
      </c>
      <c r="F962" s="135">
        <v>1</v>
      </c>
      <c r="G962" s="135">
        <v>125</v>
      </c>
      <c r="H962" s="154">
        <v>261.39100000000002</v>
      </c>
      <c r="I962" s="154">
        <v>1E-3</v>
      </c>
      <c r="J962" s="154">
        <v>125.264</v>
      </c>
      <c r="K962" s="154">
        <v>125.09</v>
      </c>
      <c r="L962" s="154">
        <v>125.114</v>
      </c>
      <c r="M962" s="166">
        <v>65</v>
      </c>
      <c r="N962" s="167">
        <f t="shared" si="111"/>
        <v>65.263999999999996</v>
      </c>
      <c r="O962" s="167">
        <f t="shared" si="111"/>
        <v>65.09</v>
      </c>
      <c r="P962" s="167">
        <f t="shared" si="111"/>
        <v>65.114000000000004</v>
      </c>
      <c r="Q962">
        <f t="shared" si="107"/>
        <v>125.264</v>
      </c>
      <c r="R962">
        <f t="shared" si="108"/>
        <v>125.09</v>
      </c>
      <c r="S962" s="168">
        <f t="shared" si="109"/>
        <v>65.263999999999996</v>
      </c>
      <c r="T962">
        <f t="shared" si="110"/>
        <v>65.09</v>
      </c>
    </row>
    <row r="963" spans="1:20" outlineLevel="1" x14ac:dyDescent="0.25">
      <c r="A963" s="149">
        <v>85</v>
      </c>
      <c r="B963" s="164" t="str">
        <f t="shared" si="105"/>
        <v>FA</v>
      </c>
      <c r="C963" s="164" t="str">
        <f t="shared" si="106"/>
        <v>FA</v>
      </c>
      <c r="D963" s="135">
        <v>322.52</v>
      </c>
      <c r="E963" s="165">
        <v>5</v>
      </c>
      <c r="F963" s="135">
        <v>1</v>
      </c>
      <c r="G963" s="135">
        <v>125</v>
      </c>
      <c r="H963" s="154">
        <v>318.27499999999998</v>
      </c>
      <c r="I963" s="154">
        <v>1E-3</v>
      </c>
      <c r="J963" s="154">
        <v>125.221</v>
      </c>
      <c r="K963" s="154">
        <v>125.07599999999999</v>
      </c>
      <c r="L963" s="154">
        <v>125.09699999999999</v>
      </c>
      <c r="M963" s="166">
        <v>65</v>
      </c>
      <c r="N963" s="167">
        <f t="shared" si="111"/>
        <v>65.221000000000004</v>
      </c>
      <c r="O963" s="167">
        <f t="shared" si="111"/>
        <v>65.075999999999993</v>
      </c>
      <c r="P963" s="167">
        <f t="shared" si="111"/>
        <v>65.096999999999994</v>
      </c>
      <c r="Q963">
        <f t="shared" si="107"/>
        <v>125.221</v>
      </c>
      <c r="R963">
        <f t="shared" si="108"/>
        <v>125.07599999999999</v>
      </c>
      <c r="S963" s="168">
        <f t="shared" si="109"/>
        <v>65.221000000000004</v>
      </c>
      <c r="T963">
        <f t="shared" si="110"/>
        <v>65.075999999999993</v>
      </c>
    </row>
    <row r="964" spans="1:20" outlineLevel="1" x14ac:dyDescent="0.25">
      <c r="A964" s="149">
        <v>100</v>
      </c>
      <c r="B964" s="164" t="str">
        <f t="shared" si="105"/>
        <v>FA</v>
      </c>
      <c r="C964" s="164" t="str">
        <f t="shared" si="106"/>
        <v>FA</v>
      </c>
      <c r="D964" s="135">
        <v>379.4</v>
      </c>
      <c r="E964" s="165">
        <v>5</v>
      </c>
      <c r="F964" s="135">
        <v>1</v>
      </c>
      <c r="G964" s="135">
        <v>125</v>
      </c>
      <c r="H964" s="154">
        <v>375.16</v>
      </c>
      <c r="I964" s="154">
        <v>1E-3</v>
      </c>
      <c r="J964" s="154">
        <v>125.18899999999999</v>
      </c>
      <c r="K964" s="154">
        <v>125.065</v>
      </c>
      <c r="L964" s="154">
        <v>125.083</v>
      </c>
      <c r="M964" s="166">
        <v>65</v>
      </c>
      <c r="N964" s="167">
        <f t="shared" si="111"/>
        <v>65.188999999999993</v>
      </c>
      <c r="O964" s="167">
        <f t="shared" si="111"/>
        <v>65.064999999999998</v>
      </c>
      <c r="P964" s="167">
        <f t="shared" si="111"/>
        <v>65.082999999999998</v>
      </c>
      <c r="Q964">
        <f t="shared" si="107"/>
        <v>125.18899999999999</v>
      </c>
      <c r="R964">
        <f t="shared" si="108"/>
        <v>125.065</v>
      </c>
      <c r="S964" s="168">
        <f t="shared" si="109"/>
        <v>65.188999999999993</v>
      </c>
      <c r="T964">
        <f t="shared" si="110"/>
        <v>65.064999999999998</v>
      </c>
    </row>
    <row r="965" spans="1:20" outlineLevel="1" x14ac:dyDescent="0.25">
      <c r="A965" s="149">
        <v>125</v>
      </c>
      <c r="B965" s="164" t="str">
        <f t="shared" si="105"/>
        <v>FA</v>
      </c>
      <c r="C965" s="164" t="str">
        <f t="shared" si="106"/>
        <v>FA</v>
      </c>
      <c r="D965" s="135">
        <v>474.21</v>
      </c>
      <c r="E965" s="165">
        <v>5</v>
      </c>
      <c r="F965" s="135">
        <v>1</v>
      </c>
      <c r="G965" s="135">
        <v>125</v>
      </c>
      <c r="H965" s="154">
        <v>469.96800000000002</v>
      </c>
      <c r="I965" s="154">
        <v>1E-3</v>
      </c>
      <c r="J965" s="154">
        <v>125.155</v>
      </c>
      <c r="K965" s="154">
        <v>125.053</v>
      </c>
      <c r="L965" s="154">
        <v>125.06699999999999</v>
      </c>
      <c r="M965" s="166">
        <v>65</v>
      </c>
      <c r="N965" s="167">
        <f t="shared" si="111"/>
        <v>65.155000000000001</v>
      </c>
      <c r="O965" s="167">
        <f t="shared" si="111"/>
        <v>65.052999999999997</v>
      </c>
      <c r="P965" s="167">
        <f t="shared" si="111"/>
        <v>65.066999999999993</v>
      </c>
      <c r="Q965">
        <f t="shared" si="107"/>
        <v>125.155</v>
      </c>
      <c r="R965">
        <f t="shared" si="108"/>
        <v>125.053</v>
      </c>
      <c r="S965" s="168">
        <f t="shared" si="109"/>
        <v>65.155000000000001</v>
      </c>
      <c r="T965">
        <f t="shared" si="110"/>
        <v>65.052999999999997</v>
      </c>
    </row>
    <row r="966" spans="1:20" outlineLevel="1" x14ac:dyDescent="0.25">
      <c r="A966" s="149">
        <v>150</v>
      </c>
      <c r="B966" s="164" t="str">
        <f t="shared" si="105"/>
        <v>FA</v>
      </c>
      <c r="C966" s="164" t="str">
        <f t="shared" si="106"/>
        <v>FA</v>
      </c>
      <c r="D966" s="135">
        <v>569.02</v>
      </c>
      <c r="E966" s="165">
        <v>5</v>
      </c>
      <c r="F966" s="135">
        <v>1</v>
      </c>
      <c r="G966" s="135">
        <v>125</v>
      </c>
      <c r="H966" s="154">
        <v>564.77499999999998</v>
      </c>
      <c r="I966" s="154">
        <v>1E-3</v>
      </c>
      <c r="J966" s="154">
        <v>125.131</v>
      </c>
      <c r="K966" s="154">
        <v>125.04600000000001</v>
      </c>
      <c r="L966" s="154">
        <v>125.056</v>
      </c>
      <c r="M966" s="166">
        <v>65</v>
      </c>
      <c r="N966" s="167">
        <f t="shared" si="111"/>
        <v>65.131</v>
      </c>
      <c r="O966" s="167">
        <f t="shared" si="111"/>
        <v>65.046000000000006</v>
      </c>
      <c r="P966" s="167">
        <f t="shared" si="111"/>
        <v>65.055999999999997</v>
      </c>
      <c r="Q966">
        <f t="shared" si="107"/>
        <v>125.131</v>
      </c>
      <c r="R966">
        <f t="shared" si="108"/>
        <v>125.04600000000001</v>
      </c>
      <c r="S966" s="168">
        <f t="shared" si="109"/>
        <v>65.131</v>
      </c>
      <c r="T966">
        <f t="shared" si="110"/>
        <v>65.046000000000006</v>
      </c>
    </row>
    <row r="967" spans="1:20" outlineLevel="1" x14ac:dyDescent="0.25">
      <c r="A967" s="149">
        <v>2</v>
      </c>
      <c r="B967" s="164" t="str">
        <f t="shared" si="105"/>
        <v>FA</v>
      </c>
      <c r="C967" s="164" t="str">
        <f t="shared" si="106"/>
        <v>FA</v>
      </c>
      <c r="D967" s="135">
        <v>7.75</v>
      </c>
      <c r="E967" s="165">
        <v>5</v>
      </c>
      <c r="F967" s="135">
        <v>2</v>
      </c>
      <c r="G967" s="135">
        <v>125</v>
      </c>
      <c r="H967" s="154">
        <v>3.5138500000000001</v>
      </c>
      <c r="I967" s="154">
        <v>2E-3</v>
      </c>
      <c r="J967" s="154">
        <v>139.63399999999999</v>
      </c>
      <c r="K967" s="154">
        <v>129.21799999999999</v>
      </c>
      <c r="L967" s="154">
        <v>131.09</v>
      </c>
      <c r="M967" s="166">
        <v>65</v>
      </c>
      <c r="N967" s="167">
        <f t="shared" si="111"/>
        <v>79.633999999999986</v>
      </c>
      <c r="O967" s="167">
        <f t="shared" si="111"/>
        <v>69.217999999999989</v>
      </c>
      <c r="P967" s="167">
        <f t="shared" si="111"/>
        <v>71.09</v>
      </c>
      <c r="Q967">
        <f t="shared" si="107"/>
        <v>139.63399999999999</v>
      </c>
      <c r="R967">
        <f t="shared" si="108"/>
        <v>129.21799999999999</v>
      </c>
      <c r="S967" s="168">
        <f t="shared" si="109"/>
        <v>79.633999999999986</v>
      </c>
      <c r="T967">
        <f t="shared" si="110"/>
        <v>69.217999999999989</v>
      </c>
    </row>
    <row r="968" spans="1:20" outlineLevel="1" x14ac:dyDescent="0.25">
      <c r="A968" s="149">
        <v>3.5</v>
      </c>
      <c r="B968" s="164" t="str">
        <f t="shared" si="105"/>
        <v>FA</v>
      </c>
      <c r="C968" s="164" t="str">
        <f t="shared" si="106"/>
        <v>FA</v>
      </c>
      <c r="D968" s="135">
        <v>13.44</v>
      </c>
      <c r="E968" s="165">
        <v>5</v>
      </c>
      <c r="F968" s="135">
        <v>2</v>
      </c>
      <c r="G968" s="135">
        <v>125</v>
      </c>
      <c r="H968" s="154">
        <v>9.2023100000000007</v>
      </c>
      <c r="I968" s="154">
        <v>2E-3</v>
      </c>
      <c r="J968" s="154">
        <v>133.863</v>
      </c>
      <c r="K968" s="154">
        <v>127.58</v>
      </c>
      <c r="L968" s="154">
        <v>128.636</v>
      </c>
      <c r="M968" s="166">
        <v>65</v>
      </c>
      <c r="N968" s="167">
        <f t="shared" si="111"/>
        <v>73.863</v>
      </c>
      <c r="O968" s="167">
        <f t="shared" si="111"/>
        <v>67.58</v>
      </c>
      <c r="P968" s="167">
        <f t="shared" si="111"/>
        <v>68.635999999999996</v>
      </c>
      <c r="Q968">
        <f t="shared" si="107"/>
        <v>133.863</v>
      </c>
      <c r="R968">
        <f t="shared" si="108"/>
        <v>127.58</v>
      </c>
      <c r="S968" s="168">
        <f t="shared" si="109"/>
        <v>73.863</v>
      </c>
      <c r="T968">
        <f t="shared" si="110"/>
        <v>67.58</v>
      </c>
    </row>
    <row r="969" spans="1:20" outlineLevel="1" x14ac:dyDescent="0.25">
      <c r="A969" s="149">
        <v>5</v>
      </c>
      <c r="B969" s="164" t="str">
        <f t="shared" si="105"/>
        <v>FA</v>
      </c>
      <c r="C969" s="164" t="str">
        <f t="shared" si="106"/>
        <v>FA</v>
      </c>
      <c r="D969" s="135">
        <v>19.13</v>
      </c>
      <c r="E969" s="165">
        <v>5</v>
      </c>
      <c r="F969" s="135">
        <v>2</v>
      </c>
      <c r="G969" s="135">
        <v>125</v>
      </c>
      <c r="H969" s="154">
        <v>14.8908</v>
      </c>
      <c r="I969" s="154">
        <v>2E-3</v>
      </c>
      <c r="J969" s="154">
        <v>131.376</v>
      </c>
      <c r="K969" s="154">
        <v>126.875</v>
      </c>
      <c r="L969" s="154">
        <v>127.63200000000001</v>
      </c>
      <c r="M969" s="166">
        <v>65</v>
      </c>
      <c r="N969" s="167">
        <f t="shared" si="111"/>
        <v>71.376000000000005</v>
      </c>
      <c r="O969" s="167">
        <f t="shared" si="111"/>
        <v>66.875</v>
      </c>
      <c r="P969" s="167">
        <f t="shared" si="111"/>
        <v>67.632000000000005</v>
      </c>
      <c r="Q969">
        <f t="shared" si="107"/>
        <v>131.376</v>
      </c>
      <c r="R969">
        <f t="shared" si="108"/>
        <v>126.875</v>
      </c>
      <c r="S969" s="168">
        <f t="shared" si="109"/>
        <v>71.376000000000005</v>
      </c>
      <c r="T969">
        <f t="shared" si="110"/>
        <v>66.875</v>
      </c>
    </row>
    <row r="970" spans="1:20" outlineLevel="1" x14ac:dyDescent="0.25">
      <c r="A970" s="149">
        <v>7.5</v>
      </c>
      <c r="B970" s="164" t="str">
        <f t="shared" si="105"/>
        <v>FA</v>
      </c>
      <c r="C970" s="164" t="str">
        <f t="shared" si="106"/>
        <v>FA</v>
      </c>
      <c r="D970" s="135">
        <v>28.61</v>
      </c>
      <c r="E970" s="165">
        <v>5</v>
      </c>
      <c r="F970" s="135">
        <v>2</v>
      </c>
      <c r="G970" s="135">
        <v>125</v>
      </c>
      <c r="H970" s="154">
        <v>24.371500000000001</v>
      </c>
      <c r="I970" s="154">
        <v>2E-3</v>
      </c>
      <c r="J970" s="154">
        <v>129.33199999999999</v>
      </c>
      <c r="K970" s="154">
        <v>126.292</v>
      </c>
      <c r="L970" s="154">
        <v>126.80500000000001</v>
      </c>
      <c r="M970" s="166">
        <v>65</v>
      </c>
      <c r="N970" s="167">
        <f t="shared" si="111"/>
        <v>69.331999999999994</v>
      </c>
      <c r="O970" s="167">
        <f t="shared" si="111"/>
        <v>66.292000000000002</v>
      </c>
      <c r="P970" s="167">
        <f t="shared" si="111"/>
        <v>66.805000000000007</v>
      </c>
      <c r="Q970">
        <f t="shared" si="107"/>
        <v>129.33199999999999</v>
      </c>
      <c r="R970">
        <f t="shared" si="108"/>
        <v>126.292</v>
      </c>
      <c r="S970" s="168">
        <f t="shared" si="109"/>
        <v>69.331999999999994</v>
      </c>
      <c r="T970">
        <f t="shared" si="110"/>
        <v>66.292000000000002</v>
      </c>
    </row>
    <row r="971" spans="1:20" outlineLevel="1" x14ac:dyDescent="0.25">
      <c r="A971" s="149">
        <v>10</v>
      </c>
      <c r="B971" s="164" t="str">
        <f t="shared" si="105"/>
        <v>FA</v>
      </c>
      <c r="C971" s="164" t="str">
        <f t="shared" si="106"/>
        <v>FA</v>
      </c>
      <c r="D971" s="135">
        <v>38.090000000000003</v>
      </c>
      <c r="E971" s="165">
        <v>5</v>
      </c>
      <c r="F971" s="135">
        <v>2</v>
      </c>
      <c r="G971" s="135">
        <v>125</v>
      </c>
      <c r="H971" s="154">
        <v>33.8523</v>
      </c>
      <c r="I971" s="154">
        <v>2E-3</v>
      </c>
      <c r="J971" s="154">
        <v>128.334</v>
      </c>
      <c r="K971" s="154">
        <v>126.001</v>
      </c>
      <c r="L971" s="154">
        <v>126.404</v>
      </c>
      <c r="M971" s="166">
        <v>65</v>
      </c>
      <c r="N971" s="167">
        <f t="shared" si="111"/>
        <v>68.334000000000003</v>
      </c>
      <c r="O971" s="167">
        <f t="shared" si="111"/>
        <v>66.001000000000005</v>
      </c>
      <c r="P971" s="167">
        <f t="shared" si="111"/>
        <v>66.403999999999996</v>
      </c>
      <c r="Q971">
        <f t="shared" si="107"/>
        <v>128.334</v>
      </c>
      <c r="R971">
        <f t="shared" si="108"/>
        <v>126.001</v>
      </c>
      <c r="S971" s="168">
        <f t="shared" si="109"/>
        <v>68.334000000000003</v>
      </c>
      <c r="T971">
        <f t="shared" si="110"/>
        <v>66.001000000000005</v>
      </c>
    </row>
    <row r="972" spans="1:20" outlineLevel="1" x14ac:dyDescent="0.25">
      <c r="A972" s="149">
        <v>15</v>
      </c>
      <c r="B972" s="164" t="str">
        <f t="shared" si="105"/>
        <v>FA</v>
      </c>
      <c r="C972" s="164" t="str">
        <f t="shared" si="106"/>
        <v>FA</v>
      </c>
      <c r="D972" s="135">
        <v>57.05</v>
      </c>
      <c r="E972" s="165">
        <v>5</v>
      </c>
      <c r="F972" s="135">
        <v>2</v>
      </c>
      <c r="G972" s="135">
        <v>125</v>
      </c>
      <c r="H972" s="154">
        <v>52.813800000000001</v>
      </c>
      <c r="I972" s="154">
        <v>2E-3</v>
      </c>
      <c r="J972" s="154">
        <v>127.251</v>
      </c>
      <c r="K972" s="154">
        <v>125.697</v>
      </c>
      <c r="L972" s="154">
        <v>125.946</v>
      </c>
      <c r="M972" s="166">
        <v>65</v>
      </c>
      <c r="N972" s="167">
        <f t="shared" si="111"/>
        <v>67.251000000000005</v>
      </c>
      <c r="O972" s="167">
        <f t="shared" si="111"/>
        <v>65.697000000000003</v>
      </c>
      <c r="P972" s="167">
        <f t="shared" si="111"/>
        <v>65.945999999999998</v>
      </c>
      <c r="Q972">
        <f t="shared" si="107"/>
        <v>127.251</v>
      </c>
      <c r="R972">
        <f t="shared" si="108"/>
        <v>125.697</v>
      </c>
      <c r="S972" s="168">
        <f t="shared" si="109"/>
        <v>67.251000000000005</v>
      </c>
      <c r="T972">
        <f t="shared" si="110"/>
        <v>65.697000000000003</v>
      </c>
    </row>
    <row r="973" spans="1:20" outlineLevel="1" x14ac:dyDescent="0.25">
      <c r="A973" s="149">
        <v>20</v>
      </c>
      <c r="B973" s="164" t="str">
        <f t="shared" si="105"/>
        <v>FA</v>
      </c>
      <c r="C973" s="164" t="str">
        <f t="shared" si="106"/>
        <v>FA</v>
      </c>
      <c r="D973" s="135">
        <v>76.02</v>
      </c>
      <c r="E973" s="165">
        <v>5</v>
      </c>
      <c r="F973" s="135">
        <v>2</v>
      </c>
      <c r="G973" s="135">
        <v>125</v>
      </c>
      <c r="H973" s="154">
        <v>71.775400000000005</v>
      </c>
      <c r="I973" s="154">
        <v>2E-3</v>
      </c>
      <c r="J973" s="154">
        <v>126.715</v>
      </c>
      <c r="K973" s="154">
        <v>125.541</v>
      </c>
      <c r="L973" s="154">
        <v>125.73099999999999</v>
      </c>
      <c r="M973" s="166">
        <v>65</v>
      </c>
      <c r="N973" s="167">
        <f t="shared" si="111"/>
        <v>66.715000000000003</v>
      </c>
      <c r="O973" s="167">
        <f t="shared" si="111"/>
        <v>65.540999999999997</v>
      </c>
      <c r="P973" s="167">
        <f t="shared" si="111"/>
        <v>65.730999999999995</v>
      </c>
      <c r="Q973">
        <f t="shared" si="107"/>
        <v>126.715</v>
      </c>
      <c r="R973">
        <f t="shared" si="108"/>
        <v>125.541</v>
      </c>
      <c r="S973" s="168">
        <f t="shared" si="109"/>
        <v>66.715000000000003</v>
      </c>
      <c r="T973">
        <f t="shared" si="110"/>
        <v>65.540999999999997</v>
      </c>
    </row>
    <row r="974" spans="1:20" outlineLevel="1" x14ac:dyDescent="0.25">
      <c r="A974" s="149">
        <v>35</v>
      </c>
      <c r="B974" s="164" t="str">
        <f t="shared" si="105"/>
        <v>FA</v>
      </c>
      <c r="C974" s="164" t="str">
        <f t="shared" si="106"/>
        <v>FA</v>
      </c>
      <c r="D974" s="135">
        <v>132.9</v>
      </c>
      <c r="E974" s="165">
        <v>5</v>
      </c>
      <c r="F974" s="135">
        <v>2</v>
      </c>
      <c r="G974" s="135">
        <v>125</v>
      </c>
      <c r="H974" s="154">
        <v>128.66</v>
      </c>
      <c r="I974" s="154">
        <v>2E-3</v>
      </c>
      <c r="J974" s="154">
        <v>126.029</v>
      </c>
      <c r="K974" s="154">
        <v>125.32899999999999</v>
      </c>
      <c r="L974" s="154">
        <v>125.434</v>
      </c>
      <c r="M974" s="166">
        <v>65</v>
      </c>
      <c r="N974" s="167">
        <f t="shared" si="111"/>
        <v>66.028999999999996</v>
      </c>
      <c r="O974" s="167">
        <f t="shared" si="111"/>
        <v>65.328999999999994</v>
      </c>
      <c r="P974" s="167">
        <f t="shared" si="111"/>
        <v>65.433999999999997</v>
      </c>
      <c r="Q974">
        <f t="shared" si="107"/>
        <v>126.029</v>
      </c>
      <c r="R974">
        <f t="shared" si="108"/>
        <v>125.32899999999999</v>
      </c>
      <c r="S974" s="168">
        <f t="shared" si="109"/>
        <v>66.028999999999996</v>
      </c>
      <c r="T974">
        <f t="shared" si="110"/>
        <v>65.328999999999994</v>
      </c>
    </row>
    <row r="975" spans="1:20" outlineLevel="1" x14ac:dyDescent="0.25">
      <c r="A975" s="149">
        <v>50</v>
      </c>
      <c r="B975" s="164" t="str">
        <f t="shared" si="105"/>
        <v>FA</v>
      </c>
      <c r="C975" s="164" t="str">
        <f t="shared" si="106"/>
        <v>FA</v>
      </c>
      <c r="D975" s="135">
        <v>189.78</v>
      </c>
      <c r="E975" s="165">
        <v>5</v>
      </c>
      <c r="F975" s="135">
        <v>2</v>
      </c>
      <c r="G975" s="135">
        <v>125</v>
      </c>
      <c r="H975" s="154">
        <v>185.54499999999999</v>
      </c>
      <c r="I975" s="154">
        <v>2E-3</v>
      </c>
      <c r="J975" s="154">
        <v>125.729</v>
      </c>
      <c r="K975" s="154">
        <v>125.241</v>
      </c>
      <c r="L975" s="154">
        <v>125.315</v>
      </c>
      <c r="M975" s="166">
        <v>65</v>
      </c>
      <c r="N975" s="167">
        <f t="shared" si="111"/>
        <v>65.728999999999999</v>
      </c>
      <c r="O975" s="167">
        <f t="shared" si="111"/>
        <v>65.241</v>
      </c>
      <c r="P975" s="167">
        <f t="shared" si="111"/>
        <v>65.314999999999998</v>
      </c>
      <c r="Q975">
        <f t="shared" si="107"/>
        <v>125.729</v>
      </c>
      <c r="R975">
        <f t="shared" si="108"/>
        <v>125.241</v>
      </c>
      <c r="S975" s="168">
        <f t="shared" si="109"/>
        <v>65.728999999999999</v>
      </c>
      <c r="T975">
        <f t="shared" si="110"/>
        <v>65.241</v>
      </c>
    </row>
    <row r="976" spans="1:20" outlineLevel="1" x14ac:dyDescent="0.25">
      <c r="A976" s="149">
        <v>60</v>
      </c>
      <c r="B976" s="164" t="str">
        <f t="shared" si="105"/>
        <v>FA</v>
      </c>
      <c r="C976" s="164" t="str">
        <f t="shared" si="106"/>
        <v>FA</v>
      </c>
      <c r="D976" s="135">
        <v>227.71</v>
      </c>
      <c r="E976" s="165">
        <v>5</v>
      </c>
      <c r="F976" s="135">
        <v>2</v>
      </c>
      <c r="G976" s="135">
        <v>125</v>
      </c>
      <c r="H976" s="154">
        <v>223.46799999999999</v>
      </c>
      <c r="I976" s="154">
        <v>2E-3</v>
      </c>
      <c r="J976" s="154">
        <v>125.611</v>
      </c>
      <c r="K976" s="154">
        <v>125.20399999999999</v>
      </c>
      <c r="L976" s="154">
        <v>125.26600000000001</v>
      </c>
      <c r="M976" s="166">
        <v>65</v>
      </c>
      <c r="N976" s="167">
        <f t="shared" si="111"/>
        <v>65.611000000000004</v>
      </c>
      <c r="O976" s="167">
        <f t="shared" si="111"/>
        <v>65.203999999999994</v>
      </c>
      <c r="P976" s="167">
        <f t="shared" si="111"/>
        <v>65.266000000000005</v>
      </c>
      <c r="Q976">
        <f t="shared" si="107"/>
        <v>125.611</v>
      </c>
      <c r="R976">
        <f t="shared" si="108"/>
        <v>125.20399999999999</v>
      </c>
      <c r="S976" s="168">
        <f t="shared" si="109"/>
        <v>65.611000000000004</v>
      </c>
      <c r="T976">
        <f t="shared" si="110"/>
        <v>65.203999999999994</v>
      </c>
    </row>
    <row r="977" spans="1:20" outlineLevel="1" x14ac:dyDescent="0.25">
      <c r="A977" s="149">
        <v>70</v>
      </c>
      <c r="B977" s="164" t="str">
        <f t="shared" si="105"/>
        <v>FA</v>
      </c>
      <c r="C977" s="164" t="str">
        <f t="shared" si="106"/>
        <v>FA</v>
      </c>
      <c r="D977" s="135">
        <v>265.63</v>
      </c>
      <c r="E977" s="165">
        <v>5</v>
      </c>
      <c r="F977" s="135">
        <v>2</v>
      </c>
      <c r="G977" s="135">
        <v>125</v>
      </c>
      <c r="H977" s="154">
        <v>261.39100000000002</v>
      </c>
      <c r="I977" s="154">
        <v>2E-3</v>
      </c>
      <c r="J977" s="154">
        <v>125.529</v>
      </c>
      <c r="K977" s="154">
        <v>125.179</v>
      </c>
      <c r="L977" s="154">
        <v>125.23</v>
      </c>
      <c r="M977" s="166">
        <v>65</v>
      </c>
      <c r="N977" s="167">
        <f t="shared" si="111"/>
        <v>65.528999999999996</v>
      </c>
      <c r="O977" s="167">
        <f t="shared" si="111"/>
        <v>65.179000000000002</v>
      </c>
      <c r="P977" s="167">
        <f t="shared" si="111"/>
        <v>65.23</v>
      </c>
      <c r="Q977">
        <f t="shared" si="107"/>
        <v>125.529</v>
      </c>
      <c r="R977">
        <f t="shared" si="108"/>
        <v>125.179</v>
      </c>
      <c r="S977" s="168">
        <f t="shared" si="109"/>
        <v>65.528999999999996</v>
      </c>
      <c r="T977">
        <f t="shared" si="110"/>
        <v>65.179000000000002</v>
      </c>
    </row>
    <row r="978" spans="1:20" outlineLevel="1" x14ac:dyDescent="0.25">
      <c r="A978" s="149">
        <v>85</v>
      </c>
      <c r="B978" s="164" t="str">
        <f t="shared" si="105"/>
        <v>FA</v>
      </c>
      <c r="C978" s="164" t="str">
        <f t="shared" si="106"/>
        <v>FA</v>
      </c>
      <c r="D978" s="135">
        <v>322.52</v>
      </c>
      <c r="E978" s="165">
        <v>5</v>
      </c>
      <c r="F978" s="135">
        <v>2</v>
      </c>
      <c r="G978" s="135">
        <v>125</v>
      </c>
      <c r="H978" s="154">
        <v>318.27499999999998</v>
      </c>
      <c r="I978" s="154">
        <v>2E-3</v>
      </c>
      <c r="J978" s="154">
        <v>125.44199999999999</v>
      </c>
      <c r="K978" s="154">
        <v>125.151</v>
      </c>
      <c r="L978" s="154">
        <v>125.19499999999999</v>
      </c>
      <c r="M978" s="166">
        <v>65</v>
      </c>
      <c r="N978" s="167">
        <f t="shared" si="111"/>
        <v>65.441999999999993</v>
      </c>
      <c r="O978" s="167">
        <f t="shared" si="111"/>
        <v>65.150999999999996</v>
      </c>
      <c r="P978" s="167">
        <f t="shared" si="111"/>
        <v>65.194999999999993</v>
      </c>
      <c r="Q978">
        <f t="shared" si="107"/>
        <v>125.44199999999999</v>
      </c>
      <c r="R978">
        <f t="shared" si="108"/>
        <v>125.151</v>
      </c>
      <c r="S978" s="168">
        <f t="shared" si="109"/>
        <v>65.441999999999993</v>
      </c>
      <c r="T978">
        <f t="shared" si="110"/>
        <v>65.150999999999996</v>
      </c>
    </row>
    <row r="979" spans="1:20" outlineLevel="1" x14ac:dyDescent="0.25">
      <c r="A979" s="149">
        <v>100</v>
      </c>
      <c r="B979" s="164" t="str">
        <f t="shared" si="105"/>
        <v>FA</v>
      </c>
      <c r="C979" s="164" t="str">
        <f t="shared" si="106"/>
        <v>FA</v>
      </c>
      <c r="D979" s="135">
        <v>379.4</v>
      </c>
      <c r="E979" s="165">
        <v>5</v>
      </c>
      <c r="F979" s="135">
        <v>2</v>
      </c>
      <c r="G979" s="135">
        <v>125</v>
      </c>
      <c r="H979" s="154">
        <v>375.16</v>
      </c>
      <c r="I979" s="154">
        <v>2E-3</v>
      </c>
      <c r="J979" s="154">
        <v>125.377</v>
      </c>
      <c r="K979" s="154">
        <v>125.13</v>
      </c>
      <c r="L979" s="154">
        <v>125.167</v>
      </c>
      <c r="M979" s="166">
        <v>65</v>
      </c>
      <c r="N979" s="167">
        <f t="shared" si="111"/>
        <v>65.376999999999995</v>
      </c>
      <c r="O979" s="167">
        <f t="shared" si="111"/>
        <v>65.13</v>
      </c>
      <c r="P979" s="167">
        <f t="shared" si="111"/>
        <v>65.167000000000002</v>
      </c>
      <c r="Q979">
        <f t="shared" si="107"/>
        <v>125.377</v>
      </c>
      <c r="R979">
        <f t="shared" si="108"/>
        <v>125.13</v>
      </c>
      <c r="S979" s="168">
        <f t="shared" si="109"/>
        <v>65.376999999999995</v>
      </c>
      <c r="T979">
        <f t="shared" si="110"/>
        <v>65.13</v>
      </c>
    </row>
    <row r="980" spans="1:20" outlineLevel="1" x14ac:dyDescent="0.25">
      <c r="A980" s="149">
        <v>125</v>
      </c>
      <c r="B980" s="164" t="str">
        <f t="shared" si="105"/>
        <v>FA</v>
      </c>
      <c r="C980" s="164" t="str">
        <f t="shared" si="106"/>
        <v>FA</v>
      </c>
      <c r="D980" s="135">
        <v>474.21</v>
      </c>
      <c r="E980" s="165">
        <v>5</v>
      </c>
      <c r="F980" s="135">
        <v>2</v>
      </c>
      <c r="G980" s="135">
        <v>125</v>
      </c>
      <c r="H980" s="154">
        <v>469.96800000000002</v>
      </c>
      <c r="I980" s="154">
        <v>2E-3</v>
      </c>
      <c r="J980" s="154">
        <v>125.31</v>
      </c>
      <c r="K980" s="154">
        <v>125.107</v>
      </c>
      <c r="L980" s="154">
        <v>125.13500000000001</v>
      </c>
      <c r="M980" s="166">
        <v>65</v>
      </c>
      <c r="N980" s="167">
        <f t="shared" si="111"/>
        <v>65.31</v>
      </c>
      <c r="O980" s="167">
        <f t="shared" si="111"/>
        <v>65.106999999999999</v>
      </c>
      <c r="P980" s="167">
        <f t="shared" si="111"/>
        <v>65.135000000000005</v>
      </c>
      <c r="Q980">
        <f t="shared" si="107"/>
        <v>125.31</v>
      </c>
      <c r="R980">
        <f t="shared" si="108"/>
        <v>125.107</v>
      </c>
      <c r="S980" s="168">
        <f t="shared" si="109"/>
        <v>65.31</v>
      </c>
      <c r="T980">
        <f t="shared" si="110"/>
        <v>65.106999999999999</v>
      </c>
    </row>
    <row r="981" spans="1:20" outlineLevel="1" x14ac:dyDescent="0.25">
      <c r="A981" s="149">
        <v>150</v>
      </c>
      <c r="B981" s="164" t="str">
        <f t="shared" si="105"/>
        <v>FA</v>
      </c>
      <c r="C981" s="164" t="str">
        <f t="shared" si="106"/>
        <v>FA</v>
      </c>
      <c r="D981" s="135">
        <v>569.02</v>
      </c>
      <c r="E981" s="165">
        <v>5</v>
      </c>
      <c r="F981" s="135">
        <v>2</v>
      </c>
      <c r="G981" s="135">
        <v>125</v>
      </c>
      <c r="H981" s="154">
        <v>564.77499999999998</v>
      </c>
      <c r="I981" s="154">
        <v>2E-3</v>
      </c>
      <c r="J981" s="154">
        <v>125.26300000000001</v>
      </c>
      <c r="K981" s="154">
        <v>125.09099999999999</v>
      </c>
      <c r="L981" s="154">
        <v>125.113</v>
      </c>
      <c r="M981" s="166">
        <v>65</v>
      </c>
      <c r="N981" s="167">
        <f t="shared" si="111"/>
        <v>65.263000000000005</v>
      </c>
      <c r="O981" s="167">
        <f t="shared" si="111"/>
        <v>65.090999999999994</v>
      </c>
      <c r="P981" s="167">
        <f t="shared" si="111"/>
        <v>65.113</v>
      </c>
      <c r="Q981">
        <f t="shared" si="107"/>
        <v>125.26300000000001</v>
      </c>
      <c r="R981">
        <f t="shared" si="108"/>
        <v>125.09099999999999</v>
      </c>
      <c r="S981" s="168">
        <f t="shared" si="109"/>
        <v>65.263000000000005</v>
      </c>
      <c r="T981">
        <f t="shared" si="110"/>
        <v>65.090999999999994</v>
      </c>
    </row>
    <row r="982" spans="1:20" outlineLevel="1" x14ac:dyDescent="0.25">
      <c r="A982" s="149">
        <v>2</v>
      </c>
      <c r="B982" s="164" t="str">
        <f t="shared" si="105"/>
        <v>FA</v>
      </c>
      <c r="C982" s="164" t="str">
        <f t="shared" si="106"/>
        <v>FA</v>
      </c>
      <c r="D982" s="135">
        <v>7.75</v>
      </c>
      <c r="E982" s="165">
        <v>5</v>
      </c>
      <c r="F982" s="135">
        <v>4</v>
      </c>
      <c r="G982" s="135">
        <v>125</v>
      </c>
      <c r="H982" s="154">
        <v>3.5138500000000001</v>
      </c>
      <c r="I982" s="154">
        <v>4.0000000000000001E-3</v>
      </c>
      <c r="J982" s="154">
        <v>154.131</v>
      </c>
      <c r="K982" s="154">
        <v>133.405</v>
      </c>
      <c r="L982" s="154">
        <v>137.12200000000001</v>
      </c>
      <c r="M982" s="166">
        <v>65</v>
      </c>
      <c r="N982" s="167">
        <f t="shared" si="111"/>
        <v>94.131</v>
      </c>
      <c r="O982" s="167">
        <f t="shared" si="111"/>
        <v>73.405000000000001</v>
      </c>
      <c r="P982" s="167">
        <f t="shared" si="111"/>
        <v>77.122000000000014</v>
      </c>
      <c r="Q982">
        <f t="shared" si="107"/>
        <v>154.131</v>
      </c>
      <c r="R982">
        <f t="shared" si="108"/>
        <v>133.405</v>
      </c>
      <c r="S982" s="168">
        <f t="shared" si="109"/>
        <v>94.131</v>
      </c>
      <c r="T982">
        <f t="shared" si="110"/>
        <v>73.405000000000001</v>
      </c>
    </row>
    <row r="983" spans="1:20" outlineLevel="1" x14ac:dyDescent="0.25">
      <c r="A983" s="149">
        <v>3.5</v>
      </c>
      <c r="B983" s="164" t="str">
        <f t="shared" si="105"/>
        <v>FA</v>
      </c>
      <c r="C983" s="164" t="str">
        <f t="shared" si="106"/>
        <v>FA</v>
      </c>
      <c r="D983" s="135">
        <v>13.44</v>
      </c>
      <c r="E983" s="165">
        <v>5</v>
      </c>
      <c r="F983" s="135">
        <v>4</v>
      </c>
      <c r="G983" s="135">
        <v>125</v>
      </c>
      <c r="H983" s="154">
        <v>9.2023100000000007</v>
      </c>
      <c r="I983" s="154">
        <v>4.0000000000000001E-3</v>
      </c>
      <c r="J983" s="154">
        <v>142.67400000000001</v>
      </c>
      <c r="K983" s="154">
        <v>130.148</v>
      </c>
      <c r="L983" s="154">
        <v>132.25299999999999</v>
      </c>
      <c r="M983" s="166">
        <v>65</v>
      </c>
      <c r="N983" s="167">
        <f t="shared" si="111"/>
        <v>82.674000000000007</v>
      </c>
      <c r="O983" s="167">
        <f t="shared" si="111"/>
        <v>70.147999999999996</v>
      </c>
      <c r="P983" s="167">
        <f t="shared" si="111"/>
        <v>72.252999999999986</v>
      </c>
      <c r="Q983">
        <f t="shared" si="107"/>
        <v>142.67400000000001</v>
      </c>
      <c r="R983">
        <f t="shared" si="108"/>
        <v>130.148</v>
      </c>
      <c r="S983" s="168">
        <f t="shared" si="109"/>
        <v>82.674000000000007</v>
      </c>
      <c r="T983">
        <f t="shared" si="110"/>
        <v>70.147999999999996</v>
      </c>
    </row>
    <row r="984" spans="1:20" outlineLevel="1" x14ac:dyDescent="0.25">
      <c r="A984" s="149">
        <v>5</v>
      </c>
      <c r="B984" s="164" t="str">
        <f t="shared" si="105"/>
        <v>FA</v>
      </c>
      <c r="C984" s="164" t="str">
        <f t="shared" si="106"/>
        <v>FA</v>
      </c>
      <c r="D984" s="135">
        <v>19.13</v>
      </c>
      <c r="E984" s="165">
        <v>5</v>
      </c>
      <c r="F984" s="135">
        <v>4</v>
      </c>
      <c r="G984" s="135">
        <v>125</v>
      </c>
      <c r="H984" s="154">
        <v>14.8908</v>
      </c>
      <c r="I984" s="154">
        <v>4.0000000000000001E-3</v>
      </c>
      <c r="J984" s="154">
        <v>137.726</v>
      </c>
      <c r="K984" s="154">
        <v>128.74299999999999</v>
      </c>
      <c r="L984" s="154">
        <v>130.255</v>
      </c>
      <c r="M984" s="166">
        <v>65</v>
      </c>
      <c r="N984" s="167">
        <f t="shared" si="111"/>
        <v>77.725999999999999</v>
      </c>
      <c r="O984" s="167">
        <f t="shared" si="111"/>
        <v>68.742999999999995</v>
      </c>
      <c r="P984" s="167">
        <f t="shared" si="111"/>
        <v>70.254999999999995</v>
      </c>
      <c r="Q984">
        <f t="shared" si="107"/>
        <v>137.726</v>
      </c>
      <c r="R984">
        <f t="shared" si="108"/>
        <v>128.74299999999999</v>
      </c>
      <c r="S984" s="168">
        <f t="shared" si="109"/>
        <v>77.725999999999999</v>
      </c>
      <c r="T984">
        <f t="shared" si="110"/>
        <v>68.742999999999995</v>
      </c>
    </row>
    <row r="985" spans="1:20" outlineLevel="1" x14ac:dyDescent="0.25">
      <c r="A985" s="149">
        <v>7.5</v>
      </c>
      <c r="B985" s="164" t="str">
        <f t="shared" si="105"/>
        <v>FA</v>
      </c>
      <c r="C985" s="164" t="str">
        <f t="shared" si="106"/>
        <v>FA</v>
      </c>
      <c r="D985" s="135">
        <v>28.61</v>
      </c>
      <c r="E985" s="165">
        <v>5</v>
      </c>
      <c r="F985" s="135">
        <v>4</v>
      </c>
      <c r="G985" s="135">
        <v>125</v>
      </c>
      <c r="H985" s="154">
        <v>24.371500000000001</v>
      </c>
      <c r="I985" s="154">
        <v>4.0000000000000001E-3</v>
      </c>
      <c r="J985" s="154">
        <v>133.65199999999999</v>
      </c>
      <c r="K985" s="154">
        <v>127.581</v>
      </c>
      <c r="L985" s="154">
        <v>128.60499999999999</v>
      </c>
      <c r="M985" s="166">
        <v>65</v>
      </c>
      <c r="N985" s="167">
        <f t="shared" si="111"/>
        <v>73.651999999999987</v>
      </c>
      <c r="O985" s="167">
        <f t="shared" si="111"/>
        <v>67.581000000000003</v>
      </c>
      <c r="P985" s="167">
        <f t="shared" si="111"/>
        <v>68.60499999999999</v>
      </c>
      <c r="Q985">
        <f t="shared" si="107"/>
        <v>133.65199999999999</v>
      </c>
      <c r="R985">
        <f t="shared" si="108"/>
        <v>127.581</v>
      </c>
      <c r="S985" s="168">
        <f t="shared" si="109"/>
        <v>73.651999999999987</v>
      </c>
      <c r="T985">
        <f t="shared" si="110"/>
        <v>67.581000000000003</v>
      </c>
    </row>
    <row r="986" spans="1:20" outlineLevel="1" x14ac:dyDescent="0.25">
      <c r="A986" s="149">
        <v>10</v>
      </c>
      <c r="B986" s="164" t="str">
        <f t="shared" si="105"/>
        <v>FA</v>
      </c>
      <c r="C986" s="164" t="str">
        <f t="shared" si="106"/>
        <v>FA</v>
      </c>
      <c r="D986" s="135">
        <v>38.090000000000003</v>
      </c>
      <c r="E986" s="165">
        <v>5</v>
      </c>
      <c r="F986" s="135">
        <v>4</v>
      </c>
      <c r="G986" s="135">
        <v>125</v>
      </c>
      <c r="H986" s="154">
        <v>33.8523</v>
      </c>
      <c r="I986" s="154">
        <v>4.0000000000000001E-3</v>
      </c>
      <c r="J986" s="154">
        <v>131.66</v>
      </c>
      <c r="K986" s="154">
        <v>127</v>
      </c>
      <c r="L986" s="154">
        <v>127.804</v>
      </c>
      <c r="M986" s="166">
        <v>65</v>
      </c>
      <c r="N986" s="167">
        <f t="shared" si="111"/>
        <v>71.66</v>
      </c>
      <c r="O986" s="167">
        <f t="shared" si="111"/>
        <v>67</v>
      </c>
      <c r="P986" s="167">
        <f t="shared" si="111"/>
        <v>67.804000000000002</v>
      </c>
      <c r="Q986">
        <f t="shared" si="107"/>
        <v>131.66</v>
      </c>
      <c r="R986">
        <f t="shared" si="108"/>
        <v>127</v>
      </c>
      <c r="S986" s="168">
        <f t="shared" si="109"/>
        <v>71.66</v>
      </c>
      <c r="T986">
        <f t="shared" si="110"/>
        <v>67</v>
      </c>
    </row>
    <row r="987" spans="1:20" outlineLevel="1" x14ac:dyDescent="0.25">
      <c r="A987" s="149">
        <v>15</v>
      </c>
      <c r="B987" s="164" t="str">
        <f t="shared" si="105"/>
        <v>FA</v>
      </c>
      <c r="C987" s="164" t="str">
        <f t="shared" si="106"/>
        <v>FA</v>
      </c>
      <c r="D987" s="135">
        <v>57.05</v>
      </c>
      <c r="E987" s="165">
        <v>5</v>
      </c>
      <c r="F987" s="135">
        <v>4</v>
      </c>
      <c r="G987" s="135">
        <v>125</v>
      </c>
      <c r="H987" s="154">
        <v>52.813800000000001</v>
      </c>
      <c r="I987" s="154">
        <v>4.0000000000000001E-3</v>
      </c>
      <c r="J987" s="154">
        <v>129.5</v>
      </c>
      <c r="K987" s="154">
        <v>126.393</v>
      </c>
      <c r="L987" s="154">
        <v>126.89100000000001</v>
      </c>
      <c r="M987" s="166">
        <v>65</v>
      </c>
      <c r="N987" s="167">
        <f t="shared" si="111"/>
        <v>69.5</v>
      </c>
      <c r="O987" s="167">
        <f t="shared" si="111"/>
        <v>66.393000000000001</v>
      </c>
      <c r="P987" s="167">
        <f t="shared" si="111"/>
        <v>66.891000000000005</v>
      </c>
      <c r="Q987">
        <f t="shared" si="107"/>
        <v>129.5</v>
      </c>
      <c r="R987">
        <f t="shared" si="108"/>
        <v>126.393</v>
      </c>
      <c r="S987" s="168">
        <f t="shared" si="109"/>
        <v>69.5</v>
      </c>
      <c r="T987">
        <f t="shared" si="110"/>
        <v>66.393000000000001</v>
      </c>
    </row>
    <row r="988" spans="1:20" outlineLevel="1" x14ac:dyDescent="0.25">
      <c r="A988" s="149">
        <v>20</v>
      </c>
      <c r="B988" s="164" t="str">
        <f t="shared" si="105"/>
        <v>FA</v>
      </c>
      <c r="C988" s="164" t="str">
        <f t="shared" si="106"/>
        <v>FA</v>
      </c>
      <c r="D988" s="135">
        <v>76.02</v>
      </c>
      <c r="E988" s="165">
        <v>5</v>
      </c>
      <c r="F988" s="135">
        <v>4</v>
      </c>
      <c r="G988" s="135">
        <v>125</v>
      </c>
      <c r="H988" s="154">
        <v>71.775400000000005</v>
      </c>
      <c r="I988" s="154">
        <v>4.0000000000000001E-3</v>
      </c>
      <c r="J988" s="154">
        <v>128.428</v>
      </c>
      <c r="K988" s="154">
        <v>126.08199999999999</v>
      </c>
      <c r="L988" s="154">
        <v>126.462</v>
      </c>
      <c r="M988" s="166">
        <v>65</v>
      </c>
      <c r="N988" s="167">
        <f t="shared" si="111"/>
        <v>68.427999999999997</v>
      </c>
      <c r="O988" s="167">
        <f t="shared" si="111"/>
        <v>66.081999999999994</v>
      </c>
      <c r="P988" s="167">
        <f t="shared" si="111"/>
        <v>66.462000000000003</v>
      </c>
      <c r="Q988">
        <f t="shared" si="107"/>
        <v>128.428</v>
      </c>
      <c r="R988">
        <f t="shared" si="108"/>
        <v>126.08199999999999</v>
      </c>
      <c r="S988" s="168">
        <f t="shared" si="109"/>
        <v>68.427999999999997</v>
      </c>
      <c r="T988">
        <f t="shared" si="110"/>
        <v>66.081999999999994</v>
      </c>
    </row>
    <row r="989" spans="1:20" outlineLevel="1" x14ac:dyDescent="0.25">
      <c r="A989" s="149">
        <v>35</v>
      </c>
      <c r="B989" s="164" t="str">
        <f t="shared" si="105"/>
        <v>FA</v>
      </c>
      <c r="C989" s="164" t="str">
        <f t="shared" si="106"/>
        <v>FA</v>
      </c>
      <c r="D989" s="135">
        <v>132.9</v>
      </c>
      <c r="E989" s="165">
        <v>5</v>
      </c>
      <c r="F989" s="135">
        <v>4</v>
      </c>
      <c r="G989" s="135">
        <v>125</v>
      </c>
      <c r="H989" s="154">
        <v>128.66</v>
      </c>
      <c r="I989" s="154">
        <v>4.0000000000000001E-3</v>
      </c>
      <c r="J989" s="154">
        <v>127.057</v>
      </c>
      <c r="K989" s="154">
        <v>125.658</v>
      </c>
      <c r="L989" s="154">
        <v>125.86799999999999</v>
      </c>
      <c r="M989" s="166">
        <v>65</v>
      </c>
      <c r="N989" s="167">
        <f t="shared" si="111"/>
        <v>67.057000000000002</v>
      </c>
      <c r="O989" s="167">
        <f t="shared" si="111"/>
        <v>65.658000000000001</v>
      </c>
      <c r="P989" s="167">
        <f t="shared" si="111"/>
        <v>65.867999999999995</v>
      </c>
      <c r="Q989">
        <f t="shared" si="107"/>
        <v>127.057</v>
      </c>
      <c r="R989">
        <f t="shared" si="108"/>
        <v>125.658</v>
      </c>
      <c r="S989" s="168">
        <f t="shared" si="109"/>
        <v>67.057000000000002</v>
      </c>
      <c r="T989">
        <f t="shared" si="110"/>
        <v>65.658000000000001</v>
      </c>
    </row>
    <row r="990" spans="1:20" outlineLevel="1" x14ac:dyDescent="0.25">
      <c r="A990" s="149">
        <v>50</v>
      </c>
      <c r="B990" s="164" t="str">
        <f t="shared" si="105"/>
        <v>FA</v>
      </c>
      <c r="C990" s="164" t="str">
        <f t="shared" si="106"/>
        <v>FA</v>
      </c>
      <c r="D990" s="135">
        <v>189.78</v>
      </c>
      <c r="E990" s="165">
        <v>5</v>
      </c>
      <c r="F990" s="135">
        <v>4</v>
      </c>
      <c r="G990" s="135">
        <v>125</v>
      </c>
      <c r="H990" s="154">
        <v>185.54499999999999</v>
      </c>
      <c r="I990" s="154">
        <v>4.0000000000000001E-3</v>
      </c>
      <c r="J990" s="154">
        <v>126.458</v>
      </c>
      <c r="K990" s="154">
        <v>125.483</v>
      </c>
      <c r="L990" s="154">
        <v>125.63</v>
      </c>
      <c r="M990" s="166">
        <v>65</v>
      </c>
      <c r="N990" s="167">
        <f t="shared" si="111"/>
        <v>66.457999999999998</v>
      </c>
      <c r="O990" s="167">
        <f t="shared" si="111"/>
        <v>65.483000000000004</v>
      </c>
      <c r="P990" s="167">
        <f t="shared" si="111"/>
        <v>65.63</v>
      </c>
      <c r="Q990">
        <f t="shared" si="107"/>
        <v>126.458</v>
      </c>
      <c r="R990">
        <f t="shared" si="108"/>
        <v>125.483</v>
      </c>
      <c r="S990" s="168">
        <f t="shared" si="109"/>
        <v>66.457999999999998</v>
      </c>
      <c r="T990">
        <f t="shared" si="110"/>
        <v>65.483000000000004</v>
      </c>
    </row>
    <row r="991" spans="1:20" outlineLevel="1" x14ac:dyDescent="0.25">
      <c r="A991" s="149">
        <v>60</v>
      </c>
      <c r="B991" s="164" t="str">
        <f t="shared" si="105"/>
        <v>FA</v>
      </c>
      <c r="C991" s="164" t="str">
        <f t="shared" si="106"/>
        <v>FA</v>
      </c>
      <c r="D991" s="135">
        <v>227.71</v>
      </c>
      <c r="E991" s="165">
        <v>5</v>
      </c>
      <c r="F991" s="135">
        <v>4</v>
      </c>
      <c r="G991" s="135">
        <v>125</v>
      </c>
      <c r="H991" s="154">
        <v>223.46799999999999</v>
      </c>
      <c r="I991" s="154">
        <v>4.0000000000000001E-3</v>
      </c>
      <c r="J991" s="154">
        <v>126.22199999999999</v>
      </c>
      <c r="K991" s="154">
        <v>125.40900000000001</v>
      </c>
      <c r="L991" s="154">
        <v>125.532</v>
      </c>
      <c r="M991" s="166">
        <v>65</v>
      </c>
      <c r="N991" s="167">
        <f t="shared" si="111"/>
        <v>66.221999999999994</v>
      </c>
      <c r="O991" s="167">
        <f t="shared" si="111"/>
        <v>65.409000000000006</v>
      </c>
      <c r="P991" s="167">
        <f t="shared" si="111"/>
        <v>65.531999999999996</v>
      </c>
      <c r="Q991">
        <f t="shared" si="107"/>
        <v>126.22199999999999</v>
      </c>
      <c r="R991">
        <f t="shared" si="108"/>
        <v>125.40900000000001</v>
      </c>
      <c r="S991" s="168">
        <f t="shared" si="109"/>
        <v>66.221999999999994</v>
      </c>
      <c r="T991">
        <f t="shared" si="110"/>
        <v>65.409000000000006</v>
      </c>
    </row>
    <row r="992" spans="1:20" outlineLevel="1" x14ac:dyDescent="0.25">
      <c r="A992" s="149">
        <v>70</v>
      </c>
      <c r="B992" s="164" t="str">
        <f t="shared" si="105"/>
        <v>FA</v>
      </c>
      <c r="C992" s="164" t="str">
        <f t="shared" si="106"/>
        <v>FA</v>
      </c>
      <c r="D992" s="135">
        <v>265.63</v>
      </c>
      <c r="E992" s="165">
        <v>5</v>
      </c>
      <c r="F992" s="135">
        <v>4</v>
      </c>
      <c r="G992" s="135">
        <v>125</v>
      </c>
      <c r="H992" s="154">
        <v>261.39100000000002</v>
      </c>
      <c r="I992" s="154">
        <v>4.0000000000000001E-3</v>
      </c>
      <c r="J992" s="154">
        <v>126.05800000000001</v>
      </c>
      <c r="K992" s="154">
        <v>125.358</v>
      </c>
      <c r="L992" s="154">
        <v>125.458</v>
      </c>
      <c r="M992" s="166">
        <v>65</v>
      </c>
      <c r="N992" s="167">
        <f t="shared" si="111"/>
        <v>66.058000000000007</v>
      </c>
      <c r="O992" s="167">
        <f t="shared" si="111"/>
        <v>65.358000000000004</v>
      </c>
      <c r="P992" s="167">
        <f t="shared" si="111"/>
        <v>65.457999999999998</v>
      </c>
      <c r="Q992">
        <f t="shared" si="107"/>
        <v>126.05800000000001</v>
      </c>
      <c r="R992">
        <f t="shared" si="108"/>
        <v>125.358</v>
      </c>
      <c r="S992" s="168">
        <f t="shared" si="109"/>
        <v>66.058000000000007</v>
      </c>
      <c r="T992">
        <f t="shared" si="110"/>
        <v>65.358000000000004</v>
      </c>
    </row>
    <row r="993" spans="1:20" outlineLevel="1" x14ac:dyDescent="0.25">
      <c r="A993" s="149">
        <v>85</v>
      </c>
      <c r="B993" s="164" t="str">
        <f t="shared" si="105"/>
        <v>FA</v>
      </c>
      <c r="C993" s="164" t="str">
        <f t="shared" si="106"/>
        <v>FA</v>
      </c>
      <c r="D993" s="135">
        <v>322.52</v>
      </c>
      <c r="E993" s="165">
        <v>5</v>
      </c>
      <c r="F993" s="135">
        <v>4</v>
      </c>
      <c r="G993" s="135">
        <v>125</v>
      </c>
      <c r="H993" s="154">
        <v>318.27499999999998</v>
      </c>
      <c r="I993" s="154">
        <v>4.0000000000000001E-3</v>
      </c>
      <c r="J993" s="154">
        <v>125.884</v>
      </c>
      <c r="K993" s="154">
        <v>125.30200000000001</v>
      </c>
      <c r="L993" s="154">
        <v>125.39</v>
      </c>
      <c r="M993" s="166">
        <v>65</v>
      </c>
      <c r="N993" s="167">
        <f t="shared" si="111"/>
        <v>65.884</v>
      </c>
      <c r="O993" s="167">
        <f t="shared" si="111"/>
        <v>65.302000000000007</v>
      </c>
      <c r="P993" s="167">
        <f t="shared" si="111"/>
        <v>65.39</v>
      </c>
      <c r="Q993">
        <f t="shared" si="107"/>
        <v>125.884</v>
      </c>
      <c r="R993">
        <f t="shared" si="108"/>
        <v>125.30200000000001</v>
      </c>
      <c r="S993" s="168">
        <f t="shared" si="109"/>
        <v>65.884</v>
      </c>
      <c r="T993">
        <f t="shared" si="110"/>
        <v>65.302000000000007</v>
      </c>
    </row>
    <row r="994" spans="1:20" outlineLevel="1" x14ac:dyDescent="0.25">
      <c r="A994" s="149">
        <v>100</v>
      </c>
      <c r="B994" s="164" t="str">
        <f t="shared" si="105"/>
        <v>FA</v>
      </c>
      <c r="C994" s="164" t="str">
        <f t="shared" si="106"/>
        <v>FA</v>
      </c>
      <c r="D994" s="135">
        <v>379.4</v>
      </c>
      <c r="E994" s="165">
        <v>5</v>
      </c>
      <c r="F994" s="135">
        <v>4</v>
      </c>
      <c r="G994" s="135">
        <v>125</v>
      </c>
      <c r="H994" s="154">
        <v>375.16</v>
      </c>
      <c r="I994" s="154">
        <v>4.0000000000000001E-3</v>
      </c>
      <c r="J994" s="154">
        <v>125.754</v>
      </c>
      <c r="K994" s="154">
        <v>125.26</v>
      </c>
      <c r="L994" s="154">
        <v>125.334</v>
      </c>
      <c r="M994" s="166">
        <v>65</v>
      </c>
      <c r="N994" s="167">
        <f t="shared" si="111"/>
        <v>65.754000000000005</v>
      </c>
      <c r="O994" s="167">
        <f t="shared" si="111"/>
        <v>65.260000000000005</v>
      </c>
      <c r="P994" s="167">
        <f t="shared" si="111"/>
        <v>65.334000000000003</v>
      </c>
      <c r="Q994">
        <f t="shared" si="107"/>
        <v>125.754</v>
      </c>
      <c r="R994">
        <f t="shared" si="108"/>
        <v>125.26</v>
      </c>
      <c r="S994" s="168">
        <f t="shared" si="109"/>
        <v>65.754000000000005</v>
      </c>
      <c r="T994">
        <f t="shared" si="110"/>
        <v>65.260000000000005</v>
      </c>
    </row>
    <row r="995" spans="1:20" outlineLevel="1" x14ac:dyDescent="0.25">
      <c r="A995" s="149">
        <v>125</v>
      </c>
      <c r="B995" s="164" t="str">
        <f t="shared" si="105"/>
        <v>FA</v>
      </c>
      <c r="C995" s="164" t="str">
        <f t="shared" si="106"/>
        <v>FA</v>
      </c>
      <c r="D995" s="135">
        <v>474.21</v>
      </c>
      <c r="E995" s="165">
        <v>5</v>
      </c>
      <c r="F995" s="135">
        <v>4</v>
      </c>
      <c r="G995" s="135">
        <v>125</v>
      </c>
      <c r="H995" s="154">
        <v>469.96800000000002</v>
      </c>
      <c r="I995" s="154">
        <v>4.0000000000000001E-3</v>
      </c>
      <c r="J995" s="154">
        <v>125.62</v>
      </c>
      <c r="K995" s="154">
        <v>125.21299999999999</v>
      </c>
      <c r="L995" s="154">
        <v>125.271</v>
      </c>
      <c r="M995" s="166">
        <v>65</v>
      </c>
      <c r="N995" s="167">
        <f t="shared" si="111"/>
        <v>65.62</v>
      </c>
      <c r="O995" s="167">
        <f t="shared" si="111"/>
        <v>65.212999999999994</v>
      </c>
      <c r="P995" s="167">
        <f t="shared" si="111"/>
        <v>65.271000000000001</v>
      </c>
      <c r="Q995">
        <f t="shared" si="107"/>
        <v>125.62</v>
      </c>
      <c r="R995">
        <f t="shared" si="108"/>
        <v>125.21299999999999</v>
      </c>
      <c r="S995" s="168">
        <f t="shared" si="109"/>
        <v>65.62</v>
      </c>
      <c r="T995">
        <f t="shared" si="110"/>
        <v>65.212999999999994</v>
      </c>
    </row>
    <row r="996" spans="1:20" outlineLevel="1" x14ac:dyDescent="0.25">
      <c r="A996" s="149">
        <v>150</v>
      </c>
      <c r="B996" s="164" t="str">
        <f t="shared" si="105"/>
        <v>FA</v>
      </c>
      <c r="C996" s="164" t="str">
        <f t="shared" si="106"/>
        <v>FA</v>
      </c>
      <c r="D996" s="135">
        <v>569.02</v>
      </c>
      <c r="E996" s="165">
        <v>5</v>
      </c>
      <c r="F996" s="135">
        <v>4</v>
      </c>
      <c r="G996" s="135">
        <v>125</v>
      </c>
      <c r="H996" s="154">
        <v>564.77499999999998</v>
      </c>
      <c r="I996" s="154">
        <v>4.0000000000000001E-3</v>
      </c>
      <c r="J996" s="154">
        <v>125.52500000000001</v>
      </c>
      <c r="K996" s="154">
        <v>125.182</v>
      </c>
      <c r="L996" s="154">
        <v>125.227</v>
      </c>
      <c r="M996" s="166">
        <v>65</v>
      </c>
      <c r="N996" s="167">
        <f t="shared" si="111"/>
        <v>65.525000000000006</v>
      </c>
      <c r="O996" s="167">
        <f t="shared" si="111"/>
        <v>65.182000000000002</v>
      </c>
      <c r="P996" s="167">
        <f t="shared" si="111"/>
        <v>65.227000000000004</v>
      </c>
      <c r="Q996">
        <f t="shared" si="107"/>
        <v>125.52500000000001</v>
      </c>
      <c r="R996">
        <f t="shared" si="108"/>
        <v>125.182</v>
      </c>
      <c r="S996" s="168">
        <f t="shared" si="109"/>
        <v>65.525000000000006</v>
      </c>
      <c r="T996">
        <f t="shared" si="110"/>
        <v>65.182000000000002</v>
      </c>
    </row>
    <row r="997" spans="1:20" outlineLevel="1" x14ac:dyDescent="0.25">
      <c r="A997" s="149">
        <v>2</v>
      </c>
      <c r="B997" s="164" t="str">
        <f t="shared" si="105"/>
        <v>FA</v>
      </c>
      <c r="C997" s="164" t="str">
        <f t="shared" si="106"/>
        <v>TR</v>
      </c>
      <c r="D997" s="135">
        <v>7.75</v>
      </c>
      <c r="E997" s="165">
        <v>5</v>
      </c>
      <c r="F997" s="135">
        <v>6</v>
      </c>
      <c r="G997" s="135">
        <v>125</v>
      </c>
      <c r="H997" s="154">
        <v>3.5138500000000001</v>
      </c>
      <c r="I997" s="154">
        <v>6.0000000000000001E-3</v>
      </c>
      <c r="J997" s="154">
        <v>168.49799999999999</v>
      </c>
      <c r="K997" s="154">
        <v>137.56100000000001</v>
      </c>
      <c r="L997" s="154">
        <v>143.09899999999999</v>
      </c>
      <c r="M997" s="166">
        <v>65</v>
      </c>
      <c r="N997" s="167">
        <f t="shared" si="111"/>
        <v>108.49799999999999</v>
      </c>
      <c r="O997" s="167">
        <f t="shared" si="111"/>
        <v>77.561000000000007</v>
      </c>
      <c r="P997" s="167">
        <f t="shared" si="111"/>
        <v>83.09899999999999</v>
      </c>
      <c r="Q997">
        <f t="shared" si="107"/>
        <v>168.49799999999999</v>
      </c>
      <c r="R997">
        <f t="shared" si="108"/>
        <v>137.56100000000001</v>
      </c>
      <c r="S997" s="168">
        <f t="shared" si="109"/>
        <v>108.49799999999999</v>
      </c>
      <c r="T997">
        <f t="shared" si="110"/>
        <v>77.561000000000007</v>
      </c>
    </row>
    <row r="998" spans="1:20" outlineLevel="1" x14ac:dyDescent="0.25">
      <c r="A998" s="149">
        <v>3.5</v>
      </c>
      <c r="B998" s="164" t="str">
        <f t="shared" si="105"/>
        <v>FA</v>
      </c>
      <c r="C998" s="164" t="str">
        <f t="shared" si="106"/>
        <v>TR</v>
      </c>
      <c r="D998" s="135">
        <v>13.44</v>
      </c>
      <c r="E998" s="165">
        <v>5</v>
      </c>
      <c r="F998" s="135">
        <v>6</v>
      </c>
      <c r="G998" s="135">
        <v>125</v>
      </c>
      <c r="H998" s="154">
        <v>9.2023100000000007</v>
      </c>
      <c r="I998" s="154">
        <v>6.0000000000000001E-3</v>
      </c>
      <c r="J998" s="154">
        <v>151.43600000000001</v>
      </c>
      <c r="K998" s="154">
        <v>132.70599999999999</v>
      </c>
      <c r="L998" s="154">
        <v>135.851</v>
      </c>
      <c r="M998" s="166">
        <v>65</v>
      </c>
      <c r="N998" s="167">
        <f t="shared" si="111"/>
        <v>91.436000000000007</v>
      </c>
      <c r="O998" s="167">
        <f t="shared" si="111"/>
        <v>72.705999999999989</v>
      </c>
      <c r="P998" s="167">
        <f t="shared" si="111"/>
        <v>75.850999999999999</v>
      </c>
      <c r="Q998">
        <f t="shared" si="107"/>
        <v>151.43600000000001</v>
      </c>
      <c r="R998">
        <f t="shared" si="108"/>
        <v>132.70599999999999</v>
      </c>
      <c r="S998" s="168">
        <f t="shared" si="109"/>
        <v>91.436000000000007</v>
      </c>
      <c r="T998">
        <f t="shared" si="110"/>
        <v>72.705999999999989</v>
      </c>
    </row>
    <row r="999" spans="1:20" outlineLevel="1" x14ac:dyDescent="0.25">
      <c r="A999" s="149">
        <v>5</v>
      </c>
      <c r="B999" s="164" t="str">
        <f t="shared" si="105"/>
        <v>FA</v>
      </c>
      <c r="C999" s="164" t="str">
        <f t="shared" si="106"/>
        <v>TR</v>
      </c>
      <c r="D999" s="135">
        <v>19.13</v>
      </c>
      <c r="E999" s="165">
        <v>5</v>
      </c>
      <c r="F999" s="135">
        <v>6</v>
      </c>
      <c r="G999" s="135">
        <v>125</v>
      </c>
      <c r="H999" s="154">
        <v>14.8908</v>
      </c>
      <c r="I999" s="154">
        <v>6.0000000000000001E-3</v>
      </c>
      <c r="J999" s="154">
        <v>144.05099999999999</v>
      </c>
      <c r="K999" s="154">
        <v>130.607</v>
      </c>
      <c r="L999" s="154">
        <v>132.86699999999999</v>
      </c>
      <c r="M999" s="166">
        <v>65</v>
      </c>
      <c r="N999" s="167">
        <f t="shared" si="111"/>
        <v>84.050999999999988</v>
      </c>
      <c r="O999" s="167">
        <f t="shared" si="111"/>
        <v>70.606999999999999</v>
      </c>
      <c r="P999" s="167">
        <f t="shared" si="111"/>
        <v>72.86699999999999</v>
      </c>
      <c r="Q999">
        <f t="shared" si="107"/>
        <v>144.05099999999999</v>
      </c>
      <c r="R999">
        <f t="shared" si="108"/>
        <v>130.607</v>
      </c>
      <c r="S999" s="168">
        <f t="shared" si="109"/>
        <v>84.050999999999988</v>
      </c>
      <c r="T999">
        <f t="shared" si="110"/>
        <v>70.606999999999999</v>
      </c>
    </row>
    <row r="1000" spans="1:20" outlineLevel="1" x14ac:dyDescent="0.25">
      <c r="A1000" s="149">
        <v>7.5</v>
      </c>
      <c r="B1000" s="164" t="str">
        <f t="shared" si="105"/>
        <v>FA</v>
      </c>
      <c r="C1000" s="164" t="str">
        <f t="shared" si="106"/>
        <v>TR</v>
      </c>
      <c r="D1000" s="135">
        <v>28.61</v>
      </c>
      <c r="E1000" s="165">
        <v>5</v>
      </c>
      <c r="F1000" s="135">
        <v>6</v>
      </c>
      <c r="G1000" s="135">
        <v>125</v>
      </c>
      <c r="H1000" s="154">
        <v>24.371500000000001</v>
      </c>
      <c r="I1000" s="154">
        <v>6.0000000000000001E-3</v>
      </c>
      <c r="J1000" s="154">
        <v>137.96</v>
      </c>
      <c r="K1000" s="154">
        <v>128.86699999999999</v>
      </c>
      <c r="L1000" s="154">
        <v>130.4</v>
      </c>
      <c r="M1000" s="166">
        <v>65</v>
      </c>
      <c r="N1000" s="167">
        <f t="shared" si="111"/>
        <v>77.960000000000008</v>
      </c>
      <c r="O1000" s="167">
        <f t="shared" si="111"/>
        <v>68.86699999999999</v>
      </c>
      <c r="P1000" s="167">
        <f t="shared" si="111"/>
        <v>70.400000000000006</v>
      </c>
      <c r="Q1000">
        <f t="shared" si="107"/>
        <v>137.96</v>
      </c>
      <c r="R1000">
        <f t="shared" si="108"/>
        <v>128.86699999999999</v>
      </c>
      <c r="S1000" s="168">
        <f t="shared" si="109"/>
        <v>77.960000000000008</v>
      </c>
      <c r="T1000">
        <f t="shared" si="110"/>
        <v>68.86699999999999</v>
      </c>
    </row>
    <row r="1001" spans="1:20" outlineLevel="1" x14ac:dyDescent="0.25">
      <c r="A1001" s="149">
        <v>10</v>
      </c>
      <c r="B1001" s="164" t="str">
        <f t="shared" ref="B1001:B1064" si="112">IF(AND($A1001&lt;=$C$24,Q1001&lt;&gt;"NA",R1001&lt;&gt;"NA",F1001&gt;=$Q$26),"TR","FA")</f>
        <v>FA</v>
      </c>
      <c r="C1001" s="164" t="str">
        <f t="shared" ref="C1001:C1064" si="113">IF(AND($A1001&lt;=$C$24,$S1001&lt;&gt;"NA",$T1001&lt;&gt;"NA",$F1001&gt;=$S$26),"TR","FA")</f>
        <v>TR</v>
      </c>
      <c r="D1001" s="135">
        <v>38.090000000000003</v>
      </c>
      <c r="E1001" s="165">
        <v>5</v>
      </c>
      <c r="F1001" s="135">
        <v>6</v>
      </c>
      <c r="G1001" s="135">
        <v>125</v>
      </c>
      <c r="H1001" s="154">
        <v>33.8523</v>
      </c>
      <c r="I1001" s="154">
        <v>6.0000000000000001E-3</v>
      </c>
      <c r="J1001" s="154">
        <v>134.97999999999999</v>
      </c>
      <c r="K1001" s="154">
        <v>127.998</v>
      </c>
      <c r="L1001" s="154">
        <v>129.202</v>
      </c>
      <c r="M1001" s="166">
        <v>65</v>
      </c>
      <c r="N1001" s="167">
        <f t="shared" si="111"/>
        <v>74.97999999999999</v>
      </c>
      <c r="O1001" s="167">
        <f t="shared" si="111"/>
        <v>67.998000000000005</v>
      </c>
      <c r="P1001" s="167">
        <f t="shared" si="111"/>
        <v>69.201999999999998</v>
      </c>
      <c r="Q1001">
        <f t="shared" ref="Q1001:Q1064" si="114">IF(J1001&lt;$Q$30,J1001,"NA")</f>
        <v>134.97999999999999</v>
      </c>
      <c r="R1001">
        <f t="shared" ref="R1001:R1064" si="115">IF(J1001&lt;$Q$30,K1001,"NA")</f>
        <v>127.998</v>
      </c>
      <c r="S1001" s="168">
        <f t="shared" ref="S1001:S1064" si="116">IF(N1001&lt;$S$30,N1001,"NA")</f>
        <v>74.97999999999999</v>
      </c>
      <c r="T1001">
        <f t="shared" ref="T1001:T1064" si="117">IF(O1001&lt;$T$30,O1001,"NA")</f>
        <v>67.998000000000005</v>
      </c>
    </row>
    <row r="1002" spans="1:20" outlineLevel="1" x14ac:dyDescent="0.25">
      <c r="A1002" s="149">
        <v>15</v>
      </c>
      <c r="B1002" s="164" t="str">
        <f t="shared" si="112"/>
        <v>FA</v>
      </c>
      <c r="C1002" s="164" t="str">
        <f t="shared" si="113"/>
        <v>TR</v>
      </c>
      <c r="D1002" s="135">
        <v>57.05</v>
      </c>
      <c r="E1002" s="165">
        <v>5</v>
      </c>
      <c r="F1002" s="135">
        <v>6</v>
      </c>
      <c r="G1002" s="135">
        <v>125</v>
      </c>
      <c r="H1002" s="154">
        <v>52.813800000000001</v>
      </c>
      <c r="I1002" s="154">
        <v>6.0000000000000001E-3</v>
      </c>
      <c r="J1002" s="154">
        <v>131.745</v>
      </c>
      <c r="K1002" s="154">
        <v>127.089</v>
      </c>
      <c r="L1002" s="154">
        <v>127.83499999999999</v>
      </c>
      <c r="M1002" s="166">
        <v>65</v>
      </c>
      <c r="N1002" s="167">
        <f t="shared" ref="N1002:P1065" si="118">J1002-$J$30+$N$30</f>
        <v>71.745000000000005</v>
      </c>
      <c r="O1002" s="167">
        <f t="shared" si="118"/>
        <v>67.088999999999999</v>
      </c>
      <c r="P1002" s="167">
        <f t="shared" si="118"/>
        <v>67.834999999999994</v>
      </c>
      <c r="Q1002">
        <f t="shared" si="114"/>
        <v>131.745</v>
      </c>
      <c r="R1002">
        <f t="shared" si="115"/>
        <v>127.089</v>
      </c>
      <c r="S1002" s="168">
        <f t="shared" si="116"/>
        <v>71.745000000000005</v>
      </c>
      <c r="T1002">
        <f t="shared" si="117"/>
        <v>67.088999999999999</v>
      </c>
    </row>
    <row r="1003" spans="1:20" outlineLevel="1" x14ac:dyDescent="0.25">
      <c r="A1003" s="149">
        <v>20</v>
      </c>
      <c r="B1003" s="164" t="str">
        <f t="shared" si="112"/>
        <v>FA</v>
      </c>
      <c r="C1003" s="164" t="str">
        <f t="shared" si="113"/>
        <v>TR</v>
      </c>
      <c r="D1003" s="135">
        <v>76.02</v>
      </c>
      <c r="E1003" s="165">
        <v>5</v>
      </c>
      <c r="F1003" s="135">
        <v>6</v>
      </c>
      <c r="G1003" s="135">
        <v>125</v>
      </c>
      <c r="H1003" s="154">
        <v>71.775400000000005</v>
      </c>
      <c r="I1003" s="154">
        <v>6.0000000000000001E-3</v>
      </c>
      <c r="J1003" s="154">
        <v>130.13900000000001</v>
      </c>
      <c r="K1003" s="154">
        <v>126.623</v>
      </c>
      <c r="L1003" s="154">
        <v>127.191</v>
      </c>
      <c r="M1003" s="166">
        <v>65</v>
      </c>
      <c r="N1003" s="167">
        <f t="shared" si="118"/>
        <v>70.13900000000001</v>
      </c>
      <c r="O1003" s="167">
        <f t="shared" si="118"/>
        <v>66.623000000000005</v>
      </c>
      <c r="P1003" s="167">
        <f t="shared" si="118"/>
        <v>67.191000000000003</v>
      </c>
      <c r="Q1003">
        <f t="shared" si="114"/>
        <v>130.13900000000001</v>
      </c>
      <c r="R1003">
        <f t="shared" si="115"/>
        <v>126.623</v>
      </c>
      <c r="S1003" s="168">
        <f t="shared" si="116"/>
        <v>70.13900000000001</v>
      </c>
      <c r="T1003">
        <f t="shared" si="117"/>
        <v>66.623000000000005</v>
      </c>
    </row>
    <row r="1004" spans="1:20" outlineLevel="1" x14ac:dyDescent="0.25">
      <c r="A1004" s="149">
        <v>35</v>
      </c>
      <c r="B1004" s="164" t="str">
        <f t="shared" si="112"/>
        <v>FA</v>
      </c>
      <c r="C1004" s="164" t="str">
        <f t="shared" si="113"/>
        <v>FA</v>
      </c>
      <c r="D1004" s="135">
        <v>132.9</v>
      </c>
      <c r="E1004" s="165">
        <v>5</v>
      </c>
      <c r="F1004" s="135">
        <v>6</v>
      </c>
      <c r="G1004" s="135">
        <v>125</v>
      </c>
      <c r="H1004" s="154">
        <v>128.66</v>
      </c>
      <c r="I1004" s="154">
        <v>6.0000000000000001E-3</v>
      </c>
      <c r="J1004" s="154">
        <v>128.08500000000001</v>
      </c>
      <c r="K1004" s="154">
        <v>125.986</v>
      </c>
      <c r="L1004" s="154">
        <v>126.301</v>
      </c>
      <c r="M1004" s="166">
        <v>65</v>
      </c>
      <c r="N1004" s="167">
        <f t="shared" si="118"/>
        <v>68.085000000000008</v>
      </c>
      <c r="O1004" s="167">
        <f t="shared" si="118"/>
        <v>65.986000000000004</v>
      </c>
      <c r="P1004" s="167">
        <f t="shared" si="118"/>
        <v>66.301000000000002</v>
      </c>
      <c r="Q1004">
        <f t="shared" si="114"/>
        <v>128.08500000000001</v>
      </c>
      <c r="R1004">
        <f t="shared" si="115"/>
        <v>125.986</v>
      </c>
      <c r="S1004" s="168">
        <f t="shared" si="116"/>
        <v>68.085000000000008</v>
      </c>
      <c r="T1004">
        <f t="shared" si="117"/>
        <v>65.986000000000004</v>
      </c>
    </row>
    <row r="1005" spans="1:20" outlineLevel="1" x14ac:dyDescent="0.25">
      <c r="A1005" s="149">
        <v>50</v>
      </c>
      <c r="B1005" s="164" t="str">
        <f t="shared" si="112"/>
        <v>FA</v>
      </c>
      <c r="C1005" s="164" t="str">
        <f t="shared" si="113"/>
        <v>FA</v>
      </c>
      <c r="D1005" s="135">
        <v>189.78</v>
      </c>
      <c r="E1005" s="165">
        <v>5</v>
      </c>
      <c r="F1005" s="135">
        <v>6</v>
      </c>
      <c r="G1005" s="135">
        <v>125</v>
      </c>
      <c r="H1005" s="154">
        <v>185.54499999999999</v>
      </c>
      <c r="I1005" s="154">
        <v>6.0000000000000001E-3</v>
      </c>
      <c r="J1005" s="154">
        <v>127.18600000000001</v>
      </c>
      <c r="K1005" s="154">
        <v>125.724</v>
      </c>
      <c r="L1005" s="154">
        <v>125.944</v>
      </c>
      <c r="M1005" s="166">
        <v>65</v>
      </c>
      <c r="N1005" s="167">
        <f t="shared" si="118"/>
        <v>67.186000000000007</v>
      </c>
      <c r="O1005" s="167">
        <f t="shared" si="118"/>
        <v>65.724000000000004</v>
      </c>
      <c r="P1005" s="167">
        <f t="shared" si="118"/>
        <v>65.944000000000003</v>
      </c>
      <c r="Q1005">
        <f t="shared" si="114"/>
        <v>127.18600000000001</v>
      </c>
      <c r="R1005">
        <f t="shared" si="115"/>
        <v>125.724</v>
      </c>
      <c r="S1005" s="168">
        <f t="shared" si="116"/>
        <v>67.186000000000007</v>
      </c>
      <c r="T1005">
        <f t="shared" si="117"/>
        <v>65.724000000000004</v>
      </c>
    </row>
    <row r="1006" spans="1:20" outlineLevel="1" x14ac:dyDescent="0.25">
      <c r="A1006" s="149">
        <v>60</v>
      </c>
      <c r="B1006" s="164" t="str">
        <f t="shared" si="112"/>
        <v>FA</v>
      </c>
      <c r="C1006" s="164" t="str">
        <f t="shared" si="113"/>
        <v>FA</v>
      </c>
      <c r="D1006" s="135">
        <v>227.71</v>
      </c>
      <c r="E1006" s="165">
        <v>5</v>
      </c>
      <c r="F1006" s="135">
        <v>6</v>
      </c>
      <c r="G1006" s="135">
        <v>125</v>
      </c>
      <c r="H1006" s="154">
        <v>223.46799999999999</v>
      </c>
      <c r="I1006" s="154">
        <v>6.0000000000000001E-3</v>
      </c>
      <c r="J1006" s="154">
        <v>126.83199999999999</v>
      </c>
      <c r="K1006" s="154">
        <v>125.613</v>
      </c>
      <c r="L1006" s="154">
        <v>125.798</v>
      </c>
      <c r="M1006" s="166">
        <v>65</v>
      </c>
      <c r="N1006" s="167">
        <f t="shared" si="118"/>
        <v>66.831999999999994</v>
      </c>
      <c r="O1006" s="167">
        <f t="shared" si="118"/>
        <v>65.613</v>
      </c>
      <c r="P1006" s="167">
        <f t="shared" si="118"/>
        <v>65.798000000000002</v>
      </c>
      <c r="Q1006">
        <f t="shared" si="114"/>
        <v>126.83199999999999</v>
      </c>
      <c r="R1006">
        <f t="shared" si="115"/>
        <v>125.613</v>
      </c>
      <c r="S1006" s="168">
        <f t="shared" si="116"/>
        <v>66.831999999999994</v>
      </c>
      <c r="T1006">
        <f t="shared" si="117"/>
        <v>65.613</v>
      </c>
    </row>
    <row r="1007" spans="1:20" outlineLevel="1" x14ac:dyDescent="0.25">
      <c r="A1007" s="149">
        <v>70</v>
      </c>
      <c r="B1007" s="164" t="str">
        <f t="shared" si="112"/>
        <v>FA</v>
      </c>
      <c r="C1007" s="164" t="str">
        <f t="shared" si="113"/>
        <v>FA</v>
      </c>
      <c r="D1007" s="135">
        <v>265.63</v>
      </c>
      <c r="E1007" s="165">
        <v>5</v>
      </c>
      <c r="F1007" s="135">
        <v>6</v>
      </c>
      <c r="G1007" s="135">
        <v>125</v>
      </c>
      <c r="H1007" s="154">
        <v>261.39100000000002</v>
      </c>
      <c r="I1007" s="154">
        <v>6.0000000000000001E-3</v>
      </c>
      <c r="J1007" s="154">
        <v>126.586</v>
      </c>
      <c r="K1007" s="154">
        <v>125.53700000000001</v>
      </c>
      <c r="L1007" s="154">
        <v>125.687</v>
      </c>
      <c r="M1007" s="166">
        <v>65</v>
      </c>
      <c r="N1007" s="167">
        <f t="shared" si="118"/>
        <v>66.585999999999999</v>
      </c>
      <c r="O1007" s="167">
        <f t="shared" si="118"/>
        <v>65.537000000000006</v>
      </c>
      <c r="P1007" s="167">
        <f t="shared" si="118"/>
        <v>65.686999999999998</v>
      </c>
      <c r="Q1007">
        <f t="shared" si="114"/>
        <v>126.586</v>
      </c>
      <c r="R1007">
        <f t="shared" si="115"/>
        <v>125.53700000000001</v>
      </c>
      <c r="S1007" s="168">
        <f t="shared" si="116"/>
        <v>66.585999999999999</v>
      </c>
      <c r="T1007">
        <f t="shared" si="117"/>
        <v>65.537000000000006</v>
      </c>
    </row>
    <row r="1008" spans="1:20" outlineLevel="1" x14ac:dyDescent="0.25">
      <c r="A1008" s="149">
        <v>85</v>
      </c>
      <c r="B1008" s="164" t="str">
        <f t="shared" si="112"/>
        <v>FA</v>
      </c>
      <c r="C1008" s="164" t="str">
        <f t="shared" si="113"/>
        <v>FA</v>
      </c>
      <c r="D1008" s="135">
        <v>322.52</v>
      </c>
      <c r="E1008" s="165">
        <v>5</v>
      </c>
      <c r="F1008" s="135">
        <v>6</v>
      </c>
      <c r="G1008" s="135">
        <v>125</v>
      </c>
      <c r="H1008" s="154">
        <v>318.27499999999998</v>
      </c>
      <c r="I1008" s="154">
        <v>6.0000000000000001E-3</v>
      </c>
      <c r="J1008" s="154">
        <v>126.32599999999999</v>
      </c>
      <c r="K1008" s="154">
        <v>125.453</v>
      </c>
      <c r="L1008" s="154">
        <v>125.584</v>
      </c>
      <c r="M1008" s="166">
        <v>65</v>
      </c>
      <c r="N1008" s="167">
        <f t="shared" si="118"/>
        <v>66.325999999999993</v>
      </c>
      <c r="O1008" s="167">
        <f t="shared" si="118"/>
        <v>65.453000000000003</v>
      </c>
      <c r="P1008" s="167">
        <f t="shared" si="118"/>
        <v>65.584000000000003</v>
      </c>
      <c r="Q1008">
        <f t="shared" si="114"/>
        <v>126.32599999999999</v>
      </c>
      <c r="R1008">
        <f t="shared" si="115"/>
        <v>125.453</v>
      </c>
      <c r="S1008" s="168">
        <f t="shared" si="116"/>
        <v>66.325999999999993</v>
      </c>
      <c r="T1008">
        <f t="shared" si="117"/>
        <v>65.453000000000003</v>
      </c>
    </row>
    <row r="1009" spans="1:20" outlineLevel="1" x14ac:dyDescent="0.25">
      <c r="A1009" s="149">
        <v>100</v>
      </c>
      <c r="B1009" s="164" t="str">
        <f t="shared" si="112"/>
        <v>FA</v>
      </c>
      <c r="C1009" s="164" t="str">
        <f t="shared" si="113"/>
        <v>FA</v>
      </c>
      <c r="D1009" s="135">
        <v>379.4</v>
      </c>
      <c r="E1009" s="165">
        <v>5</v>
      </c>
      <c r="F1009" s="135">
        <v>6</v>
      </c>
      <c r="G1009" s="135">
        <v>125</v>
      </c>
      <c r="H1009" s="154">
        <v>375.16</v>
      </c>
      <c r="I1009" s="154">
        <v>6.0000000000000001E-3</v>
      </c>
      <c r="J1009" s="154">
        <v>126.131</v>
      </c>
      <c r="K1009" s="154">
        <v>125.39</v>
      </c>
      <c r="L1009" s="154">
        <v>125.501</v>
      </c>
      <c r="M1009" s="166">
        <v>65</v>
      </c>
      <c r="N1009" s="167">
        <f t="shared" si="118"/>
        <v>66.131</v>
      </c>
      <c r="O1009" s="167">
        <f t="shared" si="118"/>
        <v>65.39</v>
      </c>
      <c r="P1009" s="167">
        <f t="shared" si="118"/>
        <v>65.501000000000005</v>
      </c>
      <c r="Q1009">
        <f t="shared" si="114"/>
        <v>126.131</v>
      </c>
      <c r="R1009">
        <f t="shared" si="115"/>
        <v>125.39</v>
      </c>
      <c r="S1009" s="168">
        <f t="shared" si="116"/>
        <v>66.131</v>
      </c>
      <c r="T1009">
        <f t="shared" si="117"/>
        <v>65.39</v>
      </c>
    </row>
    <row r="1010" spans="1:20" outlineLevel="1" x14ac:dyDescent="0.25">
      <c r="A1010" s="149">
        <v>125</v>
      </c>
      <c r="B1010" s="164" t="str">
        <f t="shared" si="112"/>
        <v>FA</v>
      </c>
      <c r="C1010" s="164" t="str">
        <f t="shared" si="113"/>
        <v>FA</v>
      </c>
      <c r="D1010" s="135">
        <v>474.21</v>
      </c>
      <c r="E1010" s="165">
        <v>5</v>
      </c>
      <c r="F1010" s="135">
        <v>6</v>
      </c>
      <c r="G1010" s="135">
        <v>125</v>
      </c>
      <c r="H1010" s="154">
        <v>469.96800000000002</v>
      </c>
      <c r="I1010" s="154">
        <v>6.0000000000000001E-3</v>
      </c>
      <c r="J1010" s="154">
        <v>125.93</v>
      </c>
      <c r="K1010" s="154">
        <v>125.32</v>
      </c>
      <c r="L1010" s="154">
        <v>125.40600000000001</v>
      </c>
      <c r="M1010" s="166">
        <v>65</v>
      </c>
      <c r="N1010" s="167">
        <f t="shared" si="118"/>
        <v>65.930000000000007</v>
      </c>
      <c r="O1010" s="167">
        <f t="shared" si="118"/>
        <v>65.319999999999993</v>
      </c>
      <c r="P1010" s="167">
        <f t="shared" si="118"/>
        <v>65.406000000000006</v>
      </c>
      <c r="Q1010">
        <f t="shared" si="114"/>
        <v>125.93</v>
      </c>
      <c r="R1010">
        <f t="shared" si="115"/>
        <v>125.32</v>
      </c>
      <c r="S1010" s="168">
        <f t="shared" si="116"/>
        <v>65.930000000000007</v>
      </c>
      <c r="T1010">
        <f t="shared" si="117"/>
        <v>65.319999999999993</v>
      </c>
    </row>
    <row r="1011" spans="1:20" outlineLevel="1" x14ac:dyDescent="0.25">
      <c r="A1011" s="149">
        <v>150</v>
      </c>
      <c r="B1011" s="164" t="str">
        <f t="shared" si="112"/>
        <v>FA</v>
      </c>
      <c r="C1011" s="164" t="str">
        <f t="shared" si="113"/>
        <v>FA</v>
      </c>
      <c r="D1011" s="135">
        <v>569.02</v>
      </c>
      <c r="E1011" s="165">
        <v>5</v>
      </c>
      <c r="F1011" s="135">
        <v>6</v>
      </c>
      <c r="G1011" s="135">
        <v>125</v>
      </c>
      <c r="H1011" s="154">
        <v>564.77499999999998</v>
      </c>
      <c r="I1011" s="154">
        <v>6.0000000000000001E-3</v>
      </c>
      <c r="J1011" s="154">
        <v>125.788</v>
      </c>
      <c r="K1011" s="154">
        <v>125.274</v>
      </c>
      <c r="L1011" s="154">
        <v>125.339</v>
      </c>
      <c r="M1011" s="166">
        <v>65</v>
      </c>
      <c r="N1011" s="167">
        <f t="shared" si="118"/>
        <v>65.787999999999997</v>
      </c>
      <c r="O1011" s="167">
        <f t="shared" si="118"/>
        <v>65.274000000000001</v>
      </c>
      <c r="P1011" s="167">
        <f t="shared" si="118"/>
        <v>65.338999999999999</v>
      </c>
      <c r="Q1011">
        <f t="shared" si="114"/>
        <v>125.788</v>
      </c>
      <c r="R1011">
        <f t="shared" si="115"/>
        <v>125.274</v>
      </c>
      <c r="S1011" s="168">
        <f t="shared" si="116"/>
        <v>65.787999999999997</v>
      </c>
      <c r="T1011">
        <f t="shared" si="117"/>
        <v>65.274000000000001</v>
      </c>
    </row>
    <row r="1012" spans="1:20" outlineLevel="1" x14ac:dyDescent="0.25">
      <c r="A1012" s="149">
        <v>2</v>
      </c>
      <c r="B1012" s="164" t="str">
        <f t="shared" si="112"/>
        <v>FA</v>
      </c>
      <c r="C1012" s="164" t="str">
        <f t="shared" si="113"/>
        <v>TR</v>
      </c>
      <c r="D1012" s="135">
        <v>7.75</v>
      </c>
      <c r="E1012" s="165">
        <v>5</v>
      </c>
      <c r="F1012" s="135">
        <v>8</v>
      </c>
      <c r="G1012" s="135">
        <v>125</v>
      </c>
      <c r="H1012" s="154">
        <v>3.5138500000000001</v>
      </c>
      <c r="I1012" s="154">
        <v>8.0000000000000002E-3</v>
      </c>
      <c r="J1012" s="154">
        <v>182.739</v>
      </c>
      <c r="K1012" s="154">
        <v>141.68799999999999</v>
      </c>
      <c r="L1012" s="154">
        <v>149.02199999999999</v>
      </c>
      <c r="M1012" s="166">
        <v>65</v>
      </c>
      <c r="N1012" s="167">
        <f t="shared" si="118"/>
        <v>122.739</v>
      </c>
      <c r="O1012" s="167">
        <f t="shared" si="118"/>
        <v>81.687999999999988</v>
      </c>
      <c r="P1012" s="167">
        <f t="shared" si="118"/>
        <v>89.021999999999991</v>
      </c>
      <c r="Q1012">
        <f t="shared" si="114"/>
        <v>182.739</v>
      </c>
      <c r="R1012">
        <f t="shared" si="115"/>
        <v>141.68799999999999</v>
      </c>
      <c r="S1012" s="168">
        <f t="shared" si="116"/>
        <v>122.739</v>
      </c>
      <c r="T1012">
        <f t="shared" si="117"/>
        <v>81.687999999999988</v>
      </c>
    </row>
    <row r="1013" spans="1:20" outlineLevel="1" x14ac:dyDescent="0.25">
      <c r="A1013" s="149">
        <v>3.5</v>
      </c>
      <c r="B1013" s="164" t="str">
        <f t="shared" si="112"/>
        <v>FA</v>
      </c>
      <c r="C1013" s="164" t="str">
        <f t="shared" si="113"/>
        <v>TR</v>
      </c>
      <c r="D1013" s="135">
        <v>13.44</v>
      </c>
      <c r="E1013" s="165">
        <v>5</v>
      </c>
      <c r="F1013" s="135">
        <v>8</v>
      </c>
      <c r="G1013" s="135">
        <v>125</v>
      </c>
      <c r="H1013" s="154">
        <v>9.2023100000000007</v>
      </c>
      <c r="I1013" s="154">
        <v>8.0000000000000002E-3</v>
      </c>
      <c r="J1013" s="154">
        <v>160.15</v>
      </c>
      <c r="K1013" s="154">
        <v>135.25399999999999</v>
      </c>
      <c r="L1013" s="154">
        <v>139.43</v>
      </c>
      <c r="M1013" s="166">
        <v>65</v>
      </c>
      <c r="N1013" s="167">
        <f t="shared" si="118"/>
        <v>100.15</v>
      </c>
      <c r="O1013" s="167">
        <f t="shared" si="118"/>
        <v>75.253999999999991</v>
      </c>
      <c r="P1013" s="167">
        <f t="shared" si="118"/>
        <v>79.430000000000007</v>
      </c>
      <c r="Q1013">
        <f t="shared" si="114"/>
        <v>160.15</v>
      </c>
      <c r="R1013">
        <f t="shared" si="115"/>
        <v>135.25399999999999</v>
      </c>
      <c r="S1013" s="168">
        <f t="shared" si="116"/>
        <v>100.15</v>
      </c>
      <c r="T1013">
        <f t="shared" si="117"/>
        <v>75.253999999999991</v>
      </c>
    </row>
    <row r="1014" spans="1:20" outlineLevel="1" x14ac:dyDescent="0.25">
      <c r="A1014" s="149">
        <v>5</v>
      </c>
      <c r="B1014" s="164" t="str">
        <f t="shared" si="112"/>
        <v>FA</v>
      </c>
      <c r="C1014" s="164" t="str">
        <f t="shared" si="113"/>
        <v>TR</v>
      </c>
      <c r="D1014" s="135">
        <v>19.13</v>
      </c>
      <c r="E1014" s="165">
        <v>5</v>
      </c>
      <c r="F1014" s="135">
        <v>8</v>
      </c>
      <c r="G1014" s="135">
        <v>125</v>
      </c>
      <c r="H1014" s="154">
        <v>14.8908</v>
      </c>
      <c r="I1014" s="154">
        <v>8.0000000000000002E-3</v>
      </c>
      <c r="J1014" s="154">
        <v>150.35</v>
      </c>
      <c r="K1014" s="154">
        <v>132.465</v>
      </c>
      <c r="L1014" s="154">
        <v>135.47</v>
      </c>
      <c r="M1014" s="166">
        <v>65</v>
      </c>
      <c r="N1014" s="167">
        <f t="shared" si="118"/>
        <v>90.35</v>
      </c>
      <c r="O1014" s="167">
        <f t="shared" si="118"/>
        <v>72.465000000000003</v>
      </c>
      <c r="P1014" s="167">
        <f t="shared" si="118"/>
        <v>75.47</v>
      </c>
      <c r="Q1014">
        <f t="shared" si="114"/>
        <v>150.35</v>
      </c>
      <c r="R1014">
        <f t="shared" si="115"/>
        <v>132.465</v>
      </c>
      <c r="S1014" s="168">
        <f t="shared" si="116"/>
        <v>90.35</v>
      </c>
      <c r="T1014">
        <f t="shared" si="117"/>
        <v>72.465000000000003</v>
      </c>
    </row>
    <row r="1015" spans="1:20" outlineLevel="1" x14ac:dyDescent="0.25">
      <c r="A1015" s="149">
        <v>7.5</v>
      </c>
      <c r="B1015" s="164" t="str">
        <f t="shared" si="112"/>
        <v>FA</v>
      </c>
      <c r="C1015" s="164" t="str">
        <f t="shared" si="113"/>
        <v>TR</v>
      </c>
      <c r="D1015" s="135">
        <v>28.61</v>
      </c>
      <c r="E1015" s="165">
        <v>5</v>
      </c>
      <c r="F1015" s="135">
        <v>8</v>
      </c>
      <c r="G1015" s="135">
        <v>125</v>
      </c>
      <c r="H1015" s="154">
        <v>24.371500000000001</v>
      </c>
      <c r="I1015" s="154">
        <v>8.0000000000000002E-3</v>
      </c>
      <c r="J1015" s="154">
        <v>142.25700000000001</v>
      </c>
      <c r="K1015" s="154">
        <v>130.15</v>
      </c>
      <c r="L1015" s="154">
        <v>132.19200000000001</v>
      </c>
      <c r="M1015" s="166">
        <v>65</v>
      </c>
      <c r="N1015" s="167">
        <f t="shared" si="118"/>
        <v>82.257000000000005</v>
      </c>
      <c r="O1015" s="167">
        <f t="shared" si="118"/>
        <v>70.150000000000006</v>
      </c>
      <c r="P1015" s="167">
        <f t="shared" si="118"/>
        <v>72.192000000000007</v>
      </c>
      <c r="Q1015">
        <f t="shared" si="114"/>
        <v>142.25700000000001</v>
      </c>
      <c r="R1015">
        <f t="shared" si="115"/>
        <v>130.15</v>
      </c>
      <c r="S1015" s="168">
        <f t="shared" si="116"/>
        <v>82.257000000000005</v>
      </c>
      <c r="T1015">
        <f t="shared" si="117"/>
        <v>70.150000000000006</v>
      </c>
    </row>
    <row r="1016" spans="1:20" outlineLevel="1" x14ac:dyDescent="0.25">
      <c r="A1016" s="149">
        <v>10</v>
      </c>
      <c r="B1016" s="164" t="str">
        <f t="shared" si="112"/>
        <v>FA</v>
      </c>
      <c r="C1016" s="164" t="str">
        <f t="shared" si="113"/>
        <v>TR</v>
      </c>
      <c r="D1016" s="135">
        <v>38.090000000000003</v>
      </c>
      <c r="E1016" s="165">
        <v>5</v>
      </c>
      <c r="F1016" s="135">
        <v>8</v>
      </c>
      <c r="G1016" s="135">
        <v>125</v>
      </c>
      <c r="H1016" s="154">
        <v>33.8523</v>
      </c>
      <c r="I1016" s="154">
        <v>8.0000000000000002E-3</v>
      </c>
      <c r="J1016" s="154">
        <v>138.29400000000001</v>
      </c>
      <c r="K1016" s="154">
        <v>128.994</v>
      </c>
      <c r="L1016" s="154">
        <v>130.59800000000001</v>
      </c>
      <c r="M1016" s="166">
        <v>65</v>
      </c>
      <c r="N1016" s="167">
        <f t="shared" si="118"/>
        <v>78.294000000000011</v>
      </c>
      <c r="O1016" s="167">
        <f t="shared" si="118"/>
        <v>68.994</v>
      </c>
      <c r="P1016" s="167">
        <f t="shared" si="118"/>
        <v>70.598000000000013</v>
      </c>
      <c r="Q1016">
        <f t="shared" si="114"/>
        <v>138.29400000000001</v>
      </c>
      <c r="R1016">
        <f t="shared" si="115"/>
        <v>128.994</v>
      </c>
      <c r="S1016" s="168">
        <f t="shared" si="116"/>
        <v>78.294000000000011</v>
      </c>
      <c r="T1016">
        <f t="shared" si="117"/>
        <v>68.994</v>
      </c>
    </row>
    <row r="1017" spans="1:20" outlineLevel="1" x14ac:dyDescent="0.25">
      <c r="A1017" s="149">
        <v>15</v>
      </c>
      <c r="B1017" s="164" t="str">
        <f t="shared" si="112"/>
        <v>FA</v>
      </c>
      <c r="C1017" s="164" t="str">
        <f t="shared" si="113"/>
        <v>TR</v>
      </c>
      <c r="D1017" s="135">
        <v>57.05</v>
      </c>
      <c r="E1017" s="165">
        <v>5</v>
      </c>
      <c r="F1017" s="135">
        <v>8</v>
      </c>
      <c r="G1017" s="135">
        <v>125</v>
      </c>
      <c r="H1017" s="154">
        <v>52.813800000000001</v>
      </c>
      <c r="I1017" s="154">
        <v>8.0000000000000002E-3</v>
      </c>
      <c r="J1017" s="154">
        <v>133.98699999999999</v>
      </c>
      <c r="K1017" s="154">
        <v>127.78400000000001</v>
      </c>
      <c r="L1017" s="154">
        <v>128.77699999999999</v>
      </c>
      <c r="M1017" s="166">
        <v>65</v>
      </c>
      <c r="N1017" s="167">
        <f t="shared" si="118"/>
        <v>73.986999999999995</v>
      </c>
      <c r="O1017" s="167">
        <f t="shared" si="118"/>
        <v>67.784000000000006</v>
      </c>
      <c r="P1017" s="167">
        <f t="shared" si="118"/>
        <v>68.776999999999987</v>
      </c>
      <c r="Q1017">
        <f t="shared" si="114"/>
        <v>133.98699999999999</v>
      </c>
      <c r="R1017">
        <f t="shared" si="115"/>
        <v>127.78400000000001</v>
      </c>
      <c r="S1017" s="168">
        <f t="shared" si="116"/>
        <v>73.986999999999995</v>
      </c>
      <c r="T1017">
        <f t="shared" si="117"/>
        <v>67.784000000000006</v>
      </c>
    </row>
    <row r="1018" spans="1:20" outlineLevel="1" x14ac:dyDescent="0.25">
      <c r="A1018" s="149">
        <v>20</v>
      </c>
      <c r="B1018" s="164" t="str">
        <f t="shared" si="112"/>
        <v>FA</v>
      </c>
      <c r="C1018" s="164" t="str">
        <f t="shared" si="113"/>
        <v>TR</v>
      </c>
      <c r="D1018" s="135">
        <v>76.02</v>
      </c>
      <c r="E1018" s="165">
        <v>5</v>
      </c>
      <c r="F1018" s="135">
        <v>8</v>
      </c>
      <c r="G1018" s="135">
        <v>125</v>
      </c>
      <c r="H1018" s="154">
        <v>71.775400000000005</v>
      </c>
      <c r="I1018" s="154">
        <v>8.0000000000000002E-3</v>
      </c>
      <c r="J1018" s="154">
        <v>131.84899999999999</v>
      </c>
      <c r="K1018" s="154">
        <v>127.163</v>
      </c>
      <c r="L1018" s="154">
        <v>127.92</v>
      </c>
      <c r="M1018" s="166">
        <v>65</v>
      </c>
      <c r="N1018" s="167">
        <f t="shared" si="118"/>
        <v>71.84899999999999</v>
      </c>
      <c r="O1018" s="167">
        <f t="shared" si="118"/>
        <v>67.162999999999997</v>
      </c>
      <c r="P1018" s="167">
        <f t="shared" si="118"/>
        <v>67.92</v>
      </c>
      <c r="Q1018">
        <f t="shared" si="114"/>
        <v>131.84899999999999</v>
      </c>
      <c r="R1018">
        <f t="shared" si="115"/>
        <v>127.163</v>
      </c>
      <c r="S1018" s="168">
        <f t="shared" si="116"/>
        <v>71.84899999999999</v>
      </c>
      <c r="T1018">
        <f t="shared" si="117"/>
        <v>67.162999999999997</v>
      </c>
    </row>
    <row r="1019" spans="1:20" outlineLevel="1" x14ac:dyDescent="0.25">
      <c r="A1019" s="149">
        <v>35</v>
      </c>
      <c r="B1019" s="164" t="str">
        <f t="shared" si="112"/>
        <v>FA</v>
      </c>
      <c r="C1019" s="164" t="str">
        <f t="shared" si="113"/>
        <v>FA</v>
      </c>
      <c r="D1019" s="135">
        <v>132.9</v>
      </c>
      <c r="E1019" s="165">
        <v>5</v>
      </c>
      <c r="F1019" s="135">
        <v>8</v>
      </c>
      <c r="G1019" s="135">
        <v>125</v>
      </c>
      <c r="H1019" s="154">
        <v>128.66</v>
      </c>
      <c r="I1019" s="154">
        <v>8.0000000000000002E-3</v>
      </c>
      <c r="J1019" s="154">
        <v>129.11199999999999</v>
      </c>
      <c r="K1019" s="154">
        <v>126.315</v>
      </c>
      <c r="L1019" s="154">
        <v>126.73399999999999</v>
      </c>
      <c r="M1019" s="166">
        <v>65</v>
      </c>
      <c r="N1019" s="167">
        <f t="shared" si="118"/>
        <v>69.111999999999995</v>
      </c>
      <c r="O1019" s="167">
        <f t="shared" si="118"/>
        <v>66.314999999999998</v>
      </c>
      <c r="P1019" s="167">
        <f t="shared" si="118"/>
        <v>66.733999999999995</v>
      </c>
      <c r="Q1019">
        <f t="shared" si="114"/>
        <v>129.11199999999999</v>
      </c>
      <c r="R1019">
        <f t="shared" si="115"/>
        <v>126.315</v>
      </c>
      <c r="S1019" s="168">
        <f t="shared" si="116"/>
        <v>69.111999999999995</v>
      </c>
      <c r="T1019">
        <f t="shared" si="117"/>
        <v>66.314999999999998</v>
      </c>
    </row>
    <row r="1020" spans="1:20" outlineLevel="1" x14ac:dyDescent="0.25">
      <c r="A1020" s="149">
        <v>50</v>
      </c>
      <c r="B1020" s="164" t="str">
        <f t="shared" si="112"/>
        <v>FA</v>
      </c>
      <c r="C1020" s="164" t="str">
        <f t="shared" si="113"/>
        <v>FA</v>
      </c>
      <c r="D1020" s="135">
        <v>189.78</v>
      </c>
      <c r="E1020" s="165">
        <v>5</v>
      </c>
      <c r="F1020" s="135">
        <v>8</v>
      </c>
      <c r="G1020" s="135">
        <v>125</v>
      </c>
      <c r="H1020" s="154">
        <v>185.54499999999999</v>
      </c>
      <c r="I1020" s="154">
        <v>8.0000000000000002E-3</v>
      </c>
      <c r="J1020" s="154">
        <v>127.914</v>
      </c>
      <c r="K1020" s="154">
        <v>125.965</v>
      </c>
      <c r="L1020" s="154">
        <v>126.259</v>
      </c>
      <c r="M1020" s="166">
        <v>65</v>
      </c>
      <c r="N1020" s="167">
        <f t="shared" si="118"/>
        <v>67.914000000000001</v>
      </c>
      <c r="O1020" s="167">
        <f t="shared" si="118"/>
        <v>65.965000000000003</v>
      </c>
      <c r="P1020" s="167">
        <f t="shared" si="118"/>
        <v>66.259</v>
      </c>
      <c r="Q1020">
        <f t="shared" si="114"/>
        <v>127.914</v>
      </c>
      <c r="R1020">
        <f t="shared" si="115"/>
        <v>125.965</v>
      </c>
      <c r="S1020" s="168">
        <f t="shared" si="116"/>
        <v>67.914000000000001</v>
      </c>
      <c r="T1020">
        <f t="shared" si="117"/>
        <v>65.965000000000003</v>
      </c>
    </row>
    <row r="1021" spans="1:20" outlineLevel="1" x14ac:dyDescent="0.25">
      <c r="A1021" s="149">
        <v>60</v>
      </c>
      <c r="B1021" s="164" t="str">
        <f t="shared" si="112"/>
        <v>FA</v>
      </c>
      <c r="C1021" s="164" t="str">
        <f t="shared" si="113"/>
        <v>FA</v>
      </c>
      <c r="D1021" s="135">
        <v>227.71</v>
      </c>
      <c r="E1021" s="165">
        <v>5</v>
      </c>
      <c r="F1021" s="135">
        <v>8</v>
      </c>
      <c r="G1021" s="135">
        <v>125</v>
      </c>
      <c r="H1021" s="154">
        <v>223.46799999999999</v>
      </c>
      <c r="I1021" s="154">
        <v>8.0000000000000002E-3</v>
      </c>
      <c r="J1021" s="154">
        <v>127.44199999999999</v>
      </c>
      <c r="K1021" s="154">
        <v>125.818</v>
      </c>
      <c r="L1021" s="154">
        <v>126.063</v>
      </c>
      <c r="M1021" s="166">
        <v>65</v>
      </c>
      <c r="N1021" s="167">
        <f t="shared" si="118"/>
        <v>67.441999999999993</v>
      </c>
      <c r="O1021" s="167">
        <f t="shared" si="118"/>
        <v>65.817999999999998</v>
      </c>
      <c r="P1021" s="167">
        <f t="shared" si="118"/>
        <v>66.063000000000002</v>
      </c>
      <c r="Q1021">
        <f t="shared" si="114"/>
        <v>127.44199999999999</v>
      </c>
      <c r="R1021">
        <f t="shared" si="115"/>
        <v>125.818</v>
      </c>
      <c r="S1021" s="168">
        <f t="shared" si="116"/>
        <v>67.441999999999993</v>
      </c>
      <c r="T1021">
        <f t="shared" si="117"/>
        <v>65.817999999999998</v>
      </c>
    </row>
    <row r="1022" spans="1:20" outlineLevel="1" x14ac:dyDescent="0.25">
      <c r="A1022" s="149">
        <v>70</v>
      </c>
      <c r="B1022" s="164" t="str">
        <f t="shared" si="112"/>
        <v>FA</v>
      </c>
      <c r="C1022" s="164" t="str">
        <f t="shared" si="113"/>
        <v>FA</v>
      </c>
      <c r="D1022" s="135">
        <v>265.63</v>
      </c>
      <c r="E1022" s="165">
        <v>5</v>
      </c>
      <c r="F1022" s="135">
        <v>8</v>
      </c>
      <c r="G1022" s="135">
        <v>125</v>
      </c>
      <c r="H1022" s="154">
        <v>261.39100000000002</v>
      </c>
      <c r="I1022" s="154">
        <v>8.0000000000000002E-3</v>
      </c>
      <c r="J1022" s="154">
        <v>127.114</v>
      </c>
      <c r="K1022" s="154">
        <v>125.71599999999999</v>
      </c>
      <c r="L1022" s="154">
        <v>125.916</v>
      </c>
      <c r="M1022" s="166">
        <v>65</v>
      </c>
      <c r="N1022" s="167">
        <f t="shared" si="118"/>
        <v>67.114000000000004</v>
      </c>
      <c r="O1022" s="167">
        <f t="shared" si="118"/>
        <v>65.715999999999994</v>
      </c>
      <c r="P1022" s="167">
        <f t="shared" si="118"/>
        <v>65.915999999999997</v>
      </c>
      <c r="Q1022">
        <f t="shared" si="114"/>
        <v>127.114</v>
      </c>
      <c r="R1022">
        <f t="shared" si="115"/>
        <v>125.71599999999999</v>
      </c>
      <c r="S1022" s="168">
        <f t="shared" si="116"/>
        <v>67.114000000000004</v>
      </c>
      <c r="T1022">
        <f t="shared" si="117"/>
        <v>65.715999999999994</v>
      </c>
    </row>
    <row r="1023" spans="1:20" outlineLevel="1" x14ac:dyDescent="0.25">
      <c r="A1023" s="149">
        <v>85</v>
      </c>
      <c r="B1023" s="164" t="str">
        <f t="shared" si="112"/>
        <v>FA</v>
      </c>
      <c r="C1023" s="164" t="str">
        <f t="shared" si="113"/>
        <v>FA</v>
      </c>
      <c r="D1023" s="135">
        <v>322.52</v>
      </c>
      <c r="E1023" s="165">
        <v>5</v>
      </c>
      <c r="F1023" s="135">
        <v>8</v>
      </c>
      <c r="G1023" s="135">
        <v>125</v>
      </c>
      <c r="H1023" s="154">
        <v>318.27499999999998</v>
      </c>
      <c r="I1023" s="154">
        <v>8.0000000000000002E-3</v>
      </c>
      <c r="J1023" s="154">
        <v>126.768</v>
      </c>
      <c r="K1023" s="154">
        <v>125.604</v>
      </c>
      <c r="L1023" s="154">
        <v>125.779</v>
      </c>
      <c r="M1023" s="166">
        <v>65</v>
      </c>
      <c r="N1023" s="167">
        <f t="shared" si="118"/>
        <v>66.768000000000001</v>
      </c>
      <c r="O1023" s="167">
        <f t="shared" si="118"/>
        <v>65.603999999999999</v>
      </c>
      <c r="P1023" s="167">
        <f t="shared" si="118"/>
        <v>65.778999999999996</v>
      </c>
      <c r="Q1023">
        <f t="shared" si="114"/>
        <v>126.768</v>
      </c>
      <c r="R1023">
        <f t="shared" si="115"/>
        <v>125.604</v>
      </c>
      <c r="S1023" s="168">
        <f t="shared" si="116"/>
        <v>66.768000000000001</v>
      </c>
      <c r="T1023">
        <f t="shared" si="117"/>
        <v>65.603999999999999</v>
      </c>
    </row>
    <row r="1024" spans="1:20" outlineLevel="1" x14ac:dyDescent="0.25">
      <c r="A1024" s="149">
        <v>100</v>
      </c>
      <c r="B1024" s="164" t="str">
        <f t="shared" si="112"/>
        <v>FA</v>
      </c>
      <c r="C1024" s="164" t="str">
        <f t="shared" si="113"/>
        <v>FA</v>
      </c>
      <c r="D1024" s="135">
        <v>379.4</v>
      </c>
      <c r="E1024" s="165">
        <v>5</v>
      </c>
      <c r="F1024" s="135">
        <v>8</v>
      </c>
      <c r="G1024" s="135">
        <v>125</v>
      </c>
      <c r="H1024" s="154">
        <v>375.16</v>
      </c>
      <c r="I1024" s="154">
        <v>8.0000000000000002E-3</v>
      </c>
      <c r="J1024" s="154">
        <v>126.509</v>
      </c>
      <c r="K1024" s="154">
        <v>125.52</v>
      </c>
      <c r="L1024" s="154">
        <v>125.667</v>
      </c>
      <c r="M1024" s="166">
        <v>65</v>
      </c>
      <c r="N1024" s="167">
        <f t="shared" si="118"/>
        <v>66.509</v>
      </c>
      <c r="O1024" s="167">
        <f t="shared" si="118"/>
        <v>65.52</v>
      </c>
      <c r="P1024" s="167">
        <f t="shared" si="118"/>
        <v>65.667000000000002</v>
      </c>
      <c r="Q1024">
        <f t="shared" si="114"/>
        <v>126.509</v>
      </c>
      <c r="R1024">
        <f t="shared" si="115"/>
        <v>125.52</v>
      </c>
      <c r="S1024" s="168">
        <f t="shared" si="116"/>
        <v>66.509</v>
      </c>
      <c r="T1024">
        <f t="shared" si="117"/>
        <v>65.52</v>
      </c>
    </row>
    <row r="1025" spans="1:20" outlineLevel="1" x14ac:dyDescent="0.25">
      <c r="A1025" s="149">
        <v>125</v>
      </c>
      <c r="B1025" s="164" t="str">
        <f t="shared" si="112"/>
        <v>FA</v>
      </c>
      <c r="C1025" s="164" t="str">
        <f t="shared" si="113"/>
        <v>FA</v>
      </c>
      <c r="D1025" s="135">
        <v>474.21</v>
      </c>
      <c r="E1025" s="165">
        <v>5</v>
      </c>
      <c r="F1025" s="135">
        <v>8</v>
      </c>
      <c r="G1025" s="135">
        <v>125</v>
      </c>
      <c r="H1025" s="154">
        <v>469.96800000000002</v>
      </c>
      <c r="I1025" s="154">
        <v>8.0000000000000002E-3</v>
      </c>
      <c r="J1025" s="154">
        <v>126.241</v>
      </c>
      <c r="K1025" s="154">
        <v>125.42700000000001</v>
      </c>
      <c r="L1025" s="154">
        <v>125.541</v>
      </c>
      <c r="M1025" s="166">
        <v>65</v>
      </c>
      <c r="N1025" s="167">
        <f t="shared" si="118"/>
        <v>66.241</v>
      </c>
      <c r="O1025" s="167">
        <f t="shared" si="118"/>
        <v>65.427000000000007</v>
      </c>
      <c r="P1025" s="167">
        <f t="shared" si="118"/>
        <v>65.540999999999997</v>
      </c>
      <c r="Q1025">
        <f t="shared" si="114"/>
        <v>126.241</v>
      </c>
      <c r="R1025">
        <f t="shared" si="115"/>
        <v>125.42700000000001</v>
      </c>
      <c r="S1025" s="168">
        <f t="shared" si="116"/>
        <v>66.241</v>
      </c>
      <c r="T1025">
        <f t="shared" si="117"/>
        <v>65.427000000000007</v>
      </c>
    </row>
    <row r="1026" spans="1:20" outlineLevel="1" x14ac:dyDescent="0.25">
      <c r="A1026" s="149">
        <v>150</v>
      </c>
      <c r="B1026" s="164" t="str">
        <f t="shared" si="112"/>
        <v>FA</v>
      </c>
      <c r="C1026" s="164" t="str">
        <f t="shared" si="113"/>
        <v>FA</v>
      </c>
      <c r="D1026" s="135">
        <v>569.02</v>
      </c>
      <c r="E1026" s="165">
        <v>5</v>
      </c>
      <c r="F1026" s="135">
        <v>8</v>
      </c>
      <c r="G1026" s="135">
        <v>125</v>
      </c>
      <c r="H1026" s="154">
        <v>564.77499999999998</v>
      </c>
      <c r="I1026" s="154">
        <v>8.0000000000000002E-3</v>
      </c>
      <c r="J1026" s="154">
        <v>126.051</v>
      </c>
      <c r="K1026" s="154">
        <v>125.36499999999999</v>
      </c>
      <c r="L1026" s="154">
        <v>125.453</v>
      </c>
      <c r="M1026" s="166">
        <v>65</v>
      </c>
      <c r="N1026" s="167">
        <f t="shared" si="118"/>
        <v>66.051000000000002</v>
      </c>
      <c r="O1026" s="167">
        <f t="shared" si="118"/>
        <v>65.364999999999995</v>
      </c>
      <c r="P1026" s="167">
        <f t="shared" si="118"/>
        <v>65.453000000000003</v>
      </c>
      <c r="Q1026">
        <f t="shared" si="114"/>
        <v>126.051</v>
      </c>
      <c r="R1026">
        <f t="shared" si="115"/>
        <v>125.36499999999999</v>
      </c>
      <c r="S1026" s="168">
        <f t="shared" si="116"/>
        <v>66.051000000000002</v>
      </c>
      <c r="T1026">
        <f t="shared" si="117"/>
        <v>65.364999999999995</v>
      </c>
    </row>
    <row r="1027" spans="1:20" outlineLevel="1" x14ac:dyDescent="0.25">
      <c r="A1027" s="149">
        <v>2</v>
      </c>
      <c r="B1027" s="164" t="str">
        <f t="shared" si="112"/>
        <v>TR</v>
      </c>
      <c r="C1027" s="164" t="str">
        <f t="shared" si="113"/>
        <v>TR</v>
      </c>
      <c r="D1027" s="135">
        <v>7.75</v>
      </c>
      <c r="E1027" s="165">
        <v>5</v>
      </c>
      <c r="F1027" s="135">
        <v>9</v>
      </c>
      <c r="G1027" s="135">
        <v>125</v>
      </c>
      <c r="H1027" s="154">
        <v>3.5138500000000001</v>
      </c>
      <c r="I1027" s="154">
        <v>8.9999999999999993E-3</v>
      </c>
      <c r="J1027" s="154">
        <v>189.81399999999999</v>
      </c>
      <c r="K1027" s="154">
        <v>143.74100000000001</v>
      </c>
      <c r="L1027" s="154">
        <v>151.964</v>
      </c>
      <c r="M1027" s="166">
        <v>65</v>
      </c>
      <c r="N1027" s="167">
        <f t="shared" si="118"/>
        <v>129.81399999999999</v>
      </c>
      <c r="O1027" s="167">
        <f t="shared" si="118"/>
        <v>83.741000000000014</v>
      </c>
      <c r="P1027" s="167">
        <f t="shared" si="118"/>
        <v>91.963999999999999</v>
      </c>
      <c r="Q1027">
        <f t="shared" si="114"/>
        <v>189.81399999999999</v>
      </c>
      <c r="R1027">
        <f t="shared" si="115"/>
        <v>143.74100000000001</v>
      </c>
      <c r="S1027" s="168">
        <f t="shared" si="116"/>
        <v>129.81399999999999</v>
      </c>
      <c r="T1027">
        <f t="shared" si="117"/>
        <v>83.741000000000014</v>
      </c>
    </row>
    <row r="1028" spans="1:20" outlineLevel="1" x14ac:dyDescent="0.25">
      <c r="A1028" s="149">
        <v>3.5</v>
      </c>
      <c r="B1028" s="164" t="str">
        <f t="shared" si="112"/>
        <v>TR</v>
      </c>
      <c r="C1028" s="164" t="str">
        <f t="shared" si="113"/>
        <v>TR</v>
      </c>
      <c r="D1028" s="135">
        <v>13.44</v>
      </c>
      <c r="E1028" s="165">
        <v>5</v>
      </c>
      <c r="F1028" s="135">
        <v>9</v>
      </c>
      <c r="G1028" s="135">
        <v>125</v>
      </c>
      <c r="H1028" s="154">
        <v>9.2023100000000007</v>
      </c>
      <c r="I1028" s="154">
        <v>8.9999999999999993E-3</v>
      </c>
      <c r="J1028" s="154">
        <v>164.49</v>
      </c>
      <c r="K1028" s="154">
        <v>136.524</v>
      </c>
      <c r="L1028" s="154">
        <v>141.21199999999999</v>
      </c>
      <c r="M1028" s="166">
        <v>65</v>
      </c>
      <c r="N1028" s="167">
        <f t="shared" si="118"/>
        <v>104.49000000000001</v>
      </c>
      <c r="O1028" s="167">
        <f t="shared" si="118"/>
        <v>76.524000000000001</v>
      </c>
      <c r="P1028" s="167">
        <f t="shared" si="118"/>
        <v>81.211999999999989</v>
      </c>
      <c r="Q1028">
        <f t="shared" si="114"/>
        <v>164.49</v>
      </c>
      <c r="R1028">
        <f t="shared" si="115"/>
        <v>136.524</v>
      </c>
      <c r="S1028" s="168">
        <f t="shared" si="116"/>
        <v>104.49000000000001</v>
      </c>
      <c r="T1028">
        <f t="shared" si="117"/>
        <v>76.524000000000001</v>
      </c>
    </row>
    <row r="1029" spans="1:20" outlineLevel="1" x14ac:dyDescent="0.25">
      <c r="A1029" s="149">
        <v>5</v>
      </c>
      <c r="B1029" s="164" t="str">
        <f t="shared" si="112"/>
        <v>TR</v>
      </c>
      <c r="C1029" s="164" t="str">
        <f t="shared" si="113"/>
        <v>TR</v>
      </c>
      <c r="D1029" s="135">
        <v>19.13</v>
      </c>
      <c r="E1029" s="165">
        <v>5</v>
      </c>
      <c r="F1029" s="135">
        <v>9</v>
      </c>
      <c r="G1029" s="135">
        <v>125</v>
      </c>
      <c r="H1029" s="154">
        <v>14.8908</v>
      </c>
      <c r="I1029" s="154">
        <v>8.9999999999999993E-3</v>
      </c>
      <c r="J1029" s="154">
        <v>153.49</v>
      </c>
      <c r="K1029" s="154">
        <v>133.392</v>
      </c>
      <c r="L1029" s="154">
        <v>136.768</v>
      </c>
      <c r="M1029" s="166">
        <v>65</v>
      </c>
      <c r="N1029" s="167">
        <f t="shared" si="118"/>
        <v>93.490000000000009</v>
      </c>
      <c r="O1029" s="167">
        <f t="shared" si="118"/>
        <v>73.391999999999996</v>
      </c>
      <c r="P1029" s="167">
        <f t="shared" si="118"/>
        <v>76.768000000000001</v>
      </c>
      <c r="Q1029">
        <f t="shared" si="114"/>
        <v>153.49</v>
      </c>
      <c r="R1029">
        <f t="shared" si="115"/>
        <v>133.392</v>
      </c>
      <c r="S1029" s="168">
        <f t="shared" si="116"/>
        <v>93.490000000000009</v>
      </c>
      <c r="T1029">
        <f t="shared" si="117"/>
        <v>73.391999999999996</v>
      </c>
    </row>
    <row r="1030" spans="1:20" outlineLevel="1" x14ac:dyDescent="0.25">
      <c r="A1030" s="149">
        <v>7.5</v>
      </c>
      <c r="B1030" s="164" t="str">
        <f t="shared" si="112"/>
        <v>TR</v>
      </c>
      <c r="C1030" s="164" t="str">
        <f t="shared" si="113"/>
        <v>TR</v>
      </c>
      <c r="D1030" s="135">
        <v>28.61</v>
      </c>
      <c r="E1030" s="165">
        <v>5</v>
      </c>
      <c r="F1030" s="135">
        <v>9</v>
      </c>
      <c r="G1030" s="135">
        <v>125</v>
      </c>
      <c r="H1030" s="154">
        <v>24.371500000000001</v>
      </c>
      <c r="I1030" s="154">
        <v>8.9999999999999993E-3</v>
      </c>
      <c r="J1030" s="154">
        <v>144.40100000000001</v>
      </c>
      <c r="K1030" s="154">
        <v>130.791</v>
      </c>
      <c r="L1030" s="154">
        <v>133.08600000000001</v>
      </c>
      <c r="M1030" s="166">
        <v>65</v>
      </c>
      <c r="N1030" s="167">
        <f t="shared" si="118"/>
        <v>84.40100000000001</v>
      </c>
      <c r="O1030" s="167">
        <f t="shared" si="118"/>
        <v>70.790999999999997</v>
      </c>
      <c r="P1030" s="167">
        <f t="shared" si="118"/>
        <v>73.086000000000013</v>
      </c>
      <c r="Q1030">
        <f t="shared" si="114"/>
        <v>144.40100000000001</v>
      </c>
      <c r="R1030">
        <f t="shared" si="115"/>
        <v>130.791</v>
      </c>
      <c r="S1030" s="168">
        <f t="shared" si="116"/>
        <v>84.40100000000001</v>
      </c>
      <c r="T1030">
        <f t="shared" si="117"/>
        <v>70.790999999999997</v>
      </c>
    </row>
    <row r="1031" spans="1:20" outlineLevel="1" x14ac:dyDescent="0.25">
      <c r="A1031" s="149">
        <v>10</v>
      </c>
      <c r="B1031" s="164" t="str">
        <f t="shared" si="112"/>
        <v>TR</v>
      </c>
      <c r="C1031" s="164" t="str">
        <f t="shared" si="113"/>
        <v>TR</v>
      </c>
      <c r="D1031" s="135">
        <v>38.090000000000003</v>
      </c>
      <c r="E1031" s="165">
        <v>5</v>
      </c>
      <c r="F1031" s="135">
        <v>9</v>
      </c>
      <c r="G1031" s="135">
        <v>125</v>
      </c>
      <c r="H1031" s="154">
        <v>33.8523</v>
      </c>
      <c r="I1031" s="154">
        <v>8.9999999999999993E-3</v>
      </c>
      <c r="J1031" s="154">
        <v>139.94800000000001</v>
      </c>
      <c r="K1031" s="154">
        <v>129.49199999999999</v>
      </c>
      <c r="L1031" s="154">
        <v>131.29499999999999</v>
      </c>
      <c r="M1031" s="166">
        <v>65</v>
      </c>
      <c r="N1031" s="167">
        <f t="shared" si="118"/>
        <v>79.948000000000008</v>
      </c>
      <c r="O1031" s="167">
        <f t="shared" si="118"/>
        <v>69.49199999999999</v>
      </c>
      <c r="P1031" s="167">
        <f t="shared" si="118"/>
        <v>71.294999999999987</v>
      </c>
      <c r="Q1031">
        <f t="shared" si="114"/>
        <v>139.94800000000001</v>
      </c>
      <c r="R1031">
        <f t="shared" si="115"/>
        <v>129.49199999999999</v>
      </c>
      <c r="S1031" s="168">
        <f t="shared" si="116"/>
        <v>79.948000000000008</v>
      </c>
      <c r="T1031">
        <f t="shared" si="117"/>
        <v>69.49199999999999</v>
      </c>
    </row>
    <row r="1032" spans="1:20" outlineLevel="1" x14ac:dyDescent="0.25">
      <c r="A1032" s="149">
        <v>15</v>
      </c>
      <c r="B1032" s="164" t="str">
        <f t="shared" si="112"/>
        <v>TR</v>
      </c>
      <c r="C1032" s="164" t="str">
        <f t="shared" si="113"/>
        <v>TR</v>
      </c>
      <c r="D1032" s="135">
        <v>57.05</v>
      </c>
      <c r="E1032" s="165">
        <v>5</v>
      </c>
      <c r="F1032" s="135">
        <v>9</v>
      </c>
      <c r="G1032" s="135">
        <v>125</v>
      </c>
      <c r="H1032" s="154">
        <v>52.813800000000001</v>
      </c>
      <c r="I1032" s="154">
        <v>8.9999999999999993E-3</v>
      </c>
      <c r="J1032" s="154">
        <v>135.107</v>
      </c>
      <c r="K1032" s="154">
        <v>128.13200000000001</v>
      </c>
      <c r="L1032" s="154">
        <v>129.24799999999999</v>
      </c>
      <c r="M1032" s="166">
        <v>65</v>
      </c>
      <c r="N1032" s="167">
        <f t="shared" si="118"/>
        <v>75.106999999999999</v>
      </c>
      <c r="O1032" s="167">
        <f t="shared" si="118"/>
        <v>68.132000000000005</v>
      </c>
      <c r="P1032" s="167">
        <f t="shared" si="118"/>
        <v>69.24799999999999</v>
      </c>
      <c r="Q1032">
        <f t="shared" si="114"/>
        <v>135.107</v>
      </c>
      <c r="R1032">
        <f t="shared" si="115"/>
        <v>128.13200000000001</v>
      </c>
      <c r="S1032" s="168">
        <f t="shared" si="116"/>
        <v>75.106999999999999</v>
      </c>
      <c r="T1032">
        <f t="shared" si="117"/>
        <v>68.132000000000005</v>
      </c>
    </row>
    <row r="1033" spans="1:20" outlineLevel="1" x14ac:dyDescent="0.25">
      <c r="A1033" s="149">
        <v>20</v>
      </c>
      <c r="B1033" s="164" t="str">
        <f t="shared" si="112"/>
        <v>TR</v>
      </c>
      <c r="C1033" s="164" t="str">
        <f t="shared" si="113"/>
        <v>TR</v>
      </c>
      <c r="D1033" s="135">
        <v>76.02</v>
      </c>
      <c r="E1033" s="165">
        <v>5</v>
      </c>
      <c r="F1033" s="135">
        <v>9</v>
      </c>
      <c r="G1033" s="135">
        <v>125</v>
      </c>
      <c r="H1033" s="154">
        <v>71.775400000000005</v>
      </c>
      <c r="I1033" s="154">
        <v>8.9999999999999993E-3</v>
      </c>
      <c r="J1033" s="154">
        <v>132.703</v>
      </c>
      <c r="K1033" s="154">
        <v>127.43300000000001</v>
      </c>
      <c r="L1033" s="154">
        <v>128.285</v>
      </c>
      <c r="M1033" s="166">
        <v>65</v>
      </c>
      <c r="N1033" s="167">
        <f t="shared" si="118"/>
        <v>72.703000000000003</v>
      </c>
      <c r="O1033" s="167">
        <f t="shared" si="118"/>
        <v>67.433000000000007</v>
      </c>
      <c r="P1033" s="167">
        <f t="shared" si="118"/>
        <v>68.284999999999997</v>
      </c>
      <c r="Q1033">
        <f t="shared" si="114"/>
        <v>132.703</v>
      </c>
      <c r="R1033">
        <f t="shared" si="115"/>
        <v>127.43300000000001</v>
      </c>
      <c r="S1033" s="168">
        <f t="shared" si="116"/>
        <v>72.703000000000003</v>
      </c>
      <c r="T1033">
        <f t="shared" si="117"/>
        <v>67.433000000000007</v>
      </c>
    </row>
    <row r="1034" spans="1:20" outlineLevel="1" x14ac:dyDescent="0.25">
      <c r="A1034" s="149">
        <v>35</v>
      </c>
      <c r="B1034" s="164" t="str">
        <f t="shared" si="112"/>
        <v>FA</v>
      </c>
      <c r="C1034" s="164" t="str">
        <f t="shared" si="113"/>
        <v>FA</v>
      </c>
      <c r="D1034" s="135">
        <v>132.9</v>
      </c>
      <c r="E1034" s="165">
        <v>5</v>
      </c>
      <c r="F1034" s="135">
        <v>9</v>
      </c>
      <c r="G1034" s="135">
        <v>125</v>
      </c>
      <c r="H1034" s="154">
        <v>128.66</v>
      </c>
      <c r="I1034" s="154">
        <v>8.9999999999999993E-3</v>
      </c>
      <c r="J1034" s="154">
        <v>129.625</v>
      </c>
      <c r="K1034" s="154">
        <v>126.479</v>
      </c>
      <c r="L1034" s="154">
        <v>126.95099999999999</v>
      </c>
      <c r="M1034" s="166">
        <v>65</v>
      </c>
      <c r="N1034" s="167">
        <f t="shared" si="118"/>
        <v>69.625</v>
      </c>
      <c r="O1034" s="167">
        <f t="shared" si="118"/>
        <v>66.478999999999999</v>
      </c>
      <c r="P1034" s="167">
        <f t="shared" si="118"/>
        <v>66.950999999999993</v>
      </c>
      <c r="Q1034">
        <f t="shared" si="114"/>
        <v>129.625</v>
      </c>
      <c r="R1034">
        <f t="shared" si="115"/>
        <v>126.479</v>
      </c>
      <c r="S1034" s="168">
        <f t="shared" si="116"/>
        <v>69.625</v>
      </c>
      <c r="T1034">
        <f t="shared" si="117"/>
        <v>66.478999999999999</v>
      </c>
    </row>
    <row r="1035" spans="1:20" outlineLevel="1" x14ac:dyDescent="0.25">
      <c r="A1035" s="149">
        <v>50</v>
      </c>
      <c r="B1035" s="164" t="str">
        <f t="shared" si="112"/>
        <v>FA</v>
      </c>
      <c r="C1035" s="164" t="str">
        <f t="shared" si="113"/>
        <v>FA</v>
      </c>
      <c r="D1035" s="135">
        <v>189.78</v>
      </c>
      <c r="E1035" s="165">
        <v>5</v>
      </c>
      <c r="F1035" s="135">
        <v>9</v>
      </c>
      <c r="G1035" s="135">
        <v>125</v>
      </c>
      <c r="H1035" s="154">
        <v>185.54499999999999</v>
      </c>
      <c r="I1035" s="154">
        <v>8.9999999999999993E-3</v>
      </c>
      <c r="J1035" s="154">
        <v>128.27699999999999</v>
      </c>
      <c r="K1035" s="154">
        <v>126.086</v>
      </c>
      <c r="L1035" s="154">
        <v>126.416</v>
      </c>
      <c r="M1035" s="166">
        <v>65</v>
      </c>
      <c r="N1035" s="167">
        <f t="shared" si="118"/>
        <v>68.276999999999987</v>
      </c>
      <c r="O1035" s="167">
        <f t="shared" si="118"/>
        <v>66.085999999999999</v>
      </c>
      <c r="P1035" s="167">
        <f t="shared" si="118"/>
        <v>66.415999999999997</v>
      </c>
      <c r="Q1035">
        <f t="shared" si="114"/>
        <v>128.27699999999999</v>
      </c>
      <c r="R1035">
        <f t="shared" si="115"/>
        <v>126.086</v>
      </c>
      <c r="S1035" s="168">
        <f t="shared" si="116"/>
        <v>68.276999999999987</v>
      </c>
      <c r="T1035">
        <f t="shared" si="117"/>
        <v>66.085999999999999</v>
      </c>
    </row>
    <row r="1036" spans="1:20" outlineLevel="1" x14ac:dyDescent="0.25">
      <c r="A1036" s="149">
        <v>60</v>
      </c>
      <c r="B1036" s="164" t="str">
        <f t="shared" si="112"/>
        <v>FA</v>
      </c>
      <c r="C1036" s="164" t="str">
        <f t="shared" si="113"/>
        <v>FA</v>
      </c>
      <c r="D1036" s="135">
        <v>227.71</v>
      </c>
      <c r="E1036" s="165">
        <v>5</v>
      </c>
      <c r="F1036" s="135">
        <v>9</v>
      </c>
      <c r="G1036" s="135">
        <v>125</v>
      </c>
      <c r="H1036" s="154">
        <v>223.46799999999999</v>
      </c>
      <c r="I1036" s="154">
        <v>8.9999999999999993E-3</v>
      </c>
      <c r="J1036" s="154">
        <v>127.747</v>
      </c>
      <c r="K1036" s="154">
        <v>125.92</v>
      </c>
      <c r="L1036" s="154">
        <v>126.196</v>
      </c>
      <c r="M1036" s="166">
        <v>65</v>
      </c>
      <c r="N1036" s="167">
        <f t="shared" si="118"/>
        <v>67.747</v>
      </c>
      <c r="O1036" s="167">
        <f t="shared" si="118"/>
        <v>65.92</v>
      </c>
      <c r="P1036" s="167">
        <f t="shared" si="118"/>
        <v>66.195999999999998</v>
      </c>
      <c r="Q1036">
        <f t="shared" si="114"/>
        <v>127.747</v>
      </c>
      <c r="R1036">
        <f t="shared" si="115"/>
        <v>125.92</v>
      </c>
      <c r="S1036" s="168">
        <f t="shared" si="116"/>
        <v>67.747</v>
      </c>
      <c r="T1036">
        <f t="shared" si="117"/>
        <v>65.92</v>
      </c>
    </row>
    <row r="1037" spans="1:20" outlineLevel="1" x14ac:dyDescent="0.25">
      <c r="A1037" s="149">
        <v>70</v>
      </c>
      <c r="B1037" s="164" t="str">
        <f t="shared" si="112"/>
        <v>FA</v>
      </c>
      <c r="C1037" s="164" t="str">
        <f t="shared" si="113"/>
        <v>FA</v>
      </c>
      <c r="D1037" s="135">
        <v>265.63</v>
      </c>
      <c r="E1037" s="165">
        <v>5</v>
      </c>
      <c r="F1037" s="135">
        <v>9</v>
      </c>
      <c r="G1037" s="135">
        <v>125</v>
      </c>
      <c r="H1037" s="154">
        <v>261.39100000000002</v>
      </c>
      <c r="I1037" s="154">
        <v>8.9999999999999993E-3</v>
      </c>
      <c r="J1037" s="154">
        <v>127.378</v>
      </c>
      <c r="K1037" s="154">
        <v>125.80500000000001</v>
      </c>
      <c r="L1037" s="154">
        <v>126.03</v>
      </c>
      <c r="M1037" s="166">
        <v>65</v>
      </c>
      <c r="N1037" s="167">
        <f t="shared" si="118"/>
        <v>67.378</v>
      </c>
      <c r="O1037" s="167">
        <f t="shared" si="118"/>
        <v>65.805000000000007</v>
      </c>
      <c r="P1037" s="167">
        <f t="shared" si="118"/>
        <v>66.03</v>
      </c>
      <c r="Q1037">
        <f t="shared" si="114"/>
        <v>127.378</v>
      </c>
      <c r="R1037">
        <f t="shared" si="115"/>
        <v>125.80500000000001</v>
      </c>
      <c r="S1037" s="168">
        <f t="shared" si="116"/>
        <v>67.378</v>
      </c>
      <c r="T1037">
        <f t="shared" si="117"/>
        <v>65.805000000000007</v>
      </c>
    </row>
    <row r="1038" spans="1:20" outlineLevel="1" x14ac:dyDescent="0.25">
      <c r="A1038" s="149">
        <v>85</v>
      </c>
      <c r="B1038" s="164" t="str">
        <f t="shared" si="112"/>
        <v>FA</v>
      </c>
      <c r="C1038" s="164" t="str">
        <f t="shared" si="113"/>
        <v>FA</v>
      </c>
      <c r="D1038" s="135">
        <v>322.52</v>
      </c>
      <c r="E1038" s="165">
        <v>5</v>
      </c>
      <c r="F1038" s="135">
        <v>9</v>
      </c>
      <c r="G1038" s="135">
        <v>125</v>
      </c>
      <c r="H1038" s="154">
        <v>318.27499999999998</v>
      </c>
      <c r="I1038" s="154">
        <v>8.9999999999999993E-3</v>
      </c>
      <c r="J1038" s="154">
        <v>126.988</v>
      </c>
      <c r="K1038" s="154">
        <v>125.68</v>
      </c>
      <c r="L1038" s="154">
        <v>125.876</v>
      </c>
      <c r="M1038" s="166">
        <v>65</v>
      </c>
      <c r="N1038" s="167">
        <f t="shared" si="118"/>
        <v>66.988</v>
      </c>
      <c r="O1038" s="167">
        <f t="shared" si="118"/>
        <v>65.680000000000007</v>
      </c>
      <c r="P1038" s="167">
        <f t="shared" si="118"/>
        <v>65.876000000000005</v>
      </c>
      <c r="Q1038">
        <f t="shared" si="114"/>
        <v>126.988</v>
      </c>
      <c r="R1038">
        <f t="shared" si="115"/>
        <v>125.68</v>
      </c>
      <c r="S1038" s="168">
        <f t="shared" si="116"/>
        <v>66.988</v>
      </c>
      <c r="T1038">
        <f t="shared" si="117"/>
        <v>65.680000000000007</v>
      </c>
    </row>
    <row r="1039" spans="1:20" outlineLevel="1" x14ac:dyDescent="0.25">
      <c r="A1039" s="149">
        <v>100</v>
      </c>
      <c r="B1039" s="164" t="str">
        <f t="shared" si="112"/>
        <v>FA</v>
      </c>
      <c r="C1039" s="164" t="str">
        <f t="shared" si="113"/>
        <v>FA</v>
      </c>
      <c r="D1039" s="135">
        <v>379.4</v>
      </c>
      <c r="E1039" s="165">
        <v>5</v>
      </c>
      <c r="F1039" s="135">
        <v>9</v>
      </c>
      <c r="G1039" s="135">
        <v>125</v>
      </c>
      <c r="H1039" s="154">
        <v>375.16</v>
      </c>
      <c r="I1039" s="154">
        <v>8.9999999999999993E-3</v>
      </c>
      <c r="J1039" s="154">
        <v>126.697</v>
      </c>
      <c r="K1039" s="154">
        <v>125.58499999999999</v>
      </c>
      <c r="L1039" s="154">
        <v>125.751</v>
      </c>
      <c r="M1039" s="166">
        <v>65</v>
      </c>
      <c r="N1039" s="167">
        <f t="shared" si="118"/>
        <v>66.697000000000003</v>
      </c>
      <c r="O1039" s="167">
        <f t="shared" si="118"/>
        <v>65.584999999999994</v>
      </c>
      <c r="P1039" s="167">
        <f t="shared" si="118"/>
        <v>65.751000000000005</v>
      </c>
      <c r="Q1039">
        <f t="shared" si="114"/>
        <v>126.697</v>
      </c>
      <c r="R1039">
        <f t="shared" si="115"/>
        <v>125.58499999999999</v>
      </c>
      <c r="S1039" s="168">
        <f t="shared" si="116"/>
        <v>66.697000000000003</v>
      </c>
      <c r="T1039">
        <f t="shared" si="117"/>
        <v>65.584999999999994</v>
      </c>
    </row>
    <row r="1040" spans="1:20" outlineLevel="1" x14ac:dyDescent="0.25">
      <c r="A1040" s="149">
        <v>125</v>
      </c>
      <c r="B1040" s="164" t="str">
        <f t="shared" si="112"/>
        <v>FA</v>
      </c>
      <c r="C1040" s="164" t="str">
        <f t="shared" si="113"/>
        <v>FA</v>
      </c>
      <c r="D1040" s="135">
        <v>474.21</v>
      </c>
      <c r="E1040" s="165">
        <v>5</v>
      </c>
      <c r="F1040" s="135">
        <v>9</v>
      </c>
      <c r="G1040" s="135">
        <v>125</v>
      </c>
      <c r="H1040" s="154">
        <v>469.96800000000002</v>
      </c>
      <c r="I1040" s="154">
        <v>8.9999999999999993E-3</v>
      </c>
      <c r="J1040" s="154">
        <v>126.396</v>
      </c>
      <c r="K1040" s="154">
        <v>125.48</v>
      </c>
      <c r="L1040" s="154">
        <v>125.60899999999999</v>
      </c>
      <c r="M1040" s="166">
        <v>65</v>
      </c>
      <c r="N1040" s="167">
        <f t="shared" si="118"/>
        <v>66.396000000000001</v>
      </c>
      <c r="O1040" s="167">
        <f t="shared" si="118"/>
        <v>65.48</v>
      </c>
      <c r="P1040" s="167">
        <f t="shared" si="118"/>
        <v>65.608999999999995</v>
      </c>
      <c r="Q1040">
        <f t="shared" si="114"/>
        <v>126.396</v>
      </c>
      <c r="R1040">
        <f t="shared" si="115"/>
        <v>125.48</v>
      </c>
      <c r="S1040" s="168">
        <f t="shared" si="116"/>
        <v>66.396000000000001</v>
      </c>
      <c r="T1040">
        <f t="shared" si="117"/>
        <v>65.48</v>
      </c>
    </row>
    <row r="1041" spans="1:20" outlineLevel="1" x14ac:dyDescent="0.25">
      <c r="A1041" s="149">
        <v>150</v>
      </c>
      <c r="B1041" s="164" t="str">
        <f t="shared" si="112"/>
        <v>FA</v>
      </c>
      <c r="C1041" s="164" t="str">
        <f t="shared" si="113"/>
        <v>FA</v>
      </c>
      <c r="D1041" s="135">
        <v>569.02</v>
      </c>
      <c r="E1041" s="165">
        <v>5</v>
      </c>
      <c r="F1041" s="135">
        <v>9</v>
      </c>
      <c r="G1041" s="135">
        <v>125</v>
      </c>
      <c r="H1041" s="154">
        <v>564.77499999999998</v>
      </c>
      <c r="I1041" s="154">
        <v>8.9999999999999993E-3</v>
      </c>
      <c r="J1041" s="154">
        <v>126.182</v>
      </c>
      <c r="K1041" s="154">
        <v>125.41</v>
      </c>
      <c r="L1041" s="154">
        <v>125.509</v>
      </c>
      <c r="M1041" s="166">
        <v>65</v>
      </c>
      <c r="N1041" s="167">
        <f t="shared" si="118"/>
        <v>66.182000000000002</v>
      </c>
      <c r="O1041" s="167">
        <f t="shared" si="118"/>
        <v>65.41</v>
      </c>
      <c r="P1041" s="167">
        <f t="shared" si="118"/>
        <v>65.509</v>
      </c>
      <c r="Q1041">
        <f t="shared" si="114"/>
        <v>126.182</v>
      </c>
      <c r="R1041">
        <f t="shared" si="115"/>
        <v>125.41</v>
      </c>
      <c r="S1041" s="168">
        <f t="shared" si="116"/>
        <v>66.182000000000002</v>
      </c>
      <c r="T1041">
        <f t="shared" si="117"/>
        <v>65.41</v>
      </c>
    </row>
    <row r="1042" spans="1:20" outlineLevel="1" x14ac:dyDescent="0.25">
      <c r="A1042" s="149">
        <v>2</v>
      </c>
      <c r="B1042" s="164" t="str">
        <f t="shared" si="112"/>
        <v>FA</v>
      </c>
      <c r="C1042" s="164" t="str">
        <f t="shared" si="113"/>
        <v>FA</v>
      </c>
      <c r="D1042" s="135">
        <v>7.75</v>
      </c>
      <c r="E1042" s="165">
        <v>5</v>
      </c>
      <c r="F1042" s="135">
        <v>12</v>
      </c>
      <c r="G1042" s="135">
        <v>125</v>
      </c>
      <c r="H1042" s="154">
        <v>3.5138500000000001</v>
      </c>
      <c r="I1042" s="154">
        <v>1.2E-2</v>
      </c>
      <c r="J1042" s="154">
        <v>210.90100000000001</v>
      </c>
      <c r="K1042" s="154">
        <v>149.86500000000001</v>
      </c>
      <c r="L1042" s="154">
        <v>160.73099999999999</v>
      </c>
      <c r="M1042" s="166">
        <v>65</v>
      </c>
      <c r="N1042" s="167">
        <f t="shared" si="118"/>
        <v>150.90100000000001</v>
      </c>
      <c r="O1042" s="167">
        <f t="shared" si="118"/>
        <v>89.865000000000009</v>
      </c>
      <c r="P1042" s="167">
        <f t="shared" si="118"/>
        <v>100.73099999999999</v>
      </c>
      <c r="Q1042" t="str">
        <f t="shared" si="114"/>
        <v>NA</v>
      </c>
      <c r="R1042" t="str">
        <f t="shared" si="115"/>
        <v>NA</v>
      </c>
      <c r="S1042" s="168" t="str">
        <f t="shared" si="116"/>
        <v>NA</v>
      </c>
      <c r="T1042">
        <f t="shared" si="117"/>
        <v>89.865000000000009</v>
      </c>
    </row>
    <row r="1043" spans="1:20" outlineLevel="1" x14ac:dyDescent="0.25">
      <c r="A1043" s="149">
        <v>3.5</v>
      </c>
      <c r="B1043" s="164" t="str">
        <f t="shared" si="112"/>
        <v>TR</v>
      </c>
      <c r="C1043" s="164" t="str">
        <f t="shared" si="113"/>
        <v>TR</v>
      </c>
      <c r="D1043" s="135">
        <v>13.44</v>
      </c>
      <c r="E1043" s="165">
        <v>5</v>
      </c>
      <c r="F1043" s="135">
        <v>12</v>
      </c>
      <c r="G1043" s="135">
        <v>125</v>
      </c>
      <c r="H1043" s="154">
        <v>9.2023100000000007</v>
      </c>
      <c r="I1043" s="154">
        <v>1.2E-2</v>
      </c>
      <c r="J1043" s="154">
        <v>177.43799999999999</v>
      </c>
      <c r="K1043" s="154">
        <v>140.31800000000001</v>
      </c>
      <c r="L1043" s="154">
        <v>146.53299999999999</v>
      </c>
      <c r="M1043" s="166">
        <v>65</v>
      </c>
      <c r="N1043" s="167">
        <f t="shared" si="118"/>
        <v>117.43799999999999</v>
      </c>
      <c r="O1043" s="167">
        <f t="shared" si="118"/>
        <v>80.318000000000012</v>
      </c>
      <c r="P1043" s="167">
        <f t="shared" si="118"/>
        <v>86.532999999999987</v>
      </c>
      <c r="Q1043">
        <f t="shared" si="114"/>
        <v>177.43799999999999</v>
      </c>
      <c r="R1043">
        <f t="shared" si="115"/>
        <v>140.31800000000001</v>
      </c>
      <c r="S1043" s="168">
        <f t="shared" si="116"/>
        <v>117.43799999999999</v>
      </c>
      <c r="T1043">
        <f t="shared" si="117"/>
        <v>80.318000000000012</v>
      </c>
    </row>
    <row r="1044" spans="1:20" outlineLevel="1" x14ac:dyDescent="0.25">
      <c r="A1044" s="149">
        <v>5</v>
      </c>
      <c r="B1044" s="164" t="str">
        <f t="shared" si="112"/>
        <v>TR</v>
      </c>
      <c r="C1044" s="164" t="str">
        <f t="shared" si="113"/>
        <v>TR</v>
      </c>
      <c r="D1044" s="135">
        <v>19.13</v>
      </c>
      <c r="E1044" s="165">
        <v>5</v>
      </c>
      <c r="F1044" s="135">
        <v>12</v>
      </c>
      <c r="G1044" s="135">
        <v>125</v>
      </c>
      <c r="H1044" s="154">
        <v>14.8908</v>
      </c>
      <c r="I1044" s="154">
        <v>1.2E-2</v>
      </c>
      <c r="J1044" s="154">
        <v>162.876</v>
      </c>
      <c r="K1044" s="154">
        <v>136.166</v>
      </c>
      <c r="L1044" s="154">
        <v>140.64699999999999</v>
      </c>
      <c r="M1044" s="166">
        <v>65</v>
      </c>
      <c r="N1044" s="167">
        <f t="shared" si="118"/>
        <v>102.876</v>
      </c>
      <c r="O1044" s="167">
        <f t="shared" si="118"/>
        <v>76.165999999999997</v>
      </c>
      <c r="P1044" s="167">
        <f t="shared" si="118"/>
        <v>80.646999999999991</v>
      </c>
      <c r="Q1044">
        <f t="shared" si="114"/>
        <v>162.876</v>
      </c>
      <c r="R1044">
        <f t="shared" si="115"/>
        <v>136.166</v>
      </c>
      <c r="S1044" s="168">
        <f t="shared" si="116"/>
        <v>102.876</v>
      </c>
      <c r="T1044">
        <f t="shared" si="117"/>
        <v>76.165999999999997</v>
      </c>
    </row>
    <row r="1045" spans="1:20" outlineLevel="1" x14ac:dyDescent="0.25">
      <c r="A1045" s="149">
        <v>7.5</v>
      </c>
      <c r="B1045" s="164" t="str">
        <f t="shared" si="112"/>
        <v>TR</v>
      </c>
      <c r="C1045" s="164" t="str">
        <f t="shared" si="113"/>
        <v>TR</v>
      </c>
      <c r="D1045" s="135">
        <v>28.61</v>
      </c>
      <c r="E1045" s="165">
        <v>5</v>
      </c>
      <c r="F1045" s="135">
        <v>12</v>
      </c>
      <c r="G1045" s="135">
        <v>125</v>
      </c>
      <c r="H1045" s="154">
        <v>24.371500000000001</v>
      </c>
      <c r="I1045" s="154">
        <v>1.2E-2</v>
      </c>
      <c r="J1045" s="154">
        <v>150.81700000000001</v>
      </c>
      <c r="K1045" s="154">
        <v>132.71100000000001</v>
      </c>
      <c r="L1045" s="154">
        <v>135.761</v>
      </c>
      <c r="M1045" s="166">
        <v>65</v>
      </c>
      <c r="N1045" s="167">
        <f t="shared" si="118"/>
        <v>90.817000000000007</v>
      </c>
      <c r="O1045" s="167">
        <f t="shared" si="118"/>
        <v>72.711000000000013</v>
      </c>
      <c r="P1045" s="167">
        <f t="shared" si="118"/>
        <v>75.760999999999996</v>
      </c>
      <c r="Q1045">
        <f t="shared" si="114"/>
        <v>150.81700000000001</v>
      </c>
      <c r="R1045">
        <f t="shared" si="115"/>
        <v>132.71100000000001</v>
      </c>
      <c r="S1045" s="168">
        <f t="shared" si="116"/>
        <v>90.817000000000007</v>
      </c>
      <c r="T1045">
        <f t="shared" si="117"/>
        <v>72.711000000000013</v>
      </c>
    </row>
    <row r="1046" spans="1:20" outlineLevel="1" x14ac:dyDescent="0.25">
      <c r="A1046" s="149">
        <v>10</v>
      </c>
      <c r="B1046" s="164" t="str">
        <f t="shared" si="112"/>
        <v>TR</v>
      </c>
      <c r="C1046" s="164" t="str">
        <f t="shared" si="113"/>
        <v>TR</v>
      </c>
      <c r="D1046" s="135">
        <v>38.090000000000003</v>
      </c>
      <c r="E1046" s="165">
        <v>5</v>
      </c>
      <c r="F1046" s="135">
        <v>12</v>
      </c>
      <c r="G1046" s="135">
        <v>125</v>
      </c>
      <c r="H1046" s="154">
        <v>33.8523</v>
      </c>
      <c r="I1046" s="154">
        <v>1.2E-2</v>
      </c>
      <c r="J1046" s="154">
        <v>144.9</v>
      </c>
      <c r="K1046" s="154">
        <v>130.983</v>
      </c>
      <c r="L1046" s="154">
        <v>133.381</v>
      </c>
      <c r="M1046" s="166">
        <v>65</v>
      </c>
      <c r="N1046" s="167">
        <f t="shared" si="118"/>
        <v>84.9</v>
      </c>
      <c r="O1046" s="167">
        <f t="shared" si="118"/>
        <v>70.983000000000004</v>
      </c>
      <c r="P1046" s="167">
        <f t="shared" si="118"/>
        <v>73.381</v>
      </c>
      <c r="Q1046">
        <f t="shared" si="114"/>
        <v>144.9</v>
      </c>
      <c r="R1046">
        <f t="shared" si="115"/>
        <v>130.983</v>
      </c>
      <c r="S1046" s="168">
        <f t="shared" si="116"/>
        <v>84.9</v>
      </c>
      <c r="T1046">
        <f t="shared" si="117"/>
        <v>70.983000000000004</v>
      </c>
    </row>
    <row r="1047" spans="1:20" outlineLevel="1" x14ac:dyDescent="0.25">
      <c r="A1047" s="149">
        <v>15</v>
      </c>
      <c r="B1047" s="164" t="str">
        <f t="shared" si="112"/>
        <v>TR</v>
      </c>
      <c r="C1047" s="164" t="str">
        <f t="shared" si="113"/>
        <v>TR</v>
      </c>
      <c r="D1047" s="135">
        <v>57.05</v>
      </c>
      <c r="E1047" s="165">
        <v>5</v>
      </c>
      <c r="F1047" s="135">
        <v>12</v>
      </c>
      <c r="G1047" s="135">
        <v>125</v>
      </c>
      <c r="H1047" s="154">
        <v>52.813800000000001</v>
      </c>
      <c r="I1047" s="154">
        <v>1.2E-2</v>
      </c>
      <c r="J1047" s="154">
        <v>138.46299999999999</v>
      </c>
      <c r="K1047" s="154">
        <v>129.172</v>
      </c>
      <c r="L1047" s="154">
        <v>130.65799999999999</v>
      </c>
      <c r="M1047" s="166">
        <v>65</v>
      </c>
      <c r="N1047" s="167">
        <f t="shared" si="118"/>
        <v>78.462999999999994</v>
      </c>
      <c r="O1047" s="167">
        <f t="shared" si="118"/>
        <v>69.171999999999997</v>
      </c>
      <c r="P1047" s="167">
        <f t="shared" si="118"/>
        <v>70.657999999999987</v>
      </c>
      <c r="Q1047">
        <f t="shared" si="114"/>
        <v>138.46299999999999</v>
      </c>
      <c r="R1047">
        <f t="shared" si="115"/>
        <v>129.172</v>
      </c>
      <c r="S1047" s="168">
        <f t="shared" si="116"/>
        <v>78.462999999999994</v>
      </c>
      <c r="T1047">
        <f t="shared" si="117"/>
        <v>69.171999999999997</v>
      </c>
    </row>
    <row r="1048" spans="1:20" outlineLevel="1" x14ac:dyDescent="0.25">
      <c r="A1048" s="149">
        <v>20</v>
      </c>
      <c r="B1048" s="164" t="str">
        <f t="shared" si="112"/>
        <v>TR</v>
      </c>
      <c r="C1048" s="164" t="str">
        <f t="shared" si="113"/>
        <v>TR</v>
      </c>
      <c r="D1048" s="135">
        <v>76.02</v>
      </c>
      <c r="E1048" s="165">
        <v>5</v>
      </c>
      <c r="F1048" s="135">
        <v>12</v>
      </c>
      <c r="G1048" s="135">
        <v>125</v>
      </c>
      <c r="H1048" s="154">
        <v>71.775400000000005</v>
      </c>
      <c r="I1048" s="154">
        <v>1.2E-2</v>
      </c>
      <c r="J1048" s="154">
        <v>135.26300000000001</v>
      </c>
      <c r="K1048" s="154">
        <v>128.24199999999999</v>
      </c>
      <c r="L1048" s="154">
        <v>129.376</v>
      </c>
      <c r="M1048" s="166">
        <v>65</v>
      </c>
      <c r="N1048" s="167">
        <f t="shared" si="118"/>
        <v>75.263000000000005</v>
      </c>
      <c r="O1048" s="167">
        <f t="shared" si="118"/>
        <v>68.24199999999999</v>
      </c>
      <c r="P1048" s="167">
        <f t="shared" si="118"/>
        <v>69.376000000000005</v>
      </c>
      <c r="Q1048">
        <f t="shared" si="114"/>
        <v>135.26300000000001</v>
      </c>
      <c r="R1048">
        <f t="shared" si="115"/>
        <v>128.24199999999999</v>
      </c>
      <c r="S1048" s="168">
        <f t="shared" si="116"/>
        <v>75.263000000000005</v>
      </c>
      <c r="T1048">
        <f t="shared" si="117"/>
        <v>68.24199999999999</v>
      </c>
    </row>
    <row r="1049" spans="1:20" outlineLevel="1" x14ac:dyDescent="0.25">
      <c r="A1049" s="149">
        <v>35</v>
      </c>
      <c r="B1049" s="164" t="str">
        <f t="shared" si="112"/>
        <v>FA</v>
      </c>
      <c r="C1049" s="164" t="str">
        <f t="shared" si="113"/>
        <v>FA</v>
      </c>
      <c r="D1049" s="135">
        <v>132.9</v>
      </c>
      <c r="E1049" s="165">
        <v>5</v>
      </c>
      <c r="F1049" s="135">
        <v>12</v>
      </c>
      <c r="G1049" s="135">
        <v>125</v>
      </c>
      <c r="H1049" s="154">
        <v>128.66</v>
      </c>
      <c r="I1049" s="154">
        <v>1.2E-2</v>
      </c>
      <c r="J1049" s="154">
        <v>131.16399999999999</v>
      </c>
      <c r="K1049" s="154">
        <v>126.97199999999999</v>
      </c>
      <c r="L1049" s="154">
        <v>127.6</v>
      </c>
      <c r="M1049" s="166">
        <v>65</v>
      </c>
      <c r="N1049" s="167">
        <f t="shared" si="118"/>
        <v>71.163999999999987</v>
      </c>
      <c r="O1049" s="167">
        <f t="shared" si="118"/>
        <v>66.971999999999994</v>
      </c>
      <c r="P1049" s="167">
        <f t="shared" si="118"/>
        <v>67.599999999999994</v>
      </c>
      <c r="Q1049">
        <f t="shared" si="114"/>
        <v>131.16399999999999</v>
      </c>
      <c r="R1049">
        <f t="shared" si="115"/>
        <v>126.97199999999999</v>
      </c>
      <c r="S1049" s="168">
        <f t="shared" si="116"/>
        <v>71.163999999999987</v>
      </c>
      <c r="T1049">
        <f t="shared" si="117"/>
        <v>66.971999999999994</v>
      </c>
    </row>
    <row r="1050" spans="1:20" outlineLevel="1" x14ac:dyDescent="0.25">
      <c r="A1050" s="149">
        <v>50</v>
      </c>
      <c r="B1050" s="164" t="str">
        <f t="shared" si="112"/>
        <v>FA</v>
      </c>
      <c r="C1050" s="164" t="str">
        <f t="shared" si="113"/>
        <v>FA</v>
      </c>
      <c r="D1050" s="135">
        <v>189.78</v>
      </c>
      <c r="E1050" s="165">
        <v>5</v>
      </c>
      <c r="F1050" s="135">
        <v>12</v>
      </c>
      <c r="G1050" s="135">
        <v>125</v>
      </c>
      <c r="H1050" s="154">
        <v>185.54499999999999</v>
      </c>
      <c r="I1050" s="154">
        <v>1.2E-2</v>
      </c>
      <c r="J1050" s="154">
        <v>129.369</v>
      </c>
      <c r="K1050" s="154">
        <v>126.44799999999999</v>
      </c>
      <c r="L1050" s="154">
        <v>126.88800000000001</v>
      </c>
      <c r="M1050" s="166">
        <v>65</v>
      </c>
      <c r="N1050" s="167">
        <f t="shared" si="118"/>
        <v>69.369</v>
      </c>
      <c r="O1050" s="167">
        <f t="shared" si="118"/>
        <v>66.447999999999993</v>
      </c>
      <c r="P1050" s="167">
        <f t="shared" si="118"/>
        <v>66.888000000000005</v>
      </c>
      <c r="Q1050">
        <f t="shared" si="114"/>
        <v>129.369</v>
      </c>
      <c r="R1050">
        <f t="shared" si="115"/>
        <v>126.44799999999999</v>
      </c>
      <c r="S1050" s="168">
        <f t="shared" si="116"/>
        <v>69.369</v>
      </c>
      <c r="T1050">
        <f t="shared" si="117"/>
        <v>66.447999999999993</v>
      </c>
    </row>
    <row r="1051" spans="1:20" outlineLevel="1" x14ac:dyDescent="0.25">
      <c r="A1051" s="149">
        <v>60</v>
      </c>
      <c r="B1051" s="164" t="str">
        <f t="shared" si="112"/>
        <v>FA</v>
      </c>
      <c r="C1051" s="164" t="str">
        <f t="shared" si="113"/>
        <v>FA</v>
      </c>
      <c r="D1051" s="135">
        <v>227.71</v>
      </c>
      <c r="E1051" s="165">
        <v>5</v>
      </c>
      <c r="F1051" s="135">
        <v>12</v>
      </c>
      <c r="G1051" s="135">
        <v>125</v>
      </c>
      <c r="H1051" s="154">
        <v>223.46799999999999</v>
      </c>
      <c r="I1051" s="154">
        <v>1.2E-2</v>
      </c>
      <c r="J1051" s="154">
        <v>128.66200000000001</v>
      </c>
      <c r="K1051" s="154">
        <v>126.227</v>
      </c>
      <c r="L1051" s="154">
        <v>126.595</v>
      </c>
      <c r="M1051" s="166">
        <v>65</v>
      </c>
      <c r="N1051" s="167">
        <f t="shared" si="118"/>
        <v>68.662000000000006</v>
      </c>
      <c r="O1051" s="167">
        <f t="shared" si="118"/>
        <v>66.227000000000004</v>
      </c>
      <c r="P1051" s="167">
        <f t="shared" si="118"/>
        <v>66.594999999999999</v>
      </c>
      <c r="Q1051">
        <f t="shared" si="114"/>
        <v>128.66200000000001</v>
      </c>
      <c r="R1051">
        <f t="shared" si="115"/>
        <v>126.227</v>
      </c>
      <c r="S1051" s="168">
        <f t="shared" si="116"/>
        <v>68.662000000000006</v>
      </c>
      <c r="T1051">
        <f t="shared" si="117"/>
        <v>66.227000000000004</v>
      </c>
    </row>
    <row r="1052" spans="1:20" outlineLevel="1" x14ac:dyDescent="0.25">
      <c r="A1052" s="149">
        <v>70</v>
      </c>
      <c r="B1052" s="164" t="str">
        <f t="shared" si="112"/>
        <v>FA</v>
      </c>
      <c r="C1052" s="164" t="str">
        <f t="shared" si="113"/>
        <v>FA</v>
      </c>
      <c r="D1052" s="135">
        <v>265.63</v>
      </c>
      <c r="E1052" s="165">
        <v>5</v>
      </c>
      <c r="F1052" s="135">
        <v>12</v>
      </c>
      <c r="G1052" s="135">
        <v>125</v>
      </c>
      <c r="H1052" s="154">
        <v>261.39100000000002</v>
      </c>
      <c r="I1052" s="154">
        <v>1.2E-2</v>
      </c>
      <c r="J1052" s="154">
        <v>128.16999999999999</v>
      </c>
      <c r="K1052" s="154">
        <v>126.074</v>
      </c>
      <c r="L1052" s="154">
        <v>126.373</v>
      </c>
      <c r="M1052" s="166">
        <v>65</v>
      </c>
      <c r="N1052" s="167">
        <f t="shared" si="118"/>
        <v>68.169999999999987</v>
      </c>
      <c r="O1052" s="167">
        <f t="shared" si="118"/>
        <v>66.073999999999998</v>
      </c>
      <c r="P1052" s="167">
        <f t="shared" si="118"/>
        <v>66.373000000000005</v>
      </c>
      <c r="Q1052">
        <f t="shared" si="114"/>
        <v>128.16999999999999</v>
      </c>
      <c r="R1052">
        <f t="shared" si="115"/>
        <v>126.074</v>
      </c>
      <c r="S1052" s="168">
        <f t="shared" si="116"/>
        <v>68.169999999999987</v>
      </c>
      <c r="T1052">
        <f t="shared" si="117"/>
        <v>66.073999999999998</v>
      </c>
    </row>
    <row r="1053" spans="1:20" outlineLevel="1" x14ac:dyDescent="0.25">
      <c r="A1053" s="149">
        <v>85</v>
      </c>
      <c r="B1053" s="164" t="str">
        <f t="shared" si="112"/>
        <v>FA</v>
      </c>
      <c r="C1053" s="164" t="str">
        <f t="shared" si="113"/>
        <v>FA</v>
      </c>
      <c r="D1053" s="135">
        <v>322.52</v>
      </c>
      <c r="E1053" s="165">
        <v>5</v>
      </c>
      <c r="F1053" s="135">
        <v>12</v>
      </c>
      <c r="G1053" s="135">
        <v>125</v>
      </c>
      <c r="H1053" s="154">
        <v>318.27499999999998</v>
      </c>
      <c r="I1053" s="154">
        <v>1.2E-2</v>
      </c>
      <c r="J1053" s="154">
        <v>127.651</v>
      </c>
      <c r="K1053" s="154">
        <v>125.90600000000001</v>
      </c>
      <c r="L1053" s="154">
        <v>126.16800000000001</v>
      </c>
      <c r="M1053" s="166">
        <v>65</v>
      </c>
      <c r="N1053" s="167">
        <f t="shared" si="118"/>
        <v>67.650999999999996</v>
      </c>
      <c r="O1053" s="167">
        <f t="shared" si="118"/>
        <v>65.906000000000006</v>
      </c>
      <c r="P1053" s="167">
        <f t="shared" si="118"/>
        <v>66.168000000000006</v>
      </c>
      <c r="Q1053">
        <f t="shared" si="114"/>
        <v>127.651</v>
      </c>
      <c r="R1053">
        <f t="shared" si="115"/>
        <v>125.90600000000001</v>
      </c>
      <c r="S1053" s="168">
        <f t="shared" si="116"/>
        <v>67.650999999999996</v>
      </c>
      <c r="T1053">
        <f t="shared" si="117"/>
        <v>65.906000000000006</v>
      </c>
    </row>
    <row r="1054" spans="1:20" outlineLevel="1" x14ac:dyDescent="0.25">
      <c r="A1054" s="149">
        <v>100</v>
      </c>
      <c r="B1054" s="164" t="str">
        <f t="shared" si="112"/>
        <v>FA</v>
      </c>
      <c r="C1054" s="164" t="str">
        <f t="shared" si="113"/>
        <v>FA</v>
      </c>
      <c r="D1054" s="135">
        <v>379.4</v>
      </c>
      <c r="E1054" s="165">
        <v>5</v>
      </c>
      <c r="F1054" s="135">
        <v>12</v>
      </c>
      <c r="G1054" s="135">
        <v>125</v>
      </c>
      <c r="H1054" s="154">
        <v>375.16</v>
      </c>
      <c r="I1054" s="154">
        <v>1.2E-2</v>
      </c>
      <c r="J1054" s="154">
        <v>127.262</v>
      </c>
      <c r="K1054" s="154">
        <v>125.779</v>
      </c>
      <c r="L1054" s="154">
        <v>126.001</v>
      </c>
      <c r="M1054" s="166">
        <v>65</v>
      </c>
      <c r="N1054" s="167">
        <f t="shared" si="118"/>
        <v>67.262</v>
      </c>
      <c r="O1054" s="167">
        <f t="shared" si="118"/>
        <v>65.778999999999996</v>
      </c>
      <c r="P1054" s="167">
        <f t="shared" si="118"/>
        <v>66.001000000000005</v>
      </c>
      <c r="Q1054">
        <f t="shared" si="114"/>
        <v>127.262</v>
      </c>
      <c r="R1054">
        <f t="shared" si="115"/>
        <v>125.779</v>
      </c>
      <c r="S1054" s="168">
        <f t="shared" si="116"/>
        <v>67.262</v>
      </c>
      <c r="T1054">
        <f t="shared" si="117"/>
        <v>65.778999999999996</v>
      </c>
    </row>
    <row r="1055" spans="1:20" outlineLevel="1" x14ac:dyDescent="0.25">
      <c r="A1055" s="149">
        <v>125</v>
      </c>
      <c r="B1055" s="164" t="str">
        <f t="shared" si="112"/>
        <v>FA</v>
      </c>
      <c r="C1055" s="164" t="str">
        <f t="shared" si="113"/>
        <v>FA</v>
      </c>
      <c r="D1055" s="135">
        <v>474.21</v>
      </c>
      <c r="E1055" s="165">
        <v>5</v>
      </c>
      <c r="F1055" s="135">
        <v>12</v>
      </c>
      <c r="G1055" s="135">
        <v>125</v>
      </c>
      <c r="H1055" s="154">
        <v>469.96800000000002</v>
      </c>
      <c r="I1055" s="154">
        <v>1.2E-2</v>
      </c>
      <c r="J1055" s="154">
        <v>126.86</v>
      </c>
      <c r="K1055" s="154">
        <v>125.64</v>
      </c>
      <c r="L1055" s="154">
        <v>125.812</v>
      </c>
      <c r="M1055" s="166">
        <v>65</v>
      </c>
      <c r="N1055" s="167">
        <f t="shared" si="118"/>
        <v>66.86</v>
      </c>
      <c r="O1055" s="167">
        <f t="shared" si="118"/>
        <v>65.64</v>
      </c>
      <c r="P1055" s="167">
        <f t="shared" si="118"/>
        <v>65.811999999999998</v>
      </c>
      <c r="Q1055">
        <f t="shared" si="114"/>
        <v>126.86</v>
      </c>
      <c r="R1055">
        <f t="shared" si="115"/>
        <v>125.64</v>
      </c>
      <c r="S1055" s="168">
        <f t="shared" si="116"/>
        <v>66.86</v>
      </c>
      <c r="T1055">
        <f t="shared" si="117"/>
        <v>65.64</v>
      </c>
    </row>
    <row r="1056" spans="1:20" outlineLevel="1" x14ac:dyDescent="0.25">
      <c r="A1056" s="149">
        <v>150</v>
      </c>
      <c r="B1056" s="164" t="str">
        <f t="shared" si="112"/>
        <v>FA</v>
      </c>
      <c r="C1056" s="164" t="str">
        <f t="shared" si="113"/>
        <v>FA</v>
      </c>
      <c r="D1056" s="135">
        <v>569.02</v>
      </c>
      <c r="E1056" s="165">
        <v>5</v>
      </c>
      <c r="F1056" s="135">
        <v>12</v>
      </c>
      <c r="G1056" s="135">
        <v>125</v>
      </c>
      <c r="H1056" s="154">
        <v>564.77499999999998</v>
      </c>
      <c r="I1056" s="154">
        <v>1.2E-2</v>
      </c>
      <c r="J1056" s="154">
        <v>126.575</v>
      </c>
      <c r="K1056" s="154">
        <v>125.547</v>
      </c>
      <c r="L1056" s="154">
        <v>125.678</v>
      </c>
      <c r="M1056" s="166">
        <v>65</v>
      </c>
      <c r="N1056" s="167">
        <f t="shared" si="118"/>
        <v>66.575000000000003</v>
      </c>
      <c r="O1056" s="167">
        <f t="shared" si="118"/>
        <v>65.546999999999997</v>
      </c>
      <c r="P1056" s="167">
        <f t="shared" si="118"/>
        <v>65.677999999999997</v>
      </c>
      <c r="Q1056">
        <f t="shared" si="114"/>
        <v>126.575</v>
      </c>
      <c r="R1056">
        <f t="shared" si="115"/>
        <v>125.547</v>
      </c>
      <c r="S1056" s="168">
        <f t="shared" si="116"/>
        <v>66.575000000000003</v>
      </c>
      <c r="T1056">
        <f t="shared" si="117"/>
        <v>65.546999999999997</v>
      </c>
    </row>
    <row r="1057" spans="1:20" outlineLevel="1" x14ac:dyDescent="0.25">
      <c r="A1057" s="149">
        <v>2</v>
      </c>
      <c r="B1057" s="164" t="str">
        <f t="shared" si="112"/>
        <v>FA</v>
      </c>
      <c r="C1057" s="164" t="str">
        <f t="shared" si="113"/>
        <v>FA</v>
      </c>
      <c r="D1057" s="135">
        <v>7.75</v>
      </c>
      <c r="E1057" s="165">
        <v>5</v>
      </c>
      <c r="F1057" s="135">
        <v>15</v>
      </c>
      <c r="G1057" s="135">
        <v>125</v>
      </c>
      <c r="H1057" s="154">
        <v>3.5138500000000001</v>
      </c>
      <c r="I1057" s="154">
        <v>1.4999999999999999E-2</v>
      </c>
      <c r="J1057" s="154">
        <v>231.732</v>
      </c>
      <c r="K1057" s="154">
        <v>155.93100000000001</v>
      </c>
      <c r="L1057" s="154">
        <v>169.38800000000001</v>
      </c>
      <c r="M1057" s="166">
        <v>65</v>
      </c>
      <c r="N1057" s="167">
        <f t="shared" si="118"/>
        <v>171.732</v>
      </c>
      <c r="O1057" s="167">
        <f t="shared" si="118"/>
        <v>95.931000000000012</v>
      </c>
      <c r="P1057" s="167">
        <f t="shared" si="118"/>
        <v>109.38800000000001</v>
      </c>
      <c r="Q1057" t="str">
        <f t="shared" si="114"/>
        <v>NA</v>
      </c>
      <c r="R1057" t="str">
        <f t="shared" si="115"/>
        <v>NA</v>
      </c>
      <c r="S1057" s="168" t="str">
        <f t="shared" si="116"/>
        <v>NA</v>
      </c>
      <c r="T1057" t="str">
        <f t="shared" si="117"/>
        <v>NA</v>
      </c>
    </row>
    <row r="1058" spans="1:20" outlineLevel="1" x14ac:dyDescent="0.25">
      <c r="A1058" s="149">
        <v>3.5</v>
      </c>
      <c r="B1058" s="164" t="str">
        <f t="shared" si="112"/>
        <v>TR</v>
      </c>
      <c r="C1058" s="164" t="str">
        <f t="shared" si="113"/>
        <v>TR</v>
      </c>
      <c r="D1058" s="135">
        <v>13.44</v>
      </c>
      <c r="E1058" s="165">
        <v>5</v>
      </c>
      <c r="F1058" s="135">
        <v>15</v>
      </c>
      <c r="G1058" s="135">
        <v>125</v>
      </c>
      <c r="H1058" s="154">
        <v>9.2023100000000007</v>
      </c>
      <c r="I1058" s="154">
        <v>1.4999999999999999E-2</v>
      </c>
      <c r="J1058" s="154">
        <v>190.28700000000001</v>
      </c>
      <c r="K1058" s="154">
        <v>144.09</v>
      </c>
      <c r="L1058" s="154">
        <v>151.81299999999999</v>
      </c>
      <c r="M1058" s="166">
        <v>65</v>
      </c>
      <c r="N1058" s="167">
        <f t="shared" si="118"/>
        <v>130.28700000000001</v>
      </c>
      <c r="O1058" s="167">
        <f t="shared" si="118"/>
        <v>84.09</v>
      </c>
      <c r="P1058" s="167">
        <f t="shared" si="118"/>
        <v>91.812999999999988</v>
      </c>
      <c r="Q1058">
        <f t="shared" si="114"/>
        <v>190.28700000000001</v>
      </c>
      <c r="R1058">
        <f t="shared" si="115"/>
        <v>144.09</v>
      </c>
      <c r="S1058" s="168">
        <f t="shared" si="116"/>
        <v>130.28700000000001</v>
      </c>
      <c r="T1058">
        <f t="shared" si="117"/>
        <v>84.09</v>
      </c>
    </row>
    <row r="1059" spans="1:20" outlineLevel="1" x14ac:dyDescent="0.25">
      <c r="A1059" s="149">
        <v>5</v>
      </c>
      <c r="B1059" s="164" t="str">
        <f t="shared" si="112"/>
        <v>TR</v>
      </c>
      <c r="C1059" s="164" t="str">
        <f t="shared" si="113"/>
        <v>TR</v>
      </c>
      <c r="D1059" s="135">
        <v>19.13</v>
      </c>
      <c r="E1059" s="165">
        <v>5</v>
      </c>
      <c r="F1059" s="135">
        <v>15</v>
      </c>
      <c r="G1059" s="135">
        <v>125</v>
      </c>
      <c r="H1059" s="154">
        <v>14.8908</v>
      </c>
      <c r="I1059" s="154">
        <v>1.4999999999999999E-2</v>
      </c>
      <c r="J1059" s="154">
        <v>172.208</v>
      </c>
      <c r="K1059" s="154">
        <v>138.928</v>
      </c>
      <c r="L1059" s="154">
        <v>144.505</v>
      </c>
      <c r="M1059" s="166">
        <v>65</v>
      </c>
      <c r="N1059" s="167">
        <f t="shared" si="118"/>
        <v>112.208</v>
      </c>
      <c r="O1059" s="167">
        <f t="shared" si="118"/>
        <v>78.927999999999997</v>
      </c>
      <c r="P1059" s="167">
        <f t="shared" si="118"/>
        <v>84.504999999999995</v>
      </c>
      <c r="Q1059">
        <f t="shared" si="114"/>
        <v>172.208</v>
      </c>
      <c r="R1059">
        <f t="shared" si="115"/>
        <v>138.928</v>
      </c>
      <c r="S1059" s="168">
        <f t="shared" si="116"/>
        <v>112.208</v>
      </c>
      <c r="T1059">
        <f t="shared" si="117"/>
        <v>78.927999999999997</v>
      </c>
    </row>
    <row r="1060" spans="1:20" outlineLevel="1" x14ac:dyDescent="0.25">
      <c r="A1060" s="149">
        <v>7.5</v>
      </c>
      <c r="B1060" s="164" t="str">
        <f t="shared" si="112"/>
        <v>TR</v>
      </c>
      <c r="C1060" s="164" t="str">
        <f t="shared" si="113"/>
        <v>TR</v>
      </c>
      <c r="D1060" s="135">
        <v>28.61</v>
      </c>
      <c r="E1060" s="165">
        <v>5</v>
      </c>
      <c r="F1060" s="135">
        <v>15</v>
      </c>
      <c r="G1060" s="135">
        <v>125</v>
      </c>
      <c r="H1060" s="154">
        <v>24.371500000000001</v>
      </c>
      <c r="I1060" s="154">
        <v>1.4999999999999999E-2</v>
      </c>
      <c r="J1060" s="154">
        <v>157.20699999999999</v>
      </c>
      <c r="K1060" s="154">
        <v>134.625</v>
      </c>
      <c r="L1060" s="154">
        <v>138.42599999999999</v>
      </c>
      <c r="M1060" s="166">
        <v>65</v>
      </c>
      <c r="N1060" s="167">
        <f t="shared" si="118"/>
        <v>97.206999999999994</v>
      </c>
      <c r="O1060" s="167">
        <f t="shared" si="118"/>
        <v>74.625</v>
      </c>
      <c r="P1060" s="167">
        <f t="shared" si="118"/>
        <v>78.425999999999988</v>
      </c>
      <c r="Q1060">
        <f t="shared" si="114"/>
        <v>157.20699999999999</v>
      </c>
      <c r="R1060">
        <f t="shared" si="115"/>
        <v>134.625</v>
      </c>
      <c r="S1060" s="168">
        <f t="shared" si="116"/>
        <v>97.206999999999994</v>
      </c>
      <c r="T1060">
        <f t="shared" si="117"/>
        <v>74.625</v>
      </c>
    </row>
    <row r="1061" spans="1:20" outlineLevel="1" x14ac:dyDescent="0.25">
      <c r="A1061" s="149">
        <v>10</v>
      </c>
      <c r="B1061" s="164" t="str">
        <f t="shared" si="112"/>
        <v>TR</v>
      </c>
      <c r="C1061" s="164" t="str">
        <f t="shared" si="113"/>
        <v>TR</v>
      </c>
      <c r="D1061" s="135">
        <v>38.090000000000003</v>
      </c>
      <c r="E1061" s="165">
        <v>5</v>
      </c>
      <c r="F1061" s="135">
        <v>15</v>
      </c>
      <c r="G1061" s="135">
        <v>125</v>
      </c>
      <c r="H1061" s="154">
        <v>33.8523</v>
      </c>
      <c r="I1061" s="154">
        <v>1.4999999999999999E-2</v>
      </c>
      <c r="J1061" s="154">
        <v>149.839</v>
      </c>
      <c r="K1061" s="154">
        <v>132.471</v>
      </c>
      <c r="L1061" s="154">
        <v>135.46100000000001</v>
      </c>
      <c r="M1061" s="166">
        <v>65</v>
      </c>
      <c r="N1061" s="167">
        <f t="shared" si="118"/>
        <v>89.838999999999999</v>
      </c>
      <c r="O1061" s="167">
        <f t="shared" si="118"/>
        <v>72.471000000000004</v>
      </c>
      <c r="P1061" s="167">
        <f t="shared" si="118"/>
        <v>75.461000000000013</v>
      </c>
      <c r="Q1061">
        <f t="shared" si="114"/>
        <v>149.839</v>
      </c>
      <c r="R1061">
        <f t="shared" si="115"/>
        <v>132.471</v>
      </c>
      <c r="S1061" s="168">
        <f t="shared" si="116"/>
        <v>89.838999999999999</v>
      </c>
      <c r="T1061">
        <f t="shared" si="117"/>
        <v>72.471000000000004</v>
      </c>
    </row>
    <row r="1062" spans="1:20" outlineLevel="1" x14ac:dyDescent="0.25">
      <c r="A1062" s="149">
        <v>15</v>
      </c>
      <c r="B1062" s="164" t="str">
        <f t="shared" si="112"/>
        <v>TR</v>
      </c>
      <c r="C1062" s="164" t="str">
        <f t="shared" si="113"/>
        <v>TR</v>
      </c>
      <c r="D1062" s="135">
        <v>57.05</v>
      </c>
      <c r="E1062" s="165">
        <v>5</v>
      </c>
      <c r="F1062" s="135">
        <v>15</v>
      </c>
      <c r="G1062" s="135">
        <v>125</v>
      </c>
      <c r="H1062" s="154">
        <v>52.813800000000001</v>
      </c>
      <c r="I1062" s="154">
        <v>1.4999999999999999E-2</v>
      </c>
      <c r="J1062" s="154">
        <v>141.81200000000001</v>
      </c>
      <c r="K1062" s="154">
        <v>130.21199999999999</v>
      </c>
      <c r="L1062" s="154">
        <v>132.06700000000001</v>
      </c>
      <c r="M1062" s="166">
        <v>65</v>
      </c>
      <c r="N1062" s="167">
        <f t="shared" si="118"/>
        <v>81.812000000000012</v>
      </c>
      <c r="O1062" s="167">
        <f t="shared" si="118"/>
        <v>70.211999999999989</v>
      </c>
      <c r="P1062" s="167">
        <f t="shared" si="118"/>
        <v>72.067000000000007</v>
      </c>
      <c r="Q1062">
        <f t="shared" si="114"/>
        <v>141.81200000000001</v>
      </c>
      <c r="R1062">
        <f t="shared" si="115"/>
        <v>130.21199999999999</v>
      </c>
      <c r="S1062" s="168">
        <f t="shared" si="116"/>
        <v>81.812000000000012</v>
      </c>
      <c r="T1062">
        <f t="shared" si="117"/>
        <v>70.211999999999989</v>
      </c>
    </row>
    <row r="1063" spans="1:20" outlineLevel="1" x14ac:dyDescent="0.25">
      <c r="A1063" s="149">
        <v>20</v>
      </c>
      <c r="B1063" s="164" t="str">
        <f t="shared" si="112"/>
        <v>TR</v>
      </c>
      <c r="C1063" s="164" t="str">
        <f t="shared" si="113"/>
        <v>TR</v>
      </c>
      <c r="D1063" s="135">
        <v>76.02</v>
      </c>
      <c r="E1063" s="165">
        <v>5</v>
      </c>
      <c r="F1063" s="135">
        <v>15</v>
      </c>
      <c r="G1063" s="135">
        <v>125</v>
      </c>
      <c r="H1063" s="154">
        <v>71.775400000000005</v>
      </c>
      <c r="I1063" s="154">
        <v>1.4999999999999999E-2</v>
      </c>
      <c r="J1063" s="154">
        <v>137.81899999999999</v>
      </c>
      <c r="K1063" s="154">
        <v>129.05000000000001</v>
      </c>
      <c r="L1063" s="154">
        <v>130.46600000000001</v>
      </c>
      <c r="M1063" s="166">
        <v>65</v>
      </c>
      <c r="N1063" s="167">
        <f t="shared" si="118"/>
        <v>77.818999999999988</v>
      </c>
      <c r="O1063" s="167">
        <f t="shared" si="118"/>
        <v>69.050000000000011</v>
      </c>
      <c r="P1063" s="167">
        <f t="shared" si="118"/>
        <v>70.466000000000008</v>
      </c>
      <c r="Q1063">
        <f t="shared" si="114"/>
        <v>137.81899999999999</v>
      </c>
      <c r="R1063">
        <f t="shared" si="115"/>
        <v>129.05000000000001</v>
      </c>
      <c r="S1063" s="168">
        <f t="shared" si="116"/>
        <v>77.818999999999988</v>
      </c>
      <c r="T1063">
        <f t="shared" si="117"/>
        <v>69.050000000000011</v>
      </c>
    </row>
    <row r="1064" spans="1:20" outlineLevel="1" x14ac:dyDescent="0.25">
      <c r="A1064" s="149">
        <v>35</v>
      </c>
      <c r="B1064" s="164" t="str">
        <f t="shared" si="112"/>
        <v>FA</v>
      </c>
      <c r="C1064" s="164" t="str">
        <f t="shared" si="113"/>
        <v>FA</v>
      </c>
      <c r="D1064" s="135">
        <v>132.9</v>
      </c>
      <c r="E1064" s="165">
        <v>5</v>
      </c>
      <c r="F1064" s="135">
        <v>15</v>
      </c>
      <c r="G1064" s="135">
        <v>125</v>
      </c>
      <c r="H1064" s="154">
        <v>128.66</v>
      </c>
      <c r="I1064" s="154">
        <v>1.4999999999999999E-2</v>
      </c>
      <c r="J1064" s="154">
        <v>132.702</v>
      </c>
      <c r="K1064" s="154">
        <v>127.464</v>
      </c>
      <c r="L1064" s="154">
        <v>128.24799999999999</v>
      </c>
      <c r="M1064" s="166">
        <v>65</v>
      </c>
      <c r="N1064" s="167">
        <f t="shared" si="118"/>
        <v>72.701999999999998</v>
      </c>
      <c r="O1064" s="167">
        <f t="shared" si="118"/>
        <v>67.463999999999999</v>
      </c>
      <c r="P1064" s="167">
        <f t="shared" si="118"/>
        <v>68.24799999999999</v>
      </c>
      <c r="Q1064">
        <f t="shared" si="114"/>
        <v>132.702</v>
      </c>
      <c r="R1064">
        <f t="shared" si="115"/>
        <v>127.464</v>
      </c>
      <c r="S1064" s="168">
        <f t="shared" si="116"/>
        <v>72.701999999999998</v>
      </c>
      <c r="T1064">
        <f t="shared" si="117"/>
        <v>67.463999999999999</v>
      </c>
    </row>
    <row r="1065" spans="1:20" outlineLevel="1" x14ac:dyDescent="0.25">
      <c r="A1065" s="149">
        <v>50</v>
      </c>
      <c r="B1065" s="164" t="str">
        <f t="shared" ref="B1065:B1116" si="119">IF(AND($A1065&lt;=$C$24,Q1065&lt;&gt;"NA",R1065&lt;&gt;"NA",F1065&gt;=$Q$26),"TR","FA")</f>
        <v>FA</v>
      </c>
      <c r="C1065" s="164" t="str">
        <f t="shared" ref="C1065:C1116" si="120">IF(AND($A1065&lt;=$C$24,$S1065&lt;&gt;"NA",$T1065&lt;&gt;"NA",$F1065&gt;=$S$26),"TR","FA")</f>
        <v>FA</v>
      </c>
      <c r="D1065" s="135">
        <v>189.78</v>
      </c>
      <c r="E1065" s="165">
        <v>5</v>
      </c>
      <c r="F1065" s="135">
        <v>15</v>
      </c>
      <c r="G1065" s="135">
        <v>125</v>
      </c>
      <c r="H1065" s="154">
        <v>185.54499999999999</v>
      </c>
      <c r="I1065" s="154">
        <v>1.4999999999999999E-2</v>
      </c>
      <c r="J1065" s="154">
        <v>130.459</v>
      </c>
      <c r="K1065" s="154">
        <v>126.809</v>
      </c>
      <c r="L1065" s="154">
        <v>127.35899999999999</v>
      </c>
      <c r="M1065" s="166">
        <v>65</v>
      </c>
      <c r="N1065" s="167">
        <f t="shared" si="118"/>
        <v>70.459000000000003</v>
      </c>
      <c r="O1065" s="167">
        <f t="shared" si="118"/>
        <v>66.808999999999997</v>
      </c>
      <c r="P1065" s="167">
        <f t="shared" si="118"/>
        <v>67.358999999999995</v>
      </c>
      <c r="Q1065">
        <f t="shared" ref="Q1065:Q1116" si="121">IF(J1065&lt;$Q$30,J1065,"NA")</f>
        <v>130.459</v>
      </c>
      <c r="R1065">
        <f t="shared" ref="R1065:R1116" si="122">IF(J1065&lt;$Q$30,K1065,"NA")</f>
        <v>126.809</v>
      </c>
      <c r="S1065" s="168">
        <f t="shared" ref="S1065:S1116" si="123">IF(N1065&lt;$S$30,N1065,"NA")</f>
        <v>70.459000000000003</v>
      </c>
      <c r="T1065">
        <f t="shared" ref="T1065:T1116" si="124">IF(O1065&lt;$T$30,O1065,"NA")</f>
        <v>66.808999999999997</v>
      </c>
    </row>
    <row r="1066" spans="1:20" outlineLevel="1" x14ac:dyDescent="0.25">
      <c r="A1066" s="149">
        <v>60</v>
      </c>
      <c r="B1066" s="164" t="str">
        <f t="shared" si="119"/>
        <v>FA</v>
      </c>
      <c r="C1066" s="164" t="str">
        <f t="shared" si="120"/>
        <v>FA</v>
      </c>
      <c r="D1066" s="135">
        <v>227.71</v>
      </c>
      <c r="E1066" s="165">
        <v>5</v>
      </c>
      <c r="F1066" s="135">
        <v>15</v>
      </c>
      <c r="G1066" s="135">
        <v>125</v>
      </c>
      <c r="H1066" s="154">
        <v>223.46799999999999</v>
      </c>
      <c r="I1066" s="154">
        <v>1.4999999999999999E-2</v>
      </c>
      <c r="J1066" s="154">
        <v>129.577</v>
      </c>
      <c r="K1066" s="154">
        <v>126.533</v>
      </c>
      <c r="L1066" s="154">
        <v>126.99299999999999</v>
      </c>
      <c r="M1066" s="166">
        <v>65</v>
      </c>
      <c r="N1066" s="167">
        <f t="shared" ref="N1066:P1116" si="125">J1066-$J$30+$N$30</f>
        <v>69.576999999999998</v>
      </c>
      <c r="O1066" s="167">
        <f t="shared" si="125"/>
        <v>66.533000000000001</v>
      </c>
      <c r="P1066" s="167">
        <f t="shared" si="125"/>
        <v>66.992999999999995</v>
      </c>
      <c r="Q1066">
        <f t="shared" si="121"/>
        <v>129.577</v>
      </c>
      <c r="R1066">
        <f t="shared" si="122"/>
        <v>126.533</v>
      </c>
      <c r="S1066" s="168">
        <f t="shared" si="123"/>
        <v>69.576999999999998</v>
      </c>
      <c r="T1066">
        <f t="shared" si="124"/>
        <v>66.533000000000001</v>
      </c>
    </row>
    <row r="1067" spans="1:20" outlineLevel="1" x14ac:dyDescent="0.25">
      <c r="A1067" s="149">
        <v>70</v>
      </c>
      <c r="B1067" s="164" t="str">
        <f t="shared" si="119"/>
        <v>FA</v>
      </c>
      <c r="C1067" s="164" t="str">
        <f t="shared" si="120"/>
        <v>FA</v>
      </c>
      <c r="D1067" s="135">
        <v>265.63</v>
      </c>
      <c r="E1067" s="165">
        <v>5</v>
      </c>
      <c r="F1067" s="135">
        <v>15</v>
      </c>
      <c r="G1067" s="135">
        <v>125</v>
      </c>
      <c r="H1067" s="154">
        <v>261.39100000000002</v>
      </c>
      <c r="I1067" s="154">
        <v>1.4999999999999999E-2</v>
      </c>
      <c r="J1067" s="154">
        <v>128.96199999999999</v>
      </c>
      <c r="K1067" s="154">
        <v>126.342</v>
      </c>
      <c r="L1067" s="154">
        <v>126.71599999999999</v>
      </c>
      <c r="M1067" s="166">
        <v>65</v>
      </c>
      <c r="N1067" s="167">
        <f t="shared" si="125"/>
        <v>68.961999999999989</v>
      </c>
      <c r="O1067" s="167">
        <f t="shared" si="125"/>
        <v>66.341999999999999</v>
      </c>
      <c r="P1067" s="167">
        <f t="shared" si="125"/>
        <v>66.715999999999994</v>
      </c>
      <c r="Q1067">
        <f t="shared" si="121"/>
        <v>128.96199999999999</v>
      </c>
      <c r="R1067">
        <f t="shared" si="122"/>
        <v>126.342</v>
      </c>
      <c r="S1067" s="168">
        <f t="shared" si="123"/>
        <v>68.961999999999989</v>
      </c>
      <c r="T1067">
        <f t="shared" si="124"/>
        <v>66.341999999999999</v>
      </c>
    </row>
    <row r="1068" spans="1:20" outlineLevel="1" x14ac:dyDescent="0.25">
      <c r="A1068" s="149">
        <v>85</v>
      </c>
      <c r="B1068" s="164" t="str">
        <f t="shared" si="119"/>
        <v>FA</v>
      </c>
      <c r="C1068" s="164" t="str">
        <f t="shared" si="120"/>
        <v>FA</v>
      </c>
      <c r="D1068" s="135">
        <v>322.52</v>
      </c>
      <c r="E1068" s="165">
        <v>5</v>
      </c>
      <c r="F1068" s="135">
        <v>15</v>
      </c>
      <c r="G1068" s="135">
        <v>125</v>
      </c>
      <c r="H1068" s="154">
        <v>318.27499999999998</v>
      </c>
      <c r="I1068" s="154">
        <v>1.4999999999999999E-2</v>
      </c>
      <c r="J1068" s="154">
        <v>128.31299999999999</v>
      </c>
      <c r="K1068" s="154">
        <v>126.133</v>
      </c>
      <c r="L1068" s="154">
        <v>126.459</v>
      </c>
      <c r="M1068" s="166">
        <v>65</v>
      </c>
      <c r="N1068" s="167">
        <f t="shared" si="125"/>
        <v>68.312999999999988</v>
      </c>
      <c r="O1068" s="167">
        <f t="shared" si="125"/>
        <v>66.132999999999996</v>
      </c>
      <c r="P1068" s="167">
        <f t="shared" si="125"/>
        <v>66.459000000000003</v>
      </c>
      <c r="Q1068">
        <f t="shared" si="121"/>
        <v>128.31299999999999</v>
      </c>
      <c r="R1068">
        <f t="shared" si="122"/>
        <v>126.133</v>
      </c>
      <c r="S1068" s="168">
        <f t="shared" si="123"/>
        <v>68.312999999999988</v>
      </c>
      <c r="T1068">
        <f t="shared" si="124"/>
        <v>66.132999999999996</v>
      </c>
    </row>
    <row r="1069" spans="1:20" outlineLevel="1" x14ac:dyDescent="0.25">
      <c r="A1069" s="149">
        <v>100</v>
      </c>
      <c r="B1069" s="164" t="str">
        <f t="shared" si="119"/>
        <v>FA</v>
      </c>
      <c r="C1069" s="164" t="str">
        <f t="shared" si="120"/>
        <v>FA</v>
      </c>
      <c r="D1069" s="135">
        <v>379.4</v>
      </c>
      <c r="E1069" s="165">
        <v>5</v>
      </c>
      <c r="F1069" s="135">
        <v>15</v>
      </c>
      <c r="G1069" s="135">
        <v>125</v>
      </c>
      <c r="H1069" s="154">
        <v>375.16</v>
      </c>
      <c r="I1069" s="154">
        <v>1.4999999999999999E-2</v>
      </c>
      <c r="J1069" s="154">
        <v>127.827</v>
      </c>
      <c r="K1069" s="154">
        <v>125.974</v>
      </c>
      <c r="L1069" s="154">
        <v>126.251</v>
      </c>
      <c r="M1069" s="166">
        <v>65</v>
      </c>
      <c r="N1069" s="167">
        <f t="shared" si="125"/>
        <v>67.826999999999998</v>
      </c>
      <c r="O1069" s="167">
        <f t="shared" si="125"/>
        <v>65.974000000000004</v>
      </c>
      <c r="P1069" s="167">
        <f t="shared" si="125"/>
        <v>66.251000000000005</v>
      </c>
      <c r="Q1069">
        <f t="shared" si="121"/>
        <v>127.827</v>
      </c>
      <c r="R1069">
        <f t="shared" si="122"/>
        <v>125.974</v>
      </c>
      <c r="S1069" s="168">
        <f t="shared" si="123"/>
        <v>67.826999999999998</v>
      </c>
      <c r="T1069">
        <f t="shared" si="124"/>
        <v>65.974000000000004</v>
      </c>
    </row>
    <row r="1070" spans="1:20" outlineLevel="1" x14ac:dyDescent="0.25">
      <c r="A1070" s="149">
        <v>125</v>
      </c>
      <c r="B1070" s="164" t="str">
        <f t="shared" si="119"/>
        <v>FA</v>
      </c>
      <c r="C1070" s="164" t="str">
        <f t="shared" si="120"/>
        <v>FA</v>
      </c>
      <c r="D1070" s="135">
        <v>474.21</v>
      </c>
      <c r="E1070" s="165">
        <v>5</v>
      </c>
      <c r="F1070" s="135">
        <v>15</v>
      </c>
      <c r="G1070" s="135">
        <v>125</v>
      </c>
      <c r="H1070" s="154">
        <v>469.96800000000002</v>
      </c>
      <c r="I1070" s="154">
        <v>1.4999999999999999E-2</v>
      </c>
      <c r="J1070" s="154">
        <v>127.325</v>
      </c>
      <c r="K1070" s="154">
        <v>125.8</v>
      </c>
      <c r="L1070" s="154">
        <v>126.015</v>
      </c>
      <c r="M1070" s="166">
        <v>65</v>
      </c>
      <c r="N1070" s="167">
        <f t="shared" si="125"/>
        <v>67.325000000000003</v>
      </c>
      <c r="O1070" s="167">
        <f t="shared" si="125"/>
        <v>65.8</v>
      </c>
      <c r="P1070" s="167">
        <f t="shared" si="125"/>
        <v>66.015000000000001</v>
      </c>
      <c r="Q1070">
        <f t="shared" si="121"/>
        <v>127.325</v>
      </c>
      <c r="R1070">
        <f t="shared" si="122"/>
        <v>125.8</v>
      </c>
      <c r="S1070" s="168">
        <f t="shared" si="123"/>
        <v>67.325000000000003</v>
      </c>
      <c r="T1070">
        <f t="shared" si="124"/>
        <v>65.8</v>
      </c>
    </row>
    <row r="1071" spans="1:20" outlineLevel="1" x14ac:dyDescent="0.25">
      <c r="A1071" s="149">
        <v>150</v>
      </c>
      <c r="B1071" s="164" t="str">
        <f t="shared" si="119"/>
        <v>FA</v>
      </c>
      <c r="C1071" s="164" t="str">
        <f t="shared" si="120"/>
        <v>FA</v>
      </c>
      <c r="D1071" s="135">
        <v>569.02</v>
      </c>
      <c r="E1071" s="165">
        <v>5</v>
      </c>
      <c r="F1071" s="135">
        <v>15</v>
      </c>
      <c r="G1071" s="135">
        <v>125</v>
      </c>
      <c r="H1071" s="154">
        <v>564.77499999999998</v>
      </c>
      <c r="I1071" s="154">
        <v>1.4999999999999999E-2</v>
      </c>
      <c r="J1071" s="154">
        <v>126.96899999999999</v>
      </c>
      <c r="K1071" s="154">
        <v>125.684</v>
      </c>
      <c r="L1071" s="154">
        <v>125.84699999999999</v>
      </c>
      <c r="M1071" s="166">
        <v>65</v>
      </c>
      <c r="N1071" s="167">
        <f t="shared" si="125"/>
        <v>66.968999999999994</v>
      </c>
      <c r="O1071" s="167">
        <f t="shared" si="125"/>
        <v>65.683999999999997</v>
      </c>
      <c r="P1071" s="167">
        <f t="shared" si="125"/>
        <v>65.846999999999994</v>
      </c>
      <c r="Q1071">
        <f t="shared" si="121"/>
        <v>126.96899999999999</v>
      </c>
      <c r="R1071">
        <f t="shared" si="122"/>
        <v>125.684</v>
      </c>
      <c r="S1071" s="168">
        <f t="shared" si="123"/>
        <v>66.968999999999994</v>
      </c>
      <c r="T1071">
        <f t="shared" si="124"/>
        <v>65.683999999999997</v>
      </c>
    </row>
    <row r="1072" spans="1:20" outlineLevel="1" x14ac:dyDescent="0.25">
      <c r="A1072" s="149">
        <v>2</v>
      </c>
      <c r="B1072" s="164" t="str">
        <f t="shared" si="119"/>
        <v>FA</v>
      </c>
      <c r="C1072" s="164" t="str">
        <f t="shared" si="120"/>
        <v>FA</v>
      </c>
      <c r="D1072" s="135">
        <v>7.75</v>
      </c>
      <c r="E1072" s="165">
        <v>5</v>
      </c>
      <c r="F1072" s="135">
        <v>18</v>
      </c>
      <c r="G1072" s="135">
        <v>125</v>
      </c>
      <c r="H1072" s="154">
        <v>3.5138500000000001</v>
      </c>
      <c r="I1072" s="154">
        <v>1.7999999999999999E-2</v>
      </c>
      <c r="J1072" s="154">
        <v>252.339</v>
      </c>
      <c r="K1072" s="154">
        <v>161.941</v>
      </c>
      <c r="L1072" s="154">
        <v>177.95</v>
      </c>
      <c r="M1072" s="166">
        <v>65</v>
      </c>
      <c r="N1072" s="167">
        <f t="shared" si="125"/>
        <v>192.339</v>
      </c>
      <c r="O1072" s="167">
        <f t="shared" si="125"/>
        <v>101.941</v>
      </c>
      <c r="P1072" s="167">
        <f t="shared" si="125"/>
        <v>117.94999999999999</v>
      </c>
      <c r="Q1072" t="str">
        <f t="shared" si="121"/>
        <v>NA</v>
      </c>
      <c r="R1072" t="str">
        <f t="shared" si="122"/>
        <v>NA</v>
      </c>
      <c r="S1072" s="168" t="str">
        <f t="shared" si="123"/>
        <v>NA</v>
      </c>
      <c r="T1072" t="str">
        <f t="shared" si="124"/>
        <v>NA</v>
      </c>
    </row>
    <row r="1073" spans="1:20" outlineLevel="1" x14ac:dyDescent="0.25">
      <c r="A1073" s="149">
        <v>3.5</v>
      </c>
      <c r="B1073" s="164" t="str">
        <f t="shared" si="119"/>
        <v>TR</v>
      </c>
      <c r="C1073" s="164" t="str">
        <f t="shared" si="120"/>
        <v>FA</v>
      </c>
      <c r="D1073" s="135">
        <v>13.44</v>
      </c>
      <c r="E1073" s="165">
        <v>5</v>
      </c>
      <c r="F1073" s="135">
        <v>18</v>
      </c>
      <c r="G1073" s="135">
        <v>125</v>
      </c>
      <c r="H1073" s="154">
        <v>9.2023100000000007</v>
      </c>
      <c r="I1073" s="154">
        <v>1.7999999999999999E-2</v>
      </c>
      <c r="J1073" s="154">
        <v>203.06800000000001</v>
      </c>
      <c r="K1073" s="154">
        <v>147.846</v>
      </c>
      <c r="L1073" s="154">
        <v>157.066</v>
      </c>
      <c r="M1073" s="166">
        <v>65</v>
      </c>
      <c r="N1073" s="167">
        <f t="shared" si="125"/>
        <v>143.06800000000001</v>
      </c>
      <c r="O1073" s="167">
        <f t="shared" si="125"/>
        <v>87.846000000000004</v>
      </c>
      <c r="P1073" s="167">
        <f t="shared" si="125"/>
        <v>97.066000000000003</v>
      </c>
      <c r="Q1073">
        <f t="shared" si="121"/>
        <v>203.06800000000001</v>
      </c>
      <c r="R1073">
        <f t="shared" si="122"/>
        <v>147.846</v>
      </c>
      <c r="S1073" s="168" t="str">
        <f t="shared" si="123"/>
        <v>NA</v>
      </c>
      <c r="T1073">
        <f t="shared" si="124"/>
        <v>87.846000000000004</v>
      </c>
    </row>
    <row r="1074" spans="1:20" outlineLevel="1" x14ac:dyDescent="0.25">
      <c r="A1074" s="149">
        <v>5</v>
      </c>
      <c r="B1074" s="164" t="str">
        <f t="shared" si="119"/>
        <v>TR</v>
      </c>
      <c r="C1074" s="164" t="str">
        <f t="shared" si="120"/>
        <v>TR</v>
      </c>
      <c r="D1074" s="135">
        <v>19.13</v>
      </c>
      <c r="E1074" s="165">
        <v>5</v>
      </c>
      <c r="F1074" s="135">
        <v>18</v>
      </c>
      <c r="G1074" s="135">
        <v>125</v>
      </c>
      <c r="H1074" s="154">
        <v>14.8908</v>
      </c>
      <c r="I1074" s="154">
        <v>1.7999999999999999E-2</v>
      </c>
      <c r="J1074" s="154">
        <v>181.489</v>
      </c>
      <c r="K1074" s="154">
        <v>141.679</v>
      </c>
      <c r="L1074" s="154">
        <v>148.34399999999999</v>
      </c>
      <c r="M1074" s="166">
        <v>65</v>
      </c>
      <c r="N1074" s="167">
        <f t="shared" si="125"/>
        <v>121.489</v>
      </c>
      <c r="O1074" s="167">
        <f t="shared" si="125"/>
        <v>81.679000000000002</v>
      </c>
      <c r="P1074" s="167">
        <f t="shared" si="125"/>
        <v>88.343999999999994</v>
      </c>
      <c r="Q1074">
        <f t="shared" si="121"/>
        <v>181.489</v>
      </c>
      <c r="R1074">
        <f t="shared" si="122"/>
        <v>141.679</v>
      </c>
      <c r="S1074" s="168">
        <f t="shared" si="123"/>
        <v>121.489</v>
      </c>
      <c r="T1074">
        <f t="shared" si="124"/>
        <v>81.679000000000002</v>
      </c>
    </row>
    <row r="1075" spans="1:20" outlineLevel="1" x14ac:dyDescent="0.25">
      <c r="A1075" s="149">
        <v>7.5</v>
      </c>
      <c r="B1075" s="164" t="str">
        <f t="shared" si="119"/>
        <v>TR</v>
      </c>
      <c r="C1075" s="164" t="str">
        <f t="shared" si="120"/>
        <v>TR</v>
      </c>
      <c r="D1075" s="135">
        <v>28.61</v>
      </c>
      <c r="E1075" s="165">
        <v>5</v>
      </c>
      <c r="F1075" s="135">
        <v>18</v>
      </c>
      <c r="G1075" s="135">
        <v>125</v>
      </c>
      <c r="H1075" s="154">
        <v>24.371500000000001</v>
      </c>
      <c r="I1075" s="154">
        <v>1.7999999999999999E-2</v>
      </c>
      <c r="J1075" s="154">
        <v>163.57300000000001</v>
      </c>
      <c r="K1075" s="154">
        <v>136.53399999999999</v>
      </c>
      <c r="L1075" s="154">
        <v>141.083</v>
      </c>
      <c r="M1075" s="166">
        <v>65</v>
      </c>
      <c r="N1075" s="167">
        <f t="shared" si="125"/>
        <v>103.57300000000001</v>
      </c>
      <c r="O1075" s="167">
        <f t="shared" si="125"/>
        <v>76.533999999999992</v>
      </c>
      <c r="P1075" s="167">
        <f t="shared" si="125"/>
        <v>81.082999999999998</v>
      </c>
      <c r="Q1075">
        <f t="shared" si="121"/>
        <v>163.57300000000001</v>
      </c>
      <c r="R1075">
        <f t="shared" si="122"/>
        <v>136.53399999999999</v>
      </c>
      <c r="S1075" s="168">
        <f t="shared" si="123"/>
        <v>103.57300000000001</v>
      </c>
      <c r="T1075">
        <f t="shared" si="124"/>
        <v>76.533999999999992</v>
      </c>
    </row>
    <row r="1076" spans="1:20" outlineLevel="1" x14ac:dyDescent="0.25">
      <c r="A1076" s="149">
        <v>10</v>
      </c>
      <c r="B1076" s="164" t="str">
        <f t="shared" si="119"/>
        <v>TR</v>
      </c>
      <c r="C1076" s="164" t="str">
        <f t="shared" si="120"/>
        <v>TR</v>
      </c>
      <c r="D1076" s="135">
        <v>38.090000000000003</v>
      </c>
      <c r="E1076" s="165">
        <v>5</v>
      </c>
      <c r="F1076" s="135">
        <v>18</v>
      </c>
      <c r="G1076" s="135">
        <v>125</v>
      </c>
      <c r="H1076" s="154">
        <v>33.8523</v>
      </c>
      <c r="I1076" s="154">
        <v>1.7999999999999999E-2</v>
      </c>
      <c r="J1076" s="154">
        <v>154.762</v>
      </c>
      <c r="K1076" s="154">
        <v>133.95599999999999</v>
      </c>
      <c r="L1076" s="154">
        <v>137.536</v>
      </c>
      <c r="M1076" s="166">
        <v>65</v>
      </c>
      <c r="N1076" s="167">
        <f t="shared" si="125"/>
        <v>94.762</v>
      </c>
      <c r="O1076" s="167">
        <f t="shared" si="125"/>
        <v>73.955999999999989</v>
      </c>
      <c r="P1076" s="167">
        <f t="shared" si="125"/>
        <v>77.536000000000001</v>
      </c>
      <c r="Q1076">
        <f t="shared" si="121"/>
        <v>154.762</v>
      </c>
      <c r="R1076">
        <f t="shared" si="122"/>
        <v>133.95599999999999</v>
      </c>
      <c r="S1076" s="168">
        <f t="shared" si="123"/>
        <v>94.762</v>
      </c>
      <c r="T1076">
        <f t="shared" si="124"/>
        <v>73.955999999999989</v>
      </c>
    </row>
    <row r="1077" spans="1:20" outlineLevel="1" x14ac:dyDescent="0.25">
      <c r="A1077" s="149">
        <v>15</v>
      </c>
      <c r="B1077" s="164" t="str">
        <f t="shared" si="119"/>
        <v>TR</v>
      </c>
      <c r="C1077" s="164" t="str">
        <f t="shared" si="120"/>
        <v>TR</v>
      </c>
      <c r="D1077" s="135">
        <v>57.05</v>
      </c>
      <c r="E1077" s="165">
        <v>5</v>
      </c>
      <c r="F1077" s="135">
        <v>18</v>
      </c>
      <c r="G1077" s="135">
        <v>125</v>
      </c>
      <c r="H1077" s="154">
        <v>52.813800000000001</v>
      </c>
      <c r="I1077" s="154">
        <v>1.7999999999999999E-2</v>
      </c>
      <c r="J1077" s="154">
        <v>145.154</v>
      </c>
      <c r="K1077" s="154">
        <v>131.25</v>
      </c>
      <c r="L1077" s="154">
        <v>133.47300000000001</v>
      </c>
      <c r="M1077" s="166">
        <v>65</v>
      </c>
      <c r="N1077" s="167">
        <f t="shared" si="125"/>
        <v>85.153999999999996</v>
      </c>
      <c r="O1077" s="167">
        <f t="shared" si="125"/>
        <v>71.25</v>
      </c>
      <c r="P1077" s="167">
        <f t="shared" si="125"/>
        <v>73.473000000000013</v>
      </c>
      <c r="Q1077">
        <f t="shared" si="121"/>
        <v>145.154</v>
      </c>
      <c r="R1077">
        <f t="shared" si="122"/>
        <v>131.25</v>
      </c>
      <c r="S1077" s="168">
        <f t="shared" si="123"/>
        <v>85.153999999999996</v>
      </c>
      <c r="T1077">
        <f t="shared" si="124"/>
        <v>71.25</v>
      </c>
    </row>
    <row r="1078" spans="1:20" outlineLevel="1" x14ac:dyDescent="0.25">
      <c r="A1078" s="149">
        <v>20</v>
      </c>
      <c r="B1078" s="164" t="str">
        <f t="shared" si="119"/>
        <v>TR</v>
      </c>
      <c r="C1078" s="164" t="str">
        <f t="shared" si="120"/>
        <v>TR</v>
      </c>
      <c r="D1078" s="135">
        <v>76.02</v>
      </c>
      <c r="E1078" s="165">
        <v>5</v>
      </c>
      <c r="F1078" s="135">
        <v>18</v>
      </c>
      <c r="G1078" s="135">
        <v>125</v>
      </c>
      <c r="H1078" s="154">
        <v>71.775400000000005</v>
      </c>
      <c r="I1078" s="154">
        <v>1.7999999999999999E-2</v>
      </c>
      <c r="J1078" s="154">
        <v>140.37100000000001</v>
      </c>
      <c r="K1078" s="154">
        <v>129.858</v>
      </c>
      <c r="L1078" s="154">
        <v>131.55500000000001</v>
      </c>
      <c r="M1078" s="166">
        <v>65</v>
      </c>
      <c r="N1078" s="167">
        <f t="shared" si="125"/>
        <v>80.371000000000009</v>
      </c>
      <c r="O1078" s="167">
        <f t="shared" si="125"/>
        <v>69.858000000000004</v>
      </c>
      <c r="P1078" s="167">
        <f t="shared" si="125"/>
        <v>71.555000000000007</v>
      </c>
      <c r="Q1078">
        <f t="shared" si="121"/>
        <v>140.37100000000001</v>
      </c>
      <c r="R1078">
        <f t="shared" si="122"/>
        <v>129.858</v>
      </c>
      <c r="S1078" s="168">
        <f t="shared" si="123"/>
        <v>80.371000000000009</v>
      </c>
      <c r="T1078">
        <f t="shared" si="124"/>
        <v>69.858000000000004</v>
      </c>
    </row>
    <row r="1079" spans="1:20" outlineLevel="1" x14ac:dyDescent="0.25">
      <c r="A1079" s="149">
        <v>35</v>
      </c>
      <c r="B1079" s="164" t="str">
        <f t="shared" si="119"/>
        <v>FA</v>
      </c>
      <c r="C1079" s="164" t="str">
        <f t="shared" si="120"/>
        <v>FA</v>
      </c>
      <c r="D1079" s="135">
        <v>132.9</v>
      </c>
      <c r="E1079" s="165">
        <v>5</v>
      </c>
      <c r="F1079" s="135">
        <v>18</v>
      </c>
      <c r="G1079" s="135">
        <v>125</v>
      </c>
      <c r="H1079" s="154">
        <v>128.66</v>
      </c>
      <c r="I1079" s="154">
        <v>1.7999999999999999E-2</v>
      </c>
      <c r="J1079" s="154">
        <v>134.238</v>
      </c>
      <c r="K1079" s="154">
        <v>127.956</v>
      </c>
      <c r="L1079" s="154">
        <v>128.89599999999999</v>
      </c>
      <c r="M1079" s="166">
        <v>65</v>
      </c>
      <c r="N1079" s="167">
        <f t="shared" si="125"/>
        <v>74.238</v>
      </c>
      <c r="O1079" s="167">
        <f t="shared" si="125"/>
        <v>67.956000000000003</v>
      </c>
      <c r="P1079" s="167">
        <f t="shared" si="125"/>
        <v>68.895999999999987</v>
      </c>
      <c r="Q1079">
        <f t="shared" si="121"/>
        <v>134.238</v>
      </c>
      <c r="R1079">
        <f t="shared" si="122"/>
        <v>127.956</v>
      </c>
      <c r="S1079" s="168">
        <f t="shared" si="123"/>
        <v>74.238</v>
      </c>
      <c r="T1079">
        <f t="shared" si="124"/>
        <v>67.956000000000003</v>
      </c>
    </row>
    <row r="1080" spans="1:20" outlineLevel="1" x14ac:dyDescent="0.25">
      <c r="A1080" s="149">
        <v>50</v>
      </c>
      <c r="B1080" s="164" t="str">
        <f t="shared" si="119"/>
        <v>FA</v>
      </c>
      <c r="C1080" s="164" t="str">
        <f t="shared" si="120"/>
        <v>FA</v>
      </c>
      <c r="D1080" s="135">
        <v>189.78</v>
      </c>
      <c r="E1080" s="165">
        <v>5</v>
      </c>
      <c r="F1080" s="135">
        <v>18</v>
      </c>
      <c r="G1080" s="135">
        <v>125</v>
      </c>
      <c r="H1080" s="154">
        <v>185.54499999999999</v>
      </c>
      <c r="I1080" s="154">
        <v>1.7999999999999999E-2</v>
      </c>
      <c r="J1080" s="154">
        <v>131.54900000000001</v>
      </c>
      <c r="K1080" s="154">
        <v>127.17100000000001</v>
      </c>
      <c r="L1080" s="154">
        <v>127.831</v>
      </c>
      <c r="M1080" s="166">
        <v>65</v>
      </c>
      <c r="N1080" s="167">
        <f t="shared" si="125"/>
        <v>71.549000000000007</v>
      </c>
      <c r="O1080" s="167">
        <f t="shared" si="125"/>
        <v>67.171000000000006</v>
      </c>
      <c r="P1080" s="167">
        <f t="shared" si="125"/>
        <v>67.831000000000003</v>
      </c>
      <c r="Q1080">
        <f t="shared" si="121"/>
        <v>131.54900000000001</v>
      </c>
      <c r="R1080">
        <f t="shared" si="122"/>
        <v>127.17100000000001</v>
      </c>
      <c r="S1080" s="168">
        <f t="shared" si="123"/>
        <v>71.549000000000007</v>
      </c>
      <c r="T1080">
        <f t="shared" si="124"/>
        <v>67.171000000000006</v>
      </c>
    </row>
    <row r="1081" spans="1:20" outlineLevel="1" x14ac:dyDescent="0.25">
      <c r="A1081" s="149">
        <v>60</v>
      </c>
      <c r="B1081" s="164" t="str">
        <f t="shared" si="119"/>
        <v>FA</v>
      </c>
      <c r="C1081" s="164" t="str">
        <f t="shared" si="120"/>
        <v>FA</v>
      </c>
      <c r="D1081" s="135">
        <v>227.71</v>
      </c>
      <c r="E1081" s="165">
        <v>5</v>
      </c>
      <c r="F1081" s="135">
        <v>18</v>
      </c>
      <c r="G1081" s="135">
        <v>125</v>
      </c>
      <c r="H1081" s="154">
        <v>223.46799999999999</v>
      </c>
      <c r="I1081" s="154">
        <v>1.7999999999999999E-2</v>
      </c>
      <c r="J1081" s="154">
        <v>130.49100000000001</v>
      </c>
      <c r="K1081" s="154">
        <v>126.839</v>
      </c>
      <c r="L1081" s="154">
        <v>127.39100000000001</v>
      </c>
      <c r="M1081" s="166">
        <v>65</v>
      </c>
      <c r="N1081" s="167">
        <f t="shared" si="125"/>
        <v>70.491000000000014</v>
      </c>
      <c r="O1081" s="167">
        <f t="shared" si="125"/>
        <v>66.838999999999999</v>
      </c>
      <c r="P1081" s="167">
        <f t="shared" si="125"/>
        <v>67.391000000000005</v>
      </c>
      <c r="Q1081">
        <f t="shared" si="121"/>
        <v>130.49100000000001</v>
      </c>
      <c r="R1081">
        <f t="shared" si="122"/>
        <v>126.839</v>
      </c>
      <c r="S1081" s="168">
        <f t="shared" si="123"/>
        <v>70.491000000000014</v>
      </c>
      <c r="T1081">
        <f t="shared" si="124"/>
        <v>66.838999999999999</v>
      </c>
    </row>
    <row r="1082" spans="1:20" outlineLevel="1" x14ac:dyDescent="0.25">
      <c r="A1082" s="149">
        <v>70</v>
      </c>
      <c r="B1082" s="164" t="str">
        <f t="shared" si="119"/>
        <v>FA</v>
      </c>
      <c r="C1082" s="164" t="str">
        <f t="shared" si="120"/>
        <v>FA</v>
      </c>
      <c r="D1082" s="135">
        <v>265.63</v>
      </c>
      <c r="E1082" s="165">
        <v>5</v>
      </c>
      <c r="F1082" s="135">
        <v>18</v>
      </c>
      <c r="G1082" s="135">
        <v>125</v>
      </c>
      <c r="H1082" s="154">
        <v>261.39100000000002</v>
      </c>
      <c r="I1082" s="154">
        <v>1.7999999999999999E-2</v>
      </c>
      <c r="J1082" s="154">
        <v>129.75399999999999</v>
      </c>
      <c r="K1082" s="154">
        <v>126.61</v>
      </c>
      <c r="L1082" s="154">
        <v>127.059</v>
      </c>
      <c r="M1082" s="166">
        <v>65</v>
      </c>
      <c r="N1082" s="167">
        <f t="shared" si="125"/>
        <v>69.753999999999991</v>
      </c>
      <c r="O1082" s="167">
        <f t="shared" si="125"/>
        <v>66.61</v>
      </c>
      <c r="P1082" s="167">
        <f t="shared" si="125"/>
        <v>67.058999999999997</v>
      </c>
      <c r="Q1082">
        <f t="shared" si="121"/>
        <v>129.75399999999999</v>
      </c>
      <c r="R1082">
        <f t="shared" si="122"/>
        <v>126.61</v>
      </c>
      <c r="S1082" s="168">
        <f t="shared" si="123"/>
        <v>69.753999999999991</v>
      </c>
      <c r="T1082">
        <f t="shared" si="124"/>
        <v>66.61</v>
      </c>
    </row>
    <row r="1083" spans="1:20" outlineLevel="1" x14ac:dyDescent="0.25">
      <c r="A1083" s="149">
        <v>85</v>
      </c>
      <c r="B1083" s="164" t="str">
        <f t="shared" si="119"/>
        <v>FA</v>
      </c>
      <c r="C1083" s="164" t="str">
        <f t="shared" si="120"/>
        <v>FA</v>
      </c>
      <c r="D1083" s="135">
        <v>322.52</v>
      </c>
      <c r="E1083" s="165">
        <v>5</v>
      </c>
      <c r="F1083" s="135">
        <v>18</v>
      </c>
      <c r="G1083" s="135">
        <v>125</v>
      </c>
      <c r="H1083" s="154">
        <v>318.27499999999998</v>
      </c>
      <c r="I1083" s="154">
        <v>1.7999999999999999E-2</v>
      </c>
      <c r="J1083" s="154">
        <v>128.97499999999999</v>
      </c>
      <c r="K1083" s="154">
        <v>126.35899999999999</v>
      </c>
      <c r="L1083" s="154">
        <v>126.751</v>
      </c>
      <c r="M1083" s="166">
        <v>65</v>
      </c>
      <c r="N1083" s="167">
        <f t="shared" si="125"/>
        <v>68.974999999999994</v>
      </c>
      <c r="O1083" s="167">
        <f t="shared" si="125"/>
        <v>66.358999999999995</v>
      </c>
      <c r="P1083" s="167">
        <f t="shared" si="125"/>
        <v>66.751000000000005</v>
      </c>
      <c r="Q1083">
        <f t="shared" si="121"/>
        <v>128.97499999999999</v>
      </c>
      <c r="R1083">
        <f t="shared" si="122"/>
        <v>126.35899999999999</v>
      </c>
      <c r="S1083" s="168">
        <f t="shared" si="123"/>
        <v>68.974999999999994</v>
      </c>
      <c r="T1083">
        <f t="shared" si="124"/>
        <v>66.358999999999995</v>
      </c>
    </row>
    <row r="1084" spans="1:20" outlineLevel="1" x14ac:dyDescent="0.25">
      <c r="A1084" s="149">
        <v>100</v>
      </c>
      <c r="B1084" s="164" t="str">
        <f t="shared" si="119"/>
        <v>FA</v>
      </c>
      <c r="C1084" s="164" t="str">
        <f t="shared" si="120"/>
        <v>FA</v>
      </c>
      <c r="D1084" s="135">
        <v>379.4</v>
      </c>
      <c r="E1084" s="165">
        <v>5</v>
      </c>
      <c r="F1084" s="135">
        <v>18</v>
      </c>
      <c r="G1084" s="135">
        <v>125</v>
      </c>
      <c r="H1084" s="154">
        <v>375.16</v>
      </c>
      <c r="I1084" s="154">
        <v>1.7999999999999999E-2</v>
      </c>
      <c r="J1084" s="154">
        <v>128.392</v>
      </c>
      <c r="K1084" s="154">
        <v>126.169</v>
      </c>
      <c r="L1084" s="154">
        <v>126.501</v>
      </c>
      <c r="M1084" s="166">
        <v>65</v>
      </c>
      <c r="N1084" s="167">
        <f t="shared" si="125"/>
        <v>68.391999999999996</v>
      </c>
      <c r="O1084" s="167">
        <f t="shared" si="125"/>
        <v>66.168999999999997</v>
      </c>
      <c r="P1084" s="167">
        <f t="shared" si="125"/>
        <v>66.501000000000005</v>
      </c>
      <c r="Q1084">
        <f t="shared" si="121"/>
        <v>128.392</v>
      </c>
      <c r="R1084">
        <f t="shared" si="122"/>
        <v>126.169</v>
      </c>
      <c r="S1084" s="168">
        <f t="shared" si="123"/>
        <v>68.391999999999996</v>
      </c>
      <c r="T1084">
        <f t="shared" si="124"/>
        <v>66.168999999999997</v>
      </c>
    </row>
    <row r="1085" spans="1:20" outlineLevel="1" x14ac:dyDescent="0.25">
      <c r="A1085" s="149">
        <v>125</v>
      </c>
      <c r="B1085" s="164" t="str">
        <f t="shared" si="119"/>
        <v>FA</v>
      </c>
      <c r="C1085" s="164" t="str">
        <f t="shared" si="120"/>
        <v>FA</v>
      </c>
      <c r="D1085" s="135">
        <v>474.21</v>
      </c>
      <c r="E1085" s="165">
        <v>5</v>
      </c>
      <c r="F1085" s="135">
        <v>18</v>
      </c>
      <c r="G1085" s="135">
        <v>125</v>
      </c>
      <c r="H1085" s="154">
        <v>469.96800000000002</v>
      </c>
      <c r="I1085" s="154">
        <v>1.7999999999999999E-2</v>
      </c>
      <c r="J1085" s="154">
        <v>127.79</v>
      </c>
      <c r="K1085" s="154">
        <v>125.96</v>
      </c>
      <c r="L1085" s="154">
        <v>126.217</v>
      </c>
      <c r="M1085" s="166">
        <v>65</v>
      </c>
      <c r="N1085" s="167">
        <f t="shared" si="125"/>
        <v>67.790000000000006</v>
      </c>
      <c r="O1085" s="167">
        <f t="shared" si="125"/>
        <v>65.959999999999994</v>
      </c>
      <c r="P1085" s="167">
        <f t="shared" si="125"/>
        <v>66.216999999999999</v>
      </c>
      <c r="Q1085">
        <f t="shared" si="121"/>
        <v>127.79</v>
      </c>
      <c r="R1085">
        <f t="shared" si="122"/>
        <v>125.96</v>
      </c>
      <c r="S1085" s="168">
        <f t="shared" si="123"/>
        <v>67.790000000000006</v>
      </c>
      <c r="T1085">
        <f t="shared" si="124"/>
        <v>65.959999999999994</v>
      </c>
    </row>
    <row r="1086" spans="1:20" outlineLevel="1" x14ac:dyDescent="0.25">
      <c r="A1086" s="149">
        <v>150</v>
      </c>
      <c r="B1086" s="164" t="str">
        <f t="shared" si="119"/>
        <v>FA</v>
      </c>
      <c r="C1086" s="164" t="str">
        <f t="shared" si="120"/>
        <v>FA</v>
      </c>
      <c r="D1086" s="135">
        <v>569.02</v>
      </c>
      <c r="E1086" s="165">
        <v>5</v>
      </c>
      <c r="F1086" s="135">
        <v>18</v>
      </c>
      <c r="G1086" s="135">
        <v>125</v>
      </c>
      <c r="H1086" s="154">
        <v>564.77499999999998</v>
      </c>
      <c r="I1086" s="154">
        <v>1.7999999999999999E-2</v>
      </c>
      <c r="J1086" s="154">
        <v>127.363</v>
      </c>
      <c r="K1086" s="154">
        <v>125.821</v>
      </c>
      <c r="L1086" s="154">
        <v>126.017</v>
      </c>
      <c r="M1086" s="166">
        <v>65</v>
      </c>
      <c r="N1086" s="167">
        <f t="shared" si="125"/>
        <v>67.363</v>
      </c>
      <c r="O1086" s="167">
        <f t="shared" si="125"/>
        <v>65.820999999999998</v>
      </c>
      <c r="P1086" s="167">
        <f t="shared" si="125"/>
        <v>66.016999999999996</v>
      </c>
      <c r="Q1086">
        <f t="shared" si="121"/>
        <v>127.363</v>
      </c>
      <c r="R1086">
        <f t="shared" si="122"/>
        <v>125.821</v>
      </c>
      <c r="S1086" s="168">
        <f t="shared" si="123"/>
        <v>67.363</v>
      </c>
      <c r="T1086">
        <f t="shared" si="124"/>
        <v>65.820999999999998</v>
      </c>
    </row>
    <row r="1087" spans="1:20" outlineLevel="1" x14ac:dyDescent="0.25">
      <c r="A1087" s="149">
        <v>2</v>
      </c>
      <c r="B1087" s="164" t="str">
        <f t="shared" si="119"/>
        <v>FA</v>
      </c>
      <c r="C1087" s="164" t="str">
        <f t="shared" si="120"/>
        <v>FA</v>
      </c>
      <c r="D1087" s="135">
        <v>7.75</v>
      </c>
      <c r="E1087" s="165">
        <v>5</v>
      </c>
      <c r="F1087" s="135">
        <v>24</v>
      </c>
      <c r="G1087" s="135">
        <v>125</v>
      </c>
      <c r="H1087" s="154">
        <v>3.5138500000000001</v>
      </c>
      <c r="I1087" s="154">
        <v>2.4E-2</v>
      </c>
      <c r="J1087" s="154">
        <v>292.93400000000003</v>
      </c>
      <c r="K1087" s="154">
        <v>173.81700000000001</v>
      </c>
      <c r="L1087" s="154">
        <v>194.80199999999999</v>
      </c>
      <c r="M1087" s="166">
        <v>65</v>
      </c>
      <c r="N1087" s="167">
        <f t="shared" si="125"/>
        <v>232.93400000000003</v>
      </c>
      <c r="O1087" s="167">
        <f t="shared" si="125"/>
        <v>113.81700000000001</v>
      </c>
      <c r="P1087" s="167">
        <f t="shared" si="125"/>
        <v>134.80199999999999</v>
      </c>
      <c r="Q1087" t="str">
        <f t="shared" si="121"/>
        <v>NA</v>
      </c>
      <c r="R1087" t="str">
        <f t="shared" si="122"/>
        <v>NA</v>
      </c>
      <c r="S1087" s="168" t="str">
        <f t="shared" si="123"/>
        <v>NA</v>
      </c>
      <c r="T1087" t="str">
        <f t="shared" si="124"/>
        <v>NA</v>
      </c>
    </row>
    <row r="1088" spans="1:20" outlineLevel="1" x14ac:dyDescent="0.25">
      <c r="A1088" s="149">
        <v>3.5</v>
      </c>
      <c r="B1088" s="164" t="str">
        <f t="shared" si="119"/>
        <v>FA</v>
      </c>
      <c r="C1088" s="164" t="str">
        <f t="shared" si="120"/>
        <v>FA</v>
      </c>
      <c r="D1088" s="135">
        <v>13.44</v>
      </c>
      <c r="E1088" s="165">
        <v>5</v>
      </c>
      <c r="F1088" s="135">
        <v>24</v>
      </c>
      <c r="G1088" s="135">
        <v>125</v>
      </c>
      <c r="H1088" s="154">
        <v>9.2023100000000007</v>
      </c>
      <c r="I1088" s="154">
        <v>2.4E-2</v>
      </c>
      <c r="J1088" s="154">
        <v>228.33199999999999</v>
      </c>
      <c r="K1088" s="154">
        <v>155.29400000000001</v>
      </c>
      <c r="L1088" s="154">
        <v>167.45500000000001</v>
      </c>
      <c r="M1088" s="166">
        <v>65</v>
      </c>
      <c r="N1088" s="167">
        <f t="shared" si="125"/>
        <v>168.33199999999999</v>
      </c>
      <c r="O1088" s="167">
        <f t="shared" si="125"/>
        <v>95.294000000000011</v>
      </c>
      <c r="P1088" s="167">
        <f t="shared" si="125"/>
        <v>107.45500000000001</v>
      </c>
      <c r="Q1088" t="str">
        <f t="shared" si="121"/>
        <v>NA</v>
      </c>
      <c r="R1088" t="str">
        <f t="shared" si="122"/>
        <v>NA</v>
      </c>
      <c r="S1088" s="168" t="str">
        <f t="shared" si="123"/>
        <v>NA</v>
      </c>
      <c r="T1088" t="str">
        <f t="shared" si="124"/>
        <v>NA</v>
      </c>
    </row>
    <row r="1089" spans="1:20" outlineLevel="1" x14ac:dyDescent="0.25">
      <c r="A1089" s="149">
        <v>5</v>
      </c>
      <c r="B1089" s="164" t="str">
        <f t="shared" si="119"/>
        <v>TR</v>
      </c>
      <c r="C1089" s="164" t="str">
        <f t="shared" si="120"/>
        <v>FA</v>
      </c>
      <c r="D1089" s="135">
        <v>19.13</v>
      </c>
      <c r="E1089" s="165">
        <v>5</v>
      </c>
      <c r="F1089" s="135">
        <v>24</v>
      </c>
      <c r="G1089" s="135">
        <v>125</v>
      </c>
      <c r="H1089" s="154">
        <v>14.8908</v>
      </c>
      <c r="I1089" s="154">
        <v>2.4E-2</v>
      </c>
      <c r="J1089" s="154">
        <v>199.92699999999999</v>
      </c>
      <c r="K1089" s="154">
        <v>147.15299999999999</v>
      </c>
      <c r="L1089" s="154">
        <v>155.971</v>
      </c>
      <c r="M1089" s="166">
        <v>65</v>
      </c>
      <c r="N1089" s="167">
        <f t="shared" si="125"/>
        <v>139.92699999999999</v>
      </c>
      <c r="O1089" s="167">
        <f t="shared" si="125"/>
        <v>87.152999999999992</v>
      </c>
      <c r="P1089" s="167">
        <f t="shared" si="125"/>
        <v>95.971000000000004</v>
      </c>
      <c r="Q1089">
        <f t="shared" si="121"/>
        <v>199.92699999999999</v>
      </c>
      <c r="R1089">
        <f t="shared" si="122"/>
        <v>147.15299999999999</v>
      </c>
      <c r="S1089" s="168" t="str">
        <f t="shared" si="123"/>
        <v>NA</v>
      </c>
      <c r="T1089">
        <f t="shared" si="124"/>
        <v>87.152999999999992</v>
      </c>
    </row>
    <row r="1090" spans="1:20" outlineLevel="1" x14ac:dyDescent="0.25">
      <c r="A1090" s="149">
        <v>7.5</v>
      </c>
      <c r="B1090" s="164" t="str">
        <f t="shared" si="119"/>
        <v>TR</v>
      </c>
      <c r="C1090" s="164" t="str">
        <f t="shared" si="120"/>
        <v>TR</v>
      </c>
      <c r="D1090" s="135">
        <v>28.61</v>
      </c>
      <c r="E1090" s="165">
        <v>5</v>
      </c>
      <c r="F1090" s="135">
        <v>24</v>
      </c>
      <c r="G1090" s="135">
        <v>125</v>
      </c>
      <c r="H1090" s="154">
        <v>24.371500000000001</v>
      </c>
      <c r="I1090" s="154">
        <v>2.4E-2</v>
      </c>
      <c r="J1090" s="154">
        <v>176.233</v>
      </c>
      <c r="K1090" s="154">
        <v>140.33799999999999</v>
      </c>
      <c r="L1090" s="154">
        <v>146.369</v>
      </c>
      <c r="M1090" s="166">
        <v>65</v>
      </c>
      <c r="N1090" s="167">
        <f t="shared" si="125"/>
        <v>116.233</v>
      </c>
      <c r="O1090" s="167">
        <f t="shared" si="125"/>
        <v>80.337999999999994</v>
      </c>
      <c r="P1090" s="167">
        <f t="shared" si="125"/>
        <v>86.369</v>
      </c>
      <c r="Q1090">
        <f t="shared" si="121"/>
        <v>176.233</v>
      </c>
      <c r="R1090">
        <f t="shared" si="122"/>
        <v>140.33799999999999</v>
      </c>
      <c r="S1090" s="168">
        <f t="shared" si="123"/>
        <v>116.233</v>
      </c>
      <c r="T1090">
        <f t="shared" si="124"/>
        <v>80.337999999999994</v>
      </c>
    </row>
    <row r="1091" spans="1:20" outlineLevel="1" x14ac:dyDescent="0.25">
      <c r="A1091" s="149">
        <v>10</v>
      </c>
      <c r="B1091" s="164" t="str">
        <f t="shared" si="119"/>
        <v>TR</v>
      </c>
      <c r="C1091" s="164" t="str">
        <f t="shared" si="120"/>
        <v>TR</v>
      </c>
      <c r="D1091" s="135">
        <v>38.090000000000003</v>
      </c>
      <c r="E1091" s="165">
        <v>5</v>
      </c>
      <c r="F1091" s="135">
        <v>24</v>
      </c>
      <c r="G1091" s="135">
        <v>125</v>
      </c>
      <c r="H1091" s="154">
        <v>33.8523</v>
      </c>
      <c r="I1091" s="154">
        <v>2.4E-2</v>
      </c>
      <c r="J1091" s="154">
        <v>164.56800000000001</v>
      </c>
      <c r="K1091" s="154">
        <v>136.91800000000001</v>
      </c>
      <c r="L1091" s="154">
        <v>141.66900000000001</v>
      </c>
      <c r="M1091" s="166">
        <v>65</v>
      </c>
      <c r="N1091" s="167">
        <f t="shared" si="125"/>
        <v>104.56800000000001</v>
      </c>
      <c r="O1091" s="167">
        <f t="shared" si="125"/>
        <v>76.918000000000006</v>
      </c>
      <c r="P1091" s="167">
        <f t="shared" si="125"/>
        <v>81.669000000000011</v>
      </c>
      <c r="Q1091">
        <f t="shared" si="121"/>
        <v>164.56800000000001</v>
      </c>
      <c r="R1091">
        <f t="shared" si="122"/>
        <v>136.91800000000001</v>
      </c>
      <c r="S1091" s="168">
        <f t="shared" si="123"/>
        <v>104.56800000000001</v>
      </c>
      <c r="T1091">
        <f t="shared" si="124"/>
        <v>76.918000000000006</v>
      </c>
    </row>
    <row r="1092" spans="1:20" outlineLevel="1" x14ac:dyDescent="0.25">
      <c r="A1092" s="149">
        <v>15</v>
      </c>
      <c r="B1092" s="164" t="str">
        <f t="shared" si="119"/>
        <v>TR</v>
      </c>
      <c r="C1092" s="164" t="str">
        <f t="shared" si="120"/>
        <v>TR</v>
      </c>
      <c r="D1092" s="135">
        <v>57.05</v>
      </c>
      <c r="E1092" s="165">
        <v>5</v>
      </c>
      <c r="F1092" s="135">
        <v>24</v>
      </c>
      <c r="G1092" s="135">
        <v>125</v>
      </c>
      <c r="H1092" s="154">
        <v>52.813800000000001</v>
      </c>
      <c r="I1092" s="154">
        <v>2.4E-2</v>
      </c>
      <c r="J1092" s="154">
        <v>151.81899999999999</v>
      </c>
      <c r="K1092" s="154">
        <v>133.322</v>
      </c>
      <c r="L1092" s="154">
        <v>136.27699999999999</v>
      </c>
      <c r="M1092" s="166">
        <v>65</v>
      </c>
      <c r="N1092" s="167">
        <f t="shared" si="125"/>
        <v>91.818999999999988</v>
      </c>
      <c r="O1092" s="167">
        <f t="shared" si="125"/>
        <v>73.322000000000003</v>
      </c>
      <c r="P1092" s="167">
        <f t="shared" si="125"/>
        <v>76.276999999999987</v>
      </c>
      <c r="Q1092">
        <f t="shared" si="121"/>
        <v>151.81899999999999</v>
      </c>
      <c r="R1092">
        <f t="shared" si="122"/>
        <v>133.322</v>
      </c>
      <c r="S1092" s="168">
        <f t="shared" si="123"/>
        <v>91.818999999999988</v>
      </c>
      <c r="T1092">
        <f t="shared" si="124"/>
        <v>73.322000000000003</v>
      </c>
    </row>
    <row r="1093" spans="1:20" outlineLevel="1" x14ac:dyDescent="0.25">
      <c r="A1093" s="149">
        <v>20</v>
      </c>
      <c r="B1093" s="164" t="str">
        <f t="shared" si="119"/>
        <v>TR</v>
      </c>
      <c r="C1093" s="164" t="str">
        <f t="shared" si="120"/>
        <v>TR</v>
      </c>
      <c r="D1093" s="135">
        <v>76.02</v>
      </c>
      <c r="E1093" s="165">
        <v>5</v>
      </c>
      <c r="F1093" s="135">
        <v>24</v>
      </c>
      <c r="G1093" s="135">
        <v>125</v>
      </c>
      <c r="H1093" s="154">
        <v>71.775400000000005</v>
      </c>
      <c r="I1093" s="154">
        <v>2.4E-2</v>
      </c>
      <c r="J1093" s="154">
        <v>145.465</v>
      </c>
      <c r="K1093" s="154">
        <v>131.471</v>
      </c>
      <c r="L1093" s="154">
        <v>133.72900000000001</v>
      </c>
      <c r="M1093" s="166">
        <v>65</v>
      </c>
      <c r="N1093" s="167">
        <f t="shared" si="125"/>
        <v>85.465000000000003</v>
      </c>
      <c r="O1093" s="167">
        <f t="shared" si="125"/>
        <v>71.471000000000004</v>
      </c>
      <c r="P1093" s="167">
        <f t="shared" si="125"/>
        <v>73.729000000000013</v>
      </c>
      <c r="Q1093">
        <f t="shared" si="121"/>
        <v>145.465</v>
      </c>
      <c r="R1093">
        <f t="shared" si="122"/>
        <v>131.471</v>
      </c>
      <c r="S1093" s="168">
        <f t="shared" si="123"/>
        <v>85.465000000000003</v>
      </c>
      <c r="T1093">
        <f t="shared" si="124"/>
        <v>71.471000000000004</v>
      </c>
    </row>
    <row r="1094" spans="1:20" outlineLevel="1" x14ac:dyDescent="0.25">
      <c r="A1094" s="149">
        <v>35</v>
      </c>
      <c r="B1094" s="164" t="str">
        <f t="shared" si="119"/>
        <v>FA</v>
      </c>
      <c r="C1094" s="164" t="str">
        <f t="shared" si="120"/>
        <v>FA</v>
      </c>
      <c r="D1094" s="135">
        <v>132.9</v>
      </c>
      <c r="E1094" s="165">
        <v>5</v>
      </c>
      <c r="F1094" s="135">
        <v>24</v>
      </c>
      <c r="G1094" s="135">
        <v>125</v>
      </c>
      <c r="H1094" s="154">
        <v>128.66</v>
      </c>
      <c r="I1094" s="154">
        <v>2.4E-2</v>
      </c>
      <c r="J1094" s="154">
        <v>137.30799999999999</v>
      </c>
      <c r="K1094" s="154">
        <v>128.94</v>
      </c>
      <c r="L1094" s="154">
        <v>130.191</v>
      </c>
      <c r="M1094" s="166">
        <v>65</v>
      </c>
      <c r="N1094" s="167">
        <f t="shared" si="125"/>
        <v>77.307999999999993</v>
      </c>
      <c r="O1094" s="167">
        <f t="shared" si="125"/>
        <v>68.94</v>
      </c>
      <c r="P1094" s="167">
        <f t="shared" si="125"/>
        <v>70.191000000000003</v>
      </c>
      <c r="Q1094">
        <f t="shared" si="121"/>
        <v>137.30799999999999</v>
      </c>
      <c r="R1094">
        <f t="shared" si="122"/>
        <v>128.94</v>
      </c>
      <c r="S1094" s="168">
        <f t="shared" si="123"/>
        <v>77.307999999999993</v>
      </c>
      <c r="T1094">
        <f t="shared" si="124"/>
        <v>68.94</v>
      </c>
    </row>
    <row r="1095" spans="1:20" outlineLevel="1" x14ac:dyDescent="0.25">
      <c r="A1095" s="149">
        <v>50</v>
      </c>
      <c r="B1095" s="164" t="str">
        <f t="shared" si="119"/>
        <v>FA</v>
      </c>
      <c r="C1095" s="164" t="str">
        <f t="shared" si="120"/>
        <v>FA</v>
      </c>
      <c r="D1095" s="135">
        <v>189.78</v>
      </c>
      <c r="E1095" s="165">
        <v>5</v>
      </c>
      <c r="F1095" s="135">
        <v>24</v>
      </c>
      <c r="G1095" s="135">
        <v>125</v>
      </c>
      <c r="H1095" s="154">
        <v>185.54499999999999</v>
      </c>
      <c r="I1095" s="154">
        <v>2.4E-2</v>
      </c>
      <c r="J1095" s="154">
        <v>133.727</v>
      </c>
      <c r="K1095" s="154">
        <v>127.89400000000001</v>
      </c>
      <c r="L1095" s="154">
        <v>128.77099999999999</v>
      </c>
      <c r="M1095" s="166">
        <v>65</v>
      </c>
      <c r="N1095" s="167">
        <f t="shared" si="125"/>
        <v>73.727000000000004</v>
      </c>
      <c r="O1095" s="167">
        <f t="shared" si="125"/>
        <v>67.894000000000005</v>
      </c>
      <c r="P1095" s="167">
        <f t="shared" si="125"/>
        <v>68.770999999999987</v>
      </c>
      <c r="Q1095">
        <f t="shared" si="121"/>
        <v>133.727</v>
      </c>
      <c r="R1095">
        <f t="shared" si="122"/>
        <v>127.89400000000001</v>
      </c>
      <c r="S1095" s="168">
        <f t="shared" si="123"/>
        <v>73.727000000000004</v>
      </c>
      <c r="T1095">
        <f t="shared" si="124"/>
        <v>67.894000000000005</v>
      </c>
    </row>
    <row r="1096" spans="1:20" outlineLevel="1" x14ac:dyDescent="0.25">
      <c r="A1096" s="149">
        <v>60</v>
      </c>
      <c r="B1096" s="164" t="str">
        <f t="shared" si="119"/>
        <v>FA</v>
      </c>
      <c r="C1096" s="164" t="str">
        <f t="shared" si="120"/>
        <v>FA</v>
      </c>
      <c r="D1096" s="135">
        <v>227.71</v>
      </c>
      <c r="E1096" s="165">
        <v>5</v>
      </c>
      <c r="F1096" s="135">
        <v>24</v>
      </c>
      <c r="G1096" s="135">
        <v>125</v>
      </c>
      <c r="H1096" s="154">
        <v>223.46799999999999</v>
      </c>
      <c r="I1096" s="154">
        <v>2.4E-2</v>
      </c>
      <c r="J1096" s="154">
        <v>132.31700000000001</v>
      </c>
      <c r="K1096" s="154">
        <v>127.452</v>
      </c>
      <c r="L1096" s="154">
        <v>128.18600000000001</v>
      </c>
      <c r="M1096" s="166">
        <v>65</v>
      </c>
      <c r="N1096" s="167">
        <f t="shared" si="125"/>
        <v>72.317000000000007</v>
      </c>
      <c r="O1096" s="167">
        <f t="shared" si="125"/>
        <v>67.451999999999998</v>
      </c>
      <c r="P1096" s="167">
        <f t="shared" si="125"/>
        <v>68.186000000000007</v>
      </c>
      <c r="Q1096">
        <f t="shared" si="121"/>
        <v>132.31700000000001</v>
      </c>
      <c r="R1096">
        <f t="shared" si="122"/>
        <v>127.452</v>
      </c>
      <c r="S1096" s="168">
        <f t="shared" si="123"/>
        <v>72.317000000000007</v>
      </c>
      <c r="T1096">
        <f t="shared" si="124"/>
        <v>67.451999999999998</v>
      </c>
    </row>
    <row r="1097" spans="1:20" outlineLevel="1" x14ac:dyDescent="0.25">
      <c r="A1097" s="149">
        <v>70</v>
      </c>
      <c r="B1097" s="164" t="str">
        <f t="shared" si="119"/>
        <v>FA</v>
      </c>
      <c r="C1097" s="164" t="str">
        <f t="shared" si="120"/>
        <v>FA</v>
      </c>
      <c r="D1097" s="135">
        <v>265.63</v>
      </c>
      <c r="E1097" s="165">
        <v>5</v>
      </c>
      <c r="F1097" s="135">
        <v>24</v>
      </c>
      <c r="G1097" s="135">
        <v>125</v>
      </c>
      <c r="H1097" s="154">
        <v>261.39100000000002</v>
      </c>
      <c r="I1097" s="154">
        <v>2.4E-2</v>
      </c>
      <c r="J1097" s="154">
        <v>131.33600000000001</v>
      </c>
      <c r="K1097" s="154">
        <v>127.14700000000001</v>
      </c>
      <c r="L1097" s="154">
        <v>127.744</v>
      </c>
      <c r="M1097" s="166">
        <v>65</v>
      </c>
      <c r="N1097" s="167">
        <f t="shared" si="125"/>
        <v>71.336000000000013</v>
      </c>
      <c r="O1097" s="167">
        <f t="shared" si="125"/>
        <v>67.147000000000006</v>
      </c>
      <c r="P1097" s="167">
        <f t="shared" si="125"/>
        <v>67.744</v>
      </c>
      <c r="Q1097">
        <f t="shared" si="121"/>
        <v>131.33600000000001</v>
      </c>
      <c r="R1097">
        <f t="shared" si="122"/>
        <v>127.14700000000001</v>
      </c>
      <c r="S1097" s="168">
        <f t="shared" si="123"/>
        <v>71.336000000000013</v>
      </c>
      <c r="T1097">
        <f t="shared" si="124"/>
        <v>67.147000000000006</v>
      </c>
    </row>
    <row r="1098" spans="1:20" outlineLevel="1" x14ac:dyDescent="0.25">
      <c r="A1098" s="149">
        <v>85</v>
      </c>
      <c r="B1098" s="164" t="str">
        <f t="shared" si="119"/>
        <v>FA</v>
      </c>
      <c r="C1098" s="164" t="str">
        <f t="shared" si="120"/>
        <v>FA</v>
      </c>
      <c r="D1098" s="135">
        <v>322.52</v>
      </c>
      <c r="E1098" s="165">
        <v>5</v>
      </c>
      <c r="F1098" s="135">
        <v>24</v>
      </c>
      <c r="G1098" s="135">
        <v>125</v>
      </c>
      <c r="H1098" s="154">
        <v>318.27499999999998</v>
      </c>
      <c r="I1098" s="154">
        <v>2.4E-2</v>
      </c>
      <c r="J1098" s="154">
        <v>130.298</v>
      </c>
      <c r="K1098" s="154">
        <v>126.812</v>
      </c>
      <c r="L1098" s="154">
        <v>127.333</v>
      </c>
      <c r="M1098" s="166">
        <v>65</v>
      </c>
      <c r="N1098" s="167">
        <f t="shared" si="125"/>
        <v>70.298000000000002</v>
      </c>
      <c r="O1098" s="167">
        <f t="shared" si="125"/>
        <v>66.811999999999998</v>
      </c>
      <c r="P1098" s="167">
        <f t="shared" si="125"/>
        <v>67.332999999999998</v>
      </c>
      <c r="Q1098">
        <f t="shared" si="121"/>
        <v>130.298</v>
      </c>
      <c r="R1098">
        <f t="shared" si="122"/>
        <v>126.812</v>
      </c>
      <c r="S1098" s="168">
        <f t="shared" si="123"/>
        <v>70.298000000000002</v>
      </c>
      <c r="T1098">
        <f t="shared" si="124"/>
        <v>66.811999999999998</v>
      </c>
    </row>
    <row r="1099" spans="1:20" outlineLevel="1" x14ac:dyDescent="0.25">
      <c r="A1099" s="149">
        <v>100</v>
      </c>
      <c r="B1099" s="164" t="str">
        <f t="shared" si="119"/>
        <v>FA</v>
      </c>
      <c r="C1099" s="164" t="str">
        <f t="shared" si="120"/>
        <v>FA</v>
      </c>
      <c r="D1099" s="135">
        <v>379.4</v>
      </c>
      <c r="E1099" s="165">
        <v>5</v>
      </c>
      <c r="F1099" s="135">
        <v>24</v>
      </c>
      <c r="G1099" s="135">
        <v>125</v>
      </c>
      <c r="H1099" s="154">
        <v>375.16</v>
      </c>
      <c r="I1099" s="154">
        <v>2.4E-2</v>
      </c>
      <c r="J1099" s="154">
        <v>129.52099999999999</v>
      </c>
      <c r="K1099" s="154">
        <v>126.55800000000001</v>
      </c>
      <c r="L1099" s="154">
        <v>127</v>
      </c>
      <c r="M1099" s="166">
        <v>65</v>
      </c>
      <c r="N1099" s="167">
        <f t="shared" si="125"/>
        <v>69.520999999999987</v>
      </c>
      <c r="O1099" s="167">
        <f t="shared" si="125"/>
        <v>66.558000000000007</v>
      </c>
      <c r="P1099" s="167">
        <f t="shared" si="125"/>
        <v>67</v>
      </c>
      <c r="Q1099">
        <f t="shared" si="121"/>
        <v>129.52099999999999</v>
      </c>
      <c r="R1099">
        <f t="shared" si="122"/>
        <v>126.55800000000001</v>
      </c>
      <c r="S1099" s="168">
        <f t="shared" si="123"/>
        <v>69.520999999999987</v>
      </c>
      <c r="T1099">
        <f t="shared" si="124"/>
        <v>66.558000000000007</v>
      </c>
    </row>
    <row r="1100" spans="1:20" outlineLevel="1" x14ac:dyDescent="0.25">
      <c r="A1100" s="149">
        <v>125</v>
      </c>
      <c r="B1100" s="164" t="str">
        <f t="shared" si="119"/>
        <v>FA</v>
      </c>
      <c r="C1100" s="164" t="str">
        <f t="shared" si="120"/>
        <v>FA</v>
      </c>
      <c r="D1100" s="135">
        <v>474.21</v>
      </c>
      <c r="E1100" s="165">
        <v>5</v>
      </c>
      <c r="F1100" s="135">
        <v>24</v>
      </c>
      <c r="G1100" s="135">
        <v>125</v>
      </c>
      <c r="H1100" s="154">
        <v>469.96800000000002</v>
      </c>
      <c r="I1100" s="154">
        <v>2.4E-2</v>
      </c>
      <c r="J1100" s="154">
        <v>128.71899999999999</v>
      </c>
      <c r="K1100" s="154">
        <v>126.28</v>
      </c>
      <c r="L1100" s="154">
        <v>126.623</v>
      </c>
      <c r="M1100" s="166">
        <v>65</v>
      </c>
      <c r="N1100" s="167">
        <f t="shared" si="125"/>
        <v>68.718999999999994</v>
      </c>
      <c r="O1100" s="167">
        <f t="shared" si="125"/>
        <v>66.28</v>
      </c>
      <c r="P1100" s="167">
        <f t="shared" si="125"/>
        <v>66.623000000000005</v>
      </c>
      <c r="Q1100">
        <f t="shared" si="121"/>
        <v>128.71899999999999</v>
      </c>
      <c r="R1100">
        <f t="shared" si="122"/>
        <v>126.28</v>
      </c>
      <c r="S1100" s="168">
        <f t="shared" si="123"/>
        <v>68.718999999999994</v>
      </c>
      <c r="T1100">
        <f t="shared" si="124"/>
        <v>66.28</v>
      </c>
    </row>
    <row r="1101" spans="1:20" outlineLevel="1" x14ac:dyDescent="0.25">
      <c r="A1101" s="149">
        <v>150</v>
      </c>
      <c r="B1101" s="164" t="str">
        <f t="shared" si="119"/>
        <v>FA</v>
      </c>
      <c r="C1101" s="164" t="str">
        <f t="shared" si="120"/>
        <v>FA</v>
      </c>
      <c r="D1101" s="135">
        <v>569.02</v>
      </c>
      <c r="E1101" s="165">
        <v>5</v>
      </c>
      <c r="F1101" s="135">
        <v>24</v>
      </c>
      <c r="G1101" s="135">
        <v>125</v>
      </c>
      <c r="H1101" s="154">
        <v>564.77499999999998</v>
      </c>
      <c r="I1101" s="154">
        <v>2.4E-2</v>
      </c>
      <c r="J1101" s="154">
        <v>128.15</v>
      </c>
      <c r="K1101" s="154">
        <v>126.09399999999999</v>
      </c>
      <c r="L1101" s="154">
        <v>126.35599999999999</v>
      </c>
      <c r="M1101" s="166">
        <v>65</v>
      </c>
      <c r="N1101" s="167">
        <f t="shared" si="125"/>
        <v>68.150000000000006</v>
      </c>
      <c r="O1101" s="167">
        <f t="shared" si="125"/>
        <v>66.093999999999994</v>
      </c>
      <c r="P1101" s="167">
        <f t="shared" si="125"/>
        <v>66.355999999999995</v>
      </c>
      <c r="Q1101">
        <f t="shared" si="121"/>
        <v>128.15</v>
      </c>
      <c r="R1101">
        <f t="shared" si="122"/>
        <v>126.09399999999999</v>
      </c>
      <c r="S1101" s="168">
        <f t="shared" si="123"/>
        <v>68.150000000000006</v>
      </c>
      <c r="T1101">
        <f t="shared" si="124"/>
        <v>66.093999999999994</v>
      </c>
    </row>
    <row r="1102" spans="1:20" outlineLevel="1" x14ac:dyDescent="0.25">
      <c r="A1102" s="149">
        <v>2</v>
      </c>
      <c r="B1102" s="164" t="str">
        <f t="shared" si="119"/>
        <v>FA</v>
      </c>
      <c r="C1102" s="164" t="str">
        <f t="shared" si="120"/>
        <v>FA</v>
      </c>
      <c r="D1102" s="135">
        <v>7.75</v>
      </c>
      <c r="E1102" s="165">
        <v>5</v>
      </c>
      <c r="F1102" s="135">
        <v>30</v>
      </c>
      <c r="G1102" s="135">
        <v>125</v>
      </c>
      <c r="H1102" s="154">
        <v>3.5138500000000001</v>
      </c>
      <c r="I1102" s="154">
        <v>0.03</v>
      </c>
      <c r="J1102" s="154">
        <v>332.77800000000002</v>
      </c>
      <c r="K1102" s="154">
        <v>185.511</v>
      </c>
      <c r="L1102" s="154">
        <v>211.328</v>
      </c>
      <c r="M1102" s="166">
        <v>65</v>
      </c>
      <c r="N1102" s="167">
        <f t="shared" si="125"/>
        <v>272.77800000000002</v>
      </c>
      <c r="O1102" s="167">
        <f t="shared" si="125"/>
        <v>125.511</v>
      </c>
      <c r="P1102" s="167">
        <f t="shared" si="125"/>
        <v>151.328</v>
      </c>
      <c r="Q1102" t="str">
        <f t="shared" si="121"/>
        <v>NA</v>
      </c>
      <c r="R1102" t="str">
        <f t="shared" si="122"/>
        <v>NA</v>
      </c>
      <c r="S1102" s="168" t="str">
        <f t="shared" si="123"/>
        <v>NA</v>
      </c>
      <c r="T1102" t="str">
        <f t="shared" si="124"/>
        <v>NA</v>
      </c>
    </row>
    <row r="1103" spans="1:20" outlineLevel="1" x14ac:dyDescent="0.25">
      <c r="A1103" s="149">
        <v>3.5</v>
      </c>
      <c r="B1103" s="164" t="str">
        <f t="shared" si="119"/>
        <v>FA</v>
      </c>
      <c r="C1103" s="164" t="str">
        <f t="shared" si="120"/>
        <v>FA</v>
      </c>
      <c r="D1103" s="135">
        <v>13.44</v>
      </c>
      <c r="E1103" s="165">
        <v>5</v>
      </c>
      <c r="F1103" s="135">
        <v>30</v>
      </c>
      <c r="G1103" s="135">
        <v>125</v>
      </c>
      <c r="H1103" s="154">
        <v>9.2023100000000007</v>
      </c>
      <c r="I1103" s="154">
        <v>0.03</v>
      </c>
      <c r="J1103" s="154">
        <v>253.26900000000001</v>
      </c>
      <c r="K1103" s="154">
        <v>162.66900000000001</v>
      </c>
      <c r="L1103" s="154">
        <v>177.71100000000001</v>
      </c>
      <c r="M1103" s="166">
        <v>65</v>
      </c>
      <c r="N1103" s="167">
        <f t="shared" si="125"/>
        <v>193.26900000000001</v>
      </c>
      <c r="O1103" s="167">
        <f t="shared" si="125"/>
        <v>102.66900000000001</v>
      </c>
      <c r="P1103" s="167">
        <f t="shared" si="125"/>
        <v>117.71100000000001</v>
      </c>
      <c r="Q1103" t="str">
        <f t="shared" si="121"/>
        <v>NA</v>
      </c>
      <c r="R1103" t="str">
        <f t="shared" si="122"/>
        <v>NA</v>
      </c>
      <c r="S1103" s="168" t="str">
        <f t="shared" si="123"/>
        <v>NA</v>
      </c>
      <c r="T1103" t="str">
        <f t="shared" si="124"/>
        <v>NA</v>
      </c>
    </row>
    <row r="1104" spans="1:20" outlineLevel="1" x14ac:dyDescent="0.25">
      <c r="A1104" s="149">
        <v>5</v>
      </c>
      <c r="B1104" s="164" t="str">
        <f t="shared" si="119"/>
        <v>FA</v>
      </c>
      <c r="C1104" s="164" t="str">
        <f t="shared" si="120"/>
        <v>FA</v>
      </c>
      <c r="D1104" s="135">
        <v>19.13</v>
      </c>
      <c r="E1104" s="165">
        <v>5</v>
      </c>
      <c r="F1104" s="135">
        <v>30</v>
      </c>
      <c r="G1104" s="135">
        <v>125</v>
      </c>
      <c r="H1104" s="154">
        <v>14.8908</v>
      </c>
      <c r="I1104" s="154">
        <v>0.03</v>
      </c>
      <c r="J1104" s="154">
        <v>218.173</v>
      </c>
      <c r="K1104" s="154">
        <v>152.58600000000001</v>
      </c>
      <c r="L1104" s="154">
        <v>163.52099999999999</v>
      </c>
      <c r="M1104" s="166">
        <v>65</v>
      </c>
      <c r="N1104" s="167">
        <f t="shared" si="125"/>
        <v>158.173</v>
      </c>
      <c r="O1104" s="167">
        <f t="shared" si="125"/>
        <v>92.586000000000013</v>
      </c>
      <c r="P1104" s="167">
        <f t="shared" si="125"/>
        <v>103.52099999999999</v>
      </c>
      <c r="Q1104" t="str">
        <f t="shared" si="121"/>
        <v>NA</v>
      </c>
      <c r="R1104" t="str">
        <f t="shared" si="122"/>
        <v>NA</v>
      </c>
      <c r="S1104" s="168" t="str">
        <f t="shared" si="123"/>
        <v>NA</v>
      </c>
      <c r="T1104" t="str">
        <f t="shared" si="124"/>
        <v>NA</v>
      </c>
    </row>
    <row r="1105" spans="1:20" outlineLevel="1" x14ac:dyDescent="0.25">
      <c r="A1105" s="149">
        <v>7.5</v>
      </c>
      <c r="B1105" s="164" t="str">
        <f t="shared" si="119"/>
        <v>TR</v>
      </c>
      <c r="C1105" s="164" t="str">
        <f t="shared" si="120"/>
        <v>TR</v>
      </c>
      <c r="D1105" s="135">
        <v>28.61</v>
      </c>
      <c r="E1105" s="165">
        <v>5</v>
      </c>
      <c r="F1105" s="135">
        <v>30</v>
      </c>
      <c r="G1105" s="135">
        <v>125</v>
      </c>
      <c r="H1105" s="154">
        <v>24.371500000000001</v>
      </c>
      <c r="I1105" s="154">
        <v>0.03</v>
      </c>
      <c r="J1105" s="154">
        <v>188.80099999999999</v>
      </c>
      <c r="K1105" s="154">
        <v>144.12100000000001</v>
      </c>
      <c r="L1105" s="154">
        <v>151.61799999999999</v>
      </c>
      <c r="M1105" s="166">
        <v>65</v>
      </c>
      <c r="N1105" s="167">
        <f t="shared" si="125"/>
        <v>128.80099999999999</v>
      </c>
      <c r="O1105" s="167">
        <f t="shared" si="125"/>
        <v>84.121000000000009</v>
      </c>
      <c r="P1105" s="167">
        <f t="shared" si="125"/>
        <v>91.617999999999995</v>
      </c>
      <c r="Q1105">
        <f t="shared" si="121"/>
        <v>188.80099999999999</v>
      </c>
      <c r="R1105">
        <f t="shared" si="122"/>
        <v>144.12100000000001</v>
      </c>
      <c r="S1105" s="168">
        <f t="shared" si="123"/>
        <v>128.80099999999999</v>
      </c>
      <c r="T1105">
        <f t="shared" si="124"/>
        <v>84.121000000000009</v>
      </c>
    </row>
    <row r="1106" spans="1:20" outlineLevel="1" x14ac:dyDescent="0.25">
      <c r="A1106" s="149">
        <v>10</v>
      </c>
      <c r="B1106" s="164" t="str">
        <f t="shared" si="119"/>
        <v>TR</v>
      </c>
      <c r="C1106" s="164" t="str">
        <f t="shared" si="120"/>
        <v>TR</v>
      </c>
      <c r="D1106" s="135">
        <v>38.090000000000003</v>
      </c>
      <c r="E1106" s="165">
        <v>5</v>
      </c>
      <c r="F1106" s="135">
        <v>30</v>
      </c>
      <c r="G1106" s="135">
        <v>125</v>
      </c>
      <c r="H1106" s="154">
        <v>33.8523</v>
      </c>
      <c r="I1106" s="154">
        <v>0.03</v>
      </c>
      <c r="J1106" s="154">
        <v>174.31899999999999</v>
      </c>
      <c r="K1106" s="154">
        <v>139.86799999999999</v>
      </c>
      <c r="L1106" s="154">
        <v>145.78</v>
      </c>
      <c r="M1106" s="166">
        <v>65</v>
      </c>
      <c r="N1106" s="167">
        <f t="shared" si="125"/>
        <v>114.31899999999999</v>
      </c>
      <c r="O1106" s="167">
        <f t="shared" si="125"/>
        <v>79.867999999999995</v>
      </c>
      <c r="P1106" s="167">
        <f t="shared" si="125"/>
        <v>85.78</v>
      </c>
      <c r="Q1106">
        <f t="shared" si="121"/>
        <v>174.31899999999999</v>
      </c>
      <c r="R1106">
        <f t="shared" si="122"/>
        <v>139.86799999999999</v>
      </c>
      <c r="S1106" s="168">
        <f t="shared" si="123"/>
        <v>114.31899999999999</v>
      </c>
      <c r="T1106">
        <f t="shared" si="124"/>
        <v>79.867999999999995</v>
      </c>
    </row>
    <row r="1107" spans="1:20" outlineLevel="1" x14ac:dyDescent="0.25">
      <c r="A1107" s="149">
        <v>15</v>
      </c>
      <c r="B1107" s="164" t="str">
        <f t="shared" si="119"/>
        <v>TR</v>
      </c>
      <c r="C1107" s="164" t="str">
        <f t="shared" si="120"/>
        <v>TR</v>
      </c>
      <c r="D1107" s="135">
        <v>57.05</v>
      </c>
      <c r="E1107" s="165">
        <v>5</v>
      </c>
      <c r="F1107" s="135">
        <v>30</v>
      </c>
      <c r="G1107" s="135">
        <v>125</v>
      </c>
      <c r="H1107" s="154">
        <v>52.813800000000001</v>
      </c>
      <c r="I1107" s="154">
        <v>0.03</v>
      </c>
      <c r="J1107" s="154">
        <v>158.459</v>
      </c>
      <c r="K1107" s="154">
        <v>135.38999999999999</v>
      </c>
      <c r="L1107" s="154">
        <v>139.071</v>
      </c>
      <c r="M1107" s="166">
        <v>65</v>
      </c>
      <c r="N1107" s="167">
        <f t="shared" si="125"/>
        <v>98.459000000000003</v>
      </c>
      <c r="O1107" s="167">
        <f t="shared" si="125"/>
        <v>75.389999999999986</v>
      </c>
      <c r="P1107" s="167">
        <f t="shared" si="125"/>
        <v>79.070999999999998</v>
      </c>
      <c r="Q1107">
        <f t="shared" si="121"/>
        <v>158.459</v>
      </c>
      <c r="R1107">
        <f t="shared" si="122"/>
        <v>135.38999999999999</v>
      </c>
      <c r="S1107" s="168">
        <f t="shared" si="123"/>
        <v>98.459000000000003</v>
      </c>
      <c r="T1107">
        <f t="shared" si="124"/>
        <v>75.389999999999986</v>
      </c>
    </row>
    <row r="1108" spans="1:20" outlineLevel="1" x14ac:dyDescent="0.25">
      <c r="A1108" s="149">
        <v>20</v>
      </c>
      <c r="B1108" s="164" t="str">
        <f t="shared" si="119"/>
        <v>TR</v>
      </c>
      <c r="C1108" s="164" t="str">
        <f t="shared" si="120"/>
        <v>TR</v>
      </c>
      <c r="D1108" s="135">
        <v>76.02</v>
      </c>
      <c r="E1108" s="165">
        <v>5</v>
      </c>
      <c r="F1108" s="135">
        <v>30</v>
      </c>
      <c r="G1108" s="135">
        <v>125</v>
      </c>
      <c r="H1108" s="154">
        <v>71.775400000000005</v>
      </c>
      <c r="I1108" s="154">
        <v>0.03</v>
      </c>
      <c r="J1108" s="154">
        <v>150.54300000000001</v>
      </c>
      <c r="K1108" s="154">
        <v>133.08099999999999</v>
      </c>
      <c r="L1108" s="154">
        <v>135.89699999999999</v>
      </c>
      <c r="M1108" s="166">
        <v>65</v>
      </c>
      <c r="N1108" s="167">
        <f t="shared" si="125"/>
        <v>90.543000000000006</v>
      </c>
      <c r="O1108" s="167">
        <f t="shared" si="125"/>
        <v>73.080999999999989</v>
      </c>
      <c r="P1108" s="167">
        <f t="shared" si="125"/>
        <v>75.896999999999991</v>
      </c>
      <c r="Q1108">
        <f t="shared" si="121"/>
        <v>150.54300000000001</v>
      </c>
      <c r="R1108">
        <f t="shared" si="122"/>
        <v>133.08099999999999</v>
      </c>
      <c r="S1108" s="168">
        <f t="shared" si="123"/>
        <v>90.543000000000006</v>
      </c>
      <c r="T1108">
        <f t="shared" si="124"/>
        <v>73.080999999999989</v>
      </c>
    </row>
    <row r="1109" spans="1:20" outlineLevel="1" x14ac:dyDescent="0.25">
      <c r="A1109" s="149">
        <v>35</v>
      </c>
      <c r="B1109" s="164" t="str">
        <f t="shared" si="119"/>
        <v>FA</v>
      </c>
      <c r="C1109" s="164" t="str">
        <f t="shared" si="120"/>
        <v>FA</v>
      </c>
      <c r="D1109" s="135">
        <v>132.9</v>
      </c>
      <c r="E1109" s="165">
        <v>5</v>
      </c>
      <c r="F1109" s="135">
        <v>30</v>
      </c>
      <c r="G1109" s="135">
        <v>125</v>
      </c>
      <c r="H1109" s="154">
        <v>128.66</v>
      </c>
      <c r="I1109" s="154">
        <v>0.03</v>
      </c>
      <c r="J1109" s="154">
        <v>140.37200000000001</v>
      </c>
      <c r="K1109" s="154">
        <v>129.922</v>
      </c>
      <c r="L1109" s="154">
        <v>131.48400000000001</v>
      </c>
      <c r="M1109" s="166">
        <v>65</v>
      </c>
      <c r="N1109" s="167">
        <f t="shared" si="125"/>
        <v>80.372000000000014</v>
      </c>
      <c r="O1109" s="167">
        <f t="shared" si="125"/>
        <v>69.921999999999997</v>
      </c>
      <c r="P1109" s="167">
        <f t="shared" si="125"/>
        <v>71.484000000000009</v>
      </c>
      <c r="Q1109">
        <f t="shared" si="121"/>
        <v>140.37200000000001</v>
      </c>
      <c r="R1109">
        <f t="shared" si="122"/>
        <v>129.922</v>
      </c>
      <c r="S1109" s="168">
        <f t="shared" si="123"/>
        <v>80.372000000000014</v>
      </c>
      <c r="T1109">
        <f t="shared" si="124"/>
        <v>69.921999999999997</v>
      </c>
    </row>
    <row r="1110" spans="1:20" outlineLevel="1" x14ac:dyDescent="0.25">
      <c r="A1110" s="149">
        <v>50</v>
      </c>
      <c r="B1110" s="164" t="str">
        <f t="shared" si="119"/>
        <v>FA</v>
      </c>
      <c r="C1110" s="164" t="str">
        <f t="shared" si="120"/>
        <v>FA</v>
      </c>
      <c r="D1110" s="135">
        <v>189.78</v>
      </c>
      <c r="E1110" s="165">
        <v>5</v>
      </c>
      <c r="F1110" s="135">
        <v>30</v>
      </c>
      <c r="G1110" s="135">
        <v>125</v>
      </c>
      <c r="H1110" s="154">
        <v>185.54499999999999</v>
      </c>
      <c r="I1110" s="154">
        <v>0.03</v>
      </c>
      <c r="J1110" s="154">
        <v>135.90299999999999</v>
      </c>
      <c r="K1110" s="154">
        <v>128.61600000000001</v>
      </c>
      <c r="L1110" s="154">
        <v>129.71100000000001</v>
      </c>
      <c r="M1110" s="166">
        <v>65</v>
      </c>
      <c r="N1110" s="167">
        <f t="shared" si="125"/>
        <v>75.902999999999992</v>
      </c>
      <c r="O1110" s="167">
        <f t="shared" si="125"/>
        <v>68.616000000000014</v>
      </c>
      <c r="P1110" s="167">
        <f t="shared" si="125"/>
        <v>69.711000000000013</v>
      </c>
      <c r="Q1110">
        <f t="shared" si="121"/>
        <v>135.90299999999999</v>
      </c>
      <c r="R1110">
        <f t="shared" si="122"/>
        <v>128.61600000000001</v>
      </c>
      <c r="S1110" s="168">
        <f t="shared" si="123"/>
        <v>75.902999999999992</v>
      </c>
      <c r="T1110">
        <f t="shared" si="124"/>
        <v>68.616000000000014</v>
      </c>
    </row>
    <row r="1111" spans="1:20" outlineLevel="1" x14ac:dyDescent="0.25">
      <c r="A1111" s="149">
        <v>60</v>
      </c>
      <c r="B1111" s="164" t="str">
        <f t="shared" si="119"/>
        <v>FA</v>
      </c>
      <c r="C1111" s="164" t="str">
        <f t="shared" si="120"/>
        <v>FA</v>
      </c>
      <c r="D1111" s="135">
        <v>227.71</v>
      </c>
      <c r="E1111" s="165">
        <v>5</v>
      </c>
      <c r="F1111" s="135">
        <v>30</v>
      </c>
      <c r="G1111" s="135">
        <v>125</v>
      </c>
      <c r="H1111" s="154">
        <v>223.46799999999999</v>
      </c>
      <c r="I1111" s="154">
        <v>0.03</v>
      </c>
      <c r="J1111" s="154">
        <v>134.142</v>
      </c>
      <c r="K1111" s="154">
        <v>128.06399999999999</v>
      </c>
      <c r="L1111" s="154">
        <v>128.98099999999999</v>
      </c>
      <c r="M1111" s="166">
        <v>65</v>
      </c>
      <c r="N1111" s="167">
        <f t="shared" si="125"/>
        <v>74.141999999999996</v>
      </c>
      <c r="O1111" s="167">
        <f t="shared" si="125"/>
        <v>68.063999999999993</v>
      </c>
      <c r="P1111" s="167">
        <f t="shared" si="125"/>
        <v>68.980999999999995</v>
      </c>
      <c r="Q1111">
        <f t="shared" si="121"/>
        <v>134.142</v>
      </c>
      <c r="R1111">
        <f t="shared" si="122"/>
        <v>128.06399999999999</v>
      </c>
      <c r="S1111" s="168">
        <f t="shared" si="123"/>
        <v>74.141999999999996</v>
      </c>
      <c r="T1111">
        <f t="shared" si="124"/>
        <v>68.063999999999993</v>
      </c>
    </row>
    <row r="1112" spans="1:20" outlineLevel="1" x14ac:dyDescent="0.25">
      <c r="A1112" s="149">
        <v>70</v>
      </c>
      <c r="B1112" s="164" t="str">
        <f t="shared" si="119"/>
        <v>FA</v>
      </c>
      <c r="C1112" s="164" t="str">
        <f t="shared" si="120"/>
        <v>FA</v>
      </c>
      <c r="D1112" s="135">
        <v>265.63</v>
      </c>
      <c r="E1112" s="165">
        <v>5</v>
      </c>
      <c r="F1112" s="135">
        <v>30</v>
      </c>
      <c r="G1112" s="135">
        <v>125</v>
      </c>
      <c r="H1112" s="154">
        <v>261.39100000000002</v>
      </c>
      <c r="I1112" s="154">
        <v>0.03</v>
      </c>
      <c r="J1112" s="154">
        <v>132.916</v>
      </c>
      <c r="K1112" s="154">
        <v>127.68300000000001</v>
      </c>
      <c r="L1112" s="154">
        <v>128.429</v>
      </c>
      <c r="M1112" s="166">
        <v>65</v>
      </c>
      <c r="N1112" s="167">
        <f t="shared" si="125"/>
        <v>72.915999999999997</v>
      </c>
      <c r="O1112" s="167">
        <f t="shared" si="125"/>
        <v>67.683000000000007</v>
      </c>
      <c r="P1112" s="167">
        <f t="shared" si="125"/>
        <v>68.429000000000002</v>
      </c>
      <c r="Q1112">
        <f t="shared" si="121"/>
        <v>132.916</v>
      </c>
      <c r="R1112">
        <f t="shared" si="122"/>
        <v>127.68300000000001</v>
      </c>
      <c r="S1112" s="168">
        <f t="shared" si="123"/>
        <v>72.915999999999997</v>
      </c>
      <c r="T1112">
        <f t="shared" si="124"/>
        <v>67.683000000000007</v>
      </c>
    </row>
    <row r="1113" spans="1:20" outlineLevel="1" x14ac:dyDescent="0.25">
      <c r="A1113" s="149">
        <v>85</v>
      </c>
      <c r="B1113" s="164" t="str">
        <f t="shared" si="119"/>
        <v>FA</v>
      </c>
      <c r="C1113" s="164" t="str">
        <f t="shared" si="120"/>
        <v>FA</v>
      </c>
      <c r="D1113" s="135">
        <v>322.52</v>
      </c>
      <c r="E1113" s="165">
        <v>5</v>
      </c>
      <c r="F1113" s="135">
        <v>30</v>
      </c>
      <c r="G1113" s="135">
        <v>125</v>
      </c>
      <c r="H1113" s="154">
        <v>318.27499999999998</v>
      </c>
      <c r="I1113" s="154">
        <v>0.03</v>
      </c>
      <c r="J1113" s="154">
        <v>131.62</v>
      </c>
      <c r="K1113" s="154">
        <v>127.265</v>
      </c>
      <c r="L1113" s="154">
        <v>127.916</v>
      </c>
      <c r="M1113" s="166">
        <v>65</v>
      </c>
      <c r="N1113" s="167">
        <f t="shared" si="125"/>
        <v>71.62</v>
      </c>
      <c r="O1113" s="167">
        <f t="shared" si="125"/>
        <v>67.265000000000001</v>
      </c>
      <c r="P1113" s="167">
        <f t="shared" si="125"/>
        <v>67.915999999999997</v>
      </c>
      <c r="Q1113">
        <f t="shared" si="121"/>
        <v>131.62</v>
      </c>
      <c r="R1113">
        <f t="shared" si="122"/>
        <v>127.265</v>
      </c>
      <c r="S1113" s="168">
        <f t="shared" si="123"/>
        <v>71.62</v>
      </c>
      <c r="T1113">
        <f t="shared" si="124"/>
        <v>67.265000000000001</v>
      </c>
    </row>
    <row r="1114" spans="1:20" outlineLevel="1" x14ac:dyDescent="0.25">
      <c r="A1114" s="149">
        <v>100</v>
      </c>
      <c r="B1114" s="164" t="str">
        <f t="shared" si="119"/>
        <v>FA</v>
      </c>
      <c r="C1114" s="164" t="str">
        <f t="shared" si="120"/>
        <v>FA</v>
      </c>
      <c r="D1114" s="135">
        <v>379.4</v>
      </c>
      <c r="E1114" s="165">
        <v>5</v>
      </c>
      <c r="F1114" s="135">
        <v>30</v>
      </c>
      <c r="G1114" s="135">
        <v>125</v>
      </c>
      <c r="H1114" s="154">
        <v>375.16</v>
      </c>
      <c r="I1114" s="154">
        <v>0.03</v>
      </c>
      <c r="J1114" s="154">
        <v>130.65</v>
      </c>
      <c r="K1114" s="154">
        <v>126.94799999999999</v>
      </c>
      <c r="L1114" s="154">
        <v>127.499</v>
      </c>
      <c r="M1114" s="166">
        <v>65</v>
      </c>
      <c r="N1114" s="167">
        <f t="shared" si="125"/>
        <v>70.650000000000006</v>
      </c>
      <c r="O1114" s="167">
        <f t="shared" si="125"/>
        <v>66.947999999999993</v>
      </c>
      <c r="P1114" s="167">
        <f t="shared" si="125"/>
        <v>67.498999999999995</v>
      </c>
      <c r="Q1114">
        <f t="shared" si="121"/>
        <v>130.65</v>
      </c>
      <c r="R1114">
        <f t="shared" si="122"/>
        <v>126.94799999999999</v>
      </c>
      <c r="S1114" s="168">
        <f t="shared" si="123"/>
        <v>70.650000000000006</v>
      </c>
      <c r="T1114">
        <f t="shared" si="124"/>
        <v>66.947999999999993</v>
      </c>
    </row>
    <row r="1115" spans="1:20" outlineLevel="1" x14ac:dyDescent="0.25">
      <c r="A1115" s="149">
        <v>125</v>
      </c>
      <c r="B1115" s="164" t="str">
        <f t="shared" si="119"/>
        <v>FA</v>
      </c>
      <c r="C1115" s="164" t="str">
        <f t="shared" si="120"/>
        <v>FA</v>
      </c>
      <c r="D1115" s="135">
        <v>474.21</v>
      </c>
      <c r="E1115" s="165">
        <v>5</v>
      </c>
      <c r="F1115" s="135">
        <v>30</v>
      </c>
      <c r="G1115" s="135">
        <v>125</v>
      </c>
      <c r="H1115" s="154">
        <v>469.96800000000002</v>
      </c>
      <c r="I1115" s="154">
        <v>0.03</v>
      </c>
      <c r="J1115" s="154">
        <v>129.64699999999999</v>
      </c>
      <c r="K1115" s="154">
        <v>126.599</v>
      </c>
      <c r="L1115" s="154">
        <v>127.02800000000001</v>
      </c>
      <c r="M1115" s="166">
        <v>65</v>
      </c>
      <c r="N1115" s="167">
        <f t="shared" si="125"/>
        <v>69.646999999999991</v>
      </c>
      <c r="O1115" s="167">
        <f t="shared" si="125"/>
        <v>66.599000000000004</v>
      </c>
      <c r="P1115" s="167">
        <f t="shared" si="125"/>
        <v>67.028000000000006</v>
      </c>
      <c r="Q1115">
        <f t="shared" si="121"/>
        <v>129.64699999999999</v>
      </c>
      <c r="R1115">
        <f t="shared" si="122"/>
        <v>126.599</v>
      </c>
      <c r="S1115" s="168">
        <f t="shared" si="123"/>
        <v>69.646999999999991</v>
      </c>
      <c r="T1115">
        <f t="shared" si="124"/>
        <v>66.599000000000004</v>
      </c>
    </row>
    <row r="1116" spans="1:20" ht="15.75" outlineLevel="1" thickBot="1" x14ac:dyDescent="0.3">
      <c r="A1116" s="149">
        <v>150</v>
      </c>
      <c r="B1116" s="164" t="str">
        <f t="shared" si="119"/>
        <v>FA</v>
      </c>
      <c r="C1116" s="164" t="str">
        <f t="shared" si="120"/>
        <v>FA</v>
      </c>
      <c r="D1116" s="135">
        <v>569.02</v>
      </c>
      <c r="E1116" s="170">
        <v>5</v>
      </c>
      <c r="F1116" s="135">
        <v>30</v>
      </c>
      <c r="G1116" s="135">
        <v>125</v>
      </c>
      <c r="H1116" s="154">
        <v>564.77499999999998</v>
      </c>
      <c r="I1116" s="154">
        <v>0.03</v>
      </c>
      <c r="J1116" s="154">
        <v>128.93700000000001</v>
      </c>
      <c r="K1116" s="154">
        <v>126.367</v>
      </c>
      <c r="L1116" s="154">
        <v>126.694</v>
      </c>
      <c r="M1116" s="166">
        <v>65</v>
      </c>
      <c r="N1116" s="167">
        <f t="shared" si="125"/>
        <v>68.937000000000012</v>
      </c>
      <c r="O1116" s="167">
        <f t="shared" si="125"/>
        <v>66.367000000000004</v>
      </c>
      <c r="P1116" s="167">
        <f t="shared" si="125"/>
        <v>66.694000000000003</v>
      </c>
      <c r="Q1116">
        <f t="shared" si="121"/>
        <v>128.93700000000001</v>
      </c>
      <c r="R1116">
        <f t="shared" si="122"/>
        <v>126.367</v>
      </c>
      <c r="S1116" s="168">
        <f t="shared" si="123"/>
        <v>68.937000000000012</v>
      </c>
      <c r="T1116">
        <f t="shared" si="124"/>
        <v>66.367000000000004</v>
      </c>
    </row>
    <row r="1117" spans="1:20" outlineLevel="1" x14ac:dyDescent="0.25"/>
    <row r="1118" spans="1:20" outlineLevel="1" x14ac:dyDescent="0.25"/>
  </sheetData>
  <autoFilter ref="B31:C1116" xr:uid="{00000000-0009-0000-0000-000006000000}"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1118"/>
  <sheetViews>
    <sheetView topLeftCell="A334" workbookViewId="0"/>
  </sheetViews>
  <sheetFormatPr defaultColWidth="9.140625" defaultRowHeight="15" outlineLevelRow="1" outlineLevelCol="1" x14ac:dyDescent="0.25"/>
  <cols>
    <col min="1" max="1" width="20.7109375" customWidth="1"/>
    <col min="2" max="2" width="33.28515625" customWidth="1"/>
    <col min="3" max="3" width="40.28515625" bestFit="1" customWidth="1"/>
    <col min="4" max="4" width="29.42578125" hidden="1" customWidth="1" outlineLevel="1"/>
    <col min="5" max="5" width="16.85546875" bestFit="1" customWidth="1" collapsed="1"/>
    <col min="6" max="6" width="12.140625" bestFit="1" customWidth="1"/>
    <col min="7" max="7" width="12" hidden="1" customWidth="1" outlineLevel="1"/>
    <col min="8" max="9" width="12.42578125" hidden="1" customWidth="1" outlineLevel="1"/>
    <col min="10" max="10" width="12.42578125" hidden="1" customWidth="1" outlineLevel="1" collapsed="1"/>
    <col min="11" max="12" width="12.42578125" hidden="1" customWidth="1" outlineLevel="1"/>
    <col min="13" max="13" width="9.42578125" hidden="1" customWidth="1" outlineLevel="1"/>
    <col min="14" max="14" width="12.42578125" hidden="1" customWidth="1" outlineLevel="1"/>
    <col min="15" max="15" width="16.7109375" hidden="1" customWidth="1" outlineLevel="1"/>
    <col min="16" max="16" width="12.42578125" hidden="1" customWidth="1" outlineLevel="1"/>
    <col min="17" max="17" width="19.42578125" customWidth="1" collapsed="1"/>
    <col min="18" max="18" width="15.5703125" customWidth="1"/>
    <col min="19" max="19" width="18.5703125" bestFit="1" customWidth="1"/>
    <col min="20" max="20" width="14" customWidth="1"/>
    <col min="263" max="267" width="15.7109375" customWidth="1"/>
    <col min="268" max="272" width="30.7109375" customWidth="1"/>
    <col min="519" max="523" width="15.7109375" customWidth="1"/>
    <col min="524" max="528" width="30.7109375" customWidth="1"/>
    <col min="775" max="779" width="15.7109375" customWidth="1"/>
    <col min="780" max="784" width="30.7109375" customWidth="1"/>
    <col min="1031" max="1035" width="15.7109375" customWidth="1"/>
    <col min="1036" max="1040" width="30.7109375" customWidth="1"/>
    <col min="1287" max="1291" width="15.7109375" customWidth="1"/>
    <col min="1292" max="1296" width="30.7109375" customWidth="1"/>
    <col min="1543" max="1547" width="15.7109375" customWidth="1"/>
    <col min="1548" max="1552" width="30.7109375" customWidth="1"/>
    <col min="1799" max="1803" width="15.7109375" customWidth="1"/>
    <col min="1804" max="1808" width="30.7109375" customWidth="1"/>
    <col min="2055" max="2059" width="15.7109375" customWidth="1"/>
    <col min="2060" max="2064" width="30.7109375" customWidth="1"/>
    <col min="2311" max="2315" width="15.7109375" customWidth="1"/>
    <col min="2316" max="2320" width="30.7109375" customWidth="1"/>
    <col min="2567" max="2571" width="15.7109375" customWidth="1"/>
    <col min="2572" max="2576" width="30.7109375" customWidth="1"/>
    <col min="2823" max="2827" width="15.7109375" customWidth="1"/>
    <col min="2828" max="2832" width="30.7109375" customWidth="1"/>
    <col min="3079" max="3083" width="15.7109375" customWidth="1"/>
    <col min="3084" max="3088" width="30.7109375" customWidth="1"/>
    <col min="3335" max="3339" width="15.7109375" customWidth="1"/>
    <col min="3340" max="3344" width="30.7109375" customWidth="1"/>
    <col min="3591" max="3595" width="15.7109375" customWidth="1"/>
    <col min="3596" max="3600" width="30.7109375" customWidth="1"/>
    <col min="3847" max="3851" width="15.7109375" customWidth="1"/>
    <col min="3852" max="3856" width="30.7109375" customWidth="1"/>
    <col min="4103" max="4107" width="15.7109375" customWidth="1"/>
    <col min="4108" max="4112" width="30.7109375" customWidth="1"/>
    <col min="4359" max="4363" width="15.7109375" customWidth="1"/>
    <col min="4364" max="4368" width="30.7109375" customWidth="1"/>
    <col min="4615" max="4619" width="15.7109375" customWidth="1"/>
    <col min="4620" max="4624" width="30.7109375" customWidth="1"/>
    <col min="4871" max="4875" width="15.7109375" customWidth="1"/>
    <col min="4876" max="4880" width="30.7109375" customWidth="1"/>
    <col min="5127" max="5131" width="15.7109375" customWidth="1"/>
    <col min="5132" max="5136" width="30.7109375" customWidth="1"/>
    <col min="5383" max="5387" width="15.7109375" customWidth="1"/>
    <col min="5388" max="5392" width="30.7109375" customWidth="1"/>
    <col min="5639" max="5643" width="15.7109375" customWidth="1"/>
    <col min="5644" max="5648" width="30.7109375" customWidth="1"/>
    <col min="5895" max="5899" width="15.7109375" customWidth="1"/>
    <col min="5900" max="5904" width="30.7109375" customWidth="1"/>
    <col min="6151" max="6155" width="15.7109375" customWidth="1"/>
    <col min="6156" max="6160" width="30.7109375" customWidth="1"/>
    <col min="6407" max="6411" width="15.7109375" customWidth="1"/>
    <col min="6412" max="6416" width="30.7109375" customWidth="1"/>
    <col min="6663" max="6667" width="15.7109375" customWidth="1"/>
    <col min="6668" max="6672" width="30.7109375" customWidth="1"/>
    <col min="6919" max="6923" width="15.7109375" customWidth="1"/>
    <col min="6924" max="6928" width="30.7109375" customWidth="1"/>
    <col min="7175" max="7179" width="15.7109375" customWidth="1"/>
    <col min="7180" max="7184" width="30.7109375" customWidth="1"/>
    <col min="7431" max="7435" width="15.7109375" customWidth="1"/>
    <col min="7436" max="7440" width="30.7109375" customWidth="1"/>
    <col min="7687" max="7691" width="15.7109375" customWidth="1"/>
    <col min="7692" max="7696" width="30.7109375" customWidth="1"/>
    <col min="7943" max="7947" width="15.7109375" customWidth="1"/>
    <col min="7948" max="7952" width="30.7109375" customWidth="1"/>
    <col min="8199" max="8203" width="15.7109375" customWidth="1"/>
    <col min="8204" max="8208" width="30.7109375" customWidth="1"/>
    <col min="8455" max="8459" width="15.7109375" customWidth="1"/>
    <col min="8460" max="8464" width="30.7109375" customWidth="1"/>
    <col min="8711" max="8715" width="15.7109375" customWidth="1"/>
    <col min="8716" max="8720" width="30.7109375" customWidth="1"/>
    <col min="8967" max="8971" width="15.7109375" customWidth="1"/>
    <col min="8972" max="8976" width="30.7109375" customWidth="1"/>
    <col min="9223" max="9227" width="15.7109375" customWidth="1"/>
    <col min="9228" max="9232" width="30.7109375" customWidth="1"/>
    <col min="9479" max="9483" width="15.7109375" customWidth="1"/>
    <col min="9484" max="9488" width="30.7109375" customWidth="1"/>
    <col min="9735" max="9739" width="15.7109375" customWidth="1"/>
    <col min="9740" max="9744" width="30.7109375" customWidth="1"/>
    <col min="9991" max="9995" width="15.7109375" customWidth="1"/>
    <col min="9996" max="10000" width="30.7109375" customWidth="1"/>
    <col min="10247" max="10251" width="15.7109375" customWidth="1"/>
    <col min="10252" max="10256" width="30.7109375" customWidth="1"/>
    <col min="10503" max="10507" width="15.7109375" customWidth="1"/>
    <col min="10508" max="10512" width="30.7109375" customWidth="1"/>
    <col min="10759" max="10763" width="15.7109375" customWidth="1"/>
    <col min="10764" max="10768" width="30.7109375" customWidth="1"/>
    <col min="11015" max="11019" width="15.7109375" customWidth="1"/>
    <col min="11020" max="11024" width="30.7109375" customWidth="1"/>
    <col min="11271" max="11275" width="15.7109375" customWidth="1"/>
    <col min="11276" max="11280" width="30.7109375" customWidth="1"/>
    <col min="11527" max="11531" width="15.7109375" customWidth="1"/>
    <col min="11532" max="11536" width="30.7109375" customWidth="1"/>
    <col min="11783" max="11787" width="15.7109375" customWidth="1"/>
    <col min="11788" max="11792" width="30.7109375" customWidth="1"/>
    <col min="12039" max="12043" width="15.7109375" customWidth="1"/>
    <col min="12044" max="12048" width="30.7109375" customWidth="1"/>
    <col min="12295" max="12299" width="15.7109375" customWidth="1"/>
    <col min="12300" max="12304" width="30.7109375" customWidth="1"/>
    <col min="12551" max="12555" width="15.7109375" customWidth="1"/>
    <col min="12556" max="12560" width="30.7109375" customWidth="1"/>
    <col min="12807" max="12811" width="15.7109375" customWidth="1"/>
    <col min="12812" max="12816" width="30.7109375" customWidth="1"/>
    <col min="13063" max="13067" width="15.7109375" customWidth="1"/>
    <col min="13068" max="13072" width="30.7109375" customWidth="1"/>
    <col min="13319" max="13323" width="15.7109375" customWidth="1"/>
    <col min="13324" max="13328" width="30.7109375" customWidth="1"/>
    <col min="13575" max="13579" width="15.7109375" customWidth="1"/>
    <col min="13580" max="13584" width="30.7109375" customWidth="1"/>
    <col min="13831" max="13835" width="15.7109375" customWidth="1"/>
    <col min="13836" max="13840" width="30.7109375" customWidth="1"/>
    <col min="14087" max="14091" width="15.7109375" customWidth="1"/>
    <col min="14092" max="14096" width="30.7109375" customWidth="1"/>
    <col min="14343" max="14347" width="15.7109375" customWidth="1"/>
    <col min="14348" max="14352" width="30.7109375" customWidth="1"/>
    <col min="14599" max="14603" width="15.7109375" customWidth="1"/>
    <col min="14604" max="14608" width="30.7109375" customWidth="1"/>
    <col min="14855" max="14859" width="15.7109375" customWidth="1"/>
    <col min="14860" max="14864" width="30.7109375" customWidth="1"/>
    <col min="15111" max="15115" width="15.7109375" customWidth="1"/>
    <col min="15116" max="15120" width="30.7109375" customWidth="1"/>
    <col min="15367" max="15371" width="15.7109375" customWidth="1"/>
    <col min="15372" max="15376" width="30.7109375" customWidth="1"/>
    <col min="15623" max="15627" width="15.7109375" customWidth="1"/>
    <col min="15628" max="15632" width="30.7109375" customWidth="1"/>
    <col min="15879" max="15883" width="15.7109375" customWidth="1"/>
    <col min="15884" max="15888" width="30.7109375" customWidth="1"/>
    <col min="16135" max="16139" width="15.7109375" customWidth="1"/>
    <col min="16140" max="16144" width="30.7109375" customWidth="1"/>
  </cols>
  <sheetData>
    <row r="1" spans="1:3" ht="18.75" x14ac:dyDescent="0.25">
      <c r="A1" s="118" t="s">
        <v>258</v>
      </c>
      <c r="B1" s="118" t="s">
        <v>253</v>
      </c>
    </row>
    <row r="2" spans="1:3" ht="18.75" x14ac:dyDescent="0.25">
      <c r="A2" s="118"/>
      <c r="B2" s="118"/>
    </row>
    <row r="3" spans="1:3" ht="18.75" x14ac:dyDescent="0.25">
      <c r="A3" s="118" t="s">
        <v>85</v>
      </c>
      <c r="B3" s="119" t="s">
        <v>252</v>
      </c>
      <c r="C3" s="127">
        <v>20</v>
      </c>
    </row>
    <row r="4" spans="1:3" s="123" customFormat="1" ht="18.75" x14ac:dyDescent="0.25">
      <c r="A4" s="121"/>
      <c r="B4" s="121"/>
      <c r="C4" s="122"/>
    </row>
    <row r="5" spans="1:3" ht="20.25" x14ac:dyDescent="0.25">
      <c r="B5" s="124" t="s">
        <v>123</v>
      </c>
      <c r="C5" s="30"/>
    </row>
    <row r="6" spans="1:3" ht="18.75" x14ac:dyDescent="0.25">
      <c r="B6" s="125" t="s">
        <v>88</v>
      </c>
      <c r="C6" s="30"/>
    </row>
    <row r="7" spans="1:3" ht="25.5" x14ac:dyDescent="0.25">
      <c r="B7" s="126" t="s">
        <v>89</v>
      </c>
      <c r="C7" s="30"/>
    </row>
    <row r="8" spans="1:3" ht="18.75" x14ac:dyDescent="0.25">
      <c r="A8" s="118" t="s">
        <v>257</v>
      </c>
      <c r="B8" s="119" t="s">
        <v>251</v>
      </c>
      <c r="C8" s="127">
        <v>9.1999999999999993</v>
      </c>
    </row>
    <row r="9" spans="1:3" s="123" customFormat="1" ht="18.75" x14ac:dyDescent="0.25">
      <c r="A9" s="121"/>
      <c r="B9" s="121"/>
      <c r="C9" s="122"/>
    </row>
    <row r="10" spans="1:3" ht="20.25" x14ac:dyDescent="0.25">
      <c r="B10" s="124" t="s">
        <v>124</v>
      </c>
    </row>
    <row r="11" spans="1:3" ht="18.75" x14ac:dyDescent="0.25">
      <c r="B11" s="125" t="s">
        <v>92</v>
      </c>
      <c r="C11" s="30"/>
    </row>
    <row r="12" spans="1:3" x14ac:dyDescent="0.25">
      <c r="B12" s="126" t="s">
        <v>254</v>
      </c>
      <c r="C12" s="30"/>
    </row>
    <row r="13" spans="1:3" ht="18.75" x14ac:dyDescent="0.25">
      <c r="A13" s="118" t="s">
        <v>85</v>
      </c>
      <c r="B13" s="119" t="s">
        <v>255</v>
      </c>
      <c r="C13" s="127">
        <v>4.4000000000000004</v>
      </c>
    </row>
    <row r="14" spans="1:3" x14ac:dyDescent="0.25">
      <c r="C14" s="30"/>
    </row>
    <row r="15" spans="1:3" ht="18.75" x14ac:dyDescent="0.3">
      <c r="A15" s="129" t="s">
        <v>94</v>
      </c>
      <c r="B15" s="129" t="s">
        <v>256</v>
      </c>
      <c r="C15" s="130">
        <f>MAX(B27:C27)</f>
        <v>2</v>
      </c>
    </row>
    <row r="16" spans="1:3" x14ac:dyDescent="0.25">
      <c r="C16" s="30"/>
    </row>
    <row r="17" spans="1:28" ht="15.75" thickBot="1" x14ac:dyDescent="0.3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</row>
    <row r="18" spans="1:28" s="133" customFormat="1" ht="24" thickTop="1" x14ac:dyDescent="0.35">
      <c r="A18" s="132" t="s">
        <v>250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</row>
    <row r="19" spans="1:28" outlineLevel="1" x14ac:dyDescent="0.25">
      <c r="C19" s="30"/>
    </row>
    <row r="20" spans="1:28" ht="26.25" outlineLevel="1" x14ac:dyDescent="0.4">
      <c r="B20" s="134" t="s">
        <v>97</v>
      </c>
    </row>
    <row r="21" spans="1:28" ht="15.75" outlineLevel="1" thickBot="1" x14ac:dyDescent="0.3">
      <c r="B21" s="135" t="s">
        <v>98</v>
      </c>
      <c r="C21" s="135"/>
    </row>
    <row r="22" spans="1:28" ht="20.25" outlineLevel="1" x14ac:dyDescent="0.25">
      <c r="B22" s="135" t="s">
        <v>99</v>
      </c>
      <c r="C22" s="135"/>
      <c r="Q22" s="136" t="s">
        <v>100</v>
      </c>
      <c r="R22" s="137"/>
      <c r="S22" s="137"/>
      <c r="T22" s="138"/>
    </row>
    <row r="23" spans="1:28" ht="18.75" outlineLevel="1" x14ac:dyDescent="0.25">
      <c r="Q23" s="139" t="s">
        <v>245</v>
      </c>
      <c r="R23" s="126"/>
      <c r="S23" s="140" t="s">
        <v>248</v>
      </c>
      <c r="T23" s="141"/>
    </row>
    <row r="24" spans="1:28" outlineLevel="1" x14ac:dyDescent="0.25">
      <c r="B24" s="135" t="s">
        <v>86</v>
      </c>
      <c r="C24" s="135">
        <f>C3</f>
        <v>20</v>
      </c>
      <c r="Q24" s="142" t="s">
        <v>246</v>
      </c>
      <c r="R24" s="126"/>
      <c r="S24" s="126" t="s">
        <v>247</v>
      </c>
      <c r="T24" s="141"/>
    </row>
    <row r="25" spans="1:28" ht="19.5" outlineLevel="1" thickBot="1" x14ac:dyDescent="0.3">
      <c r="B25" s="135"/>
      <c r="C25" s="135"/>
      <c r="Q25" s="143" t="s">
        <v>249</v>
      </c>
      <c r="R25" s="126"/>
      <c r="S25" s="144" t="s">
        <v>249</v>
      </c>
      <c r="T25" s="141"/>
    </row>
    <row r="26" spans="1:28" ht="15.75" outlineLevel="1" thickBot="1" x14ac:dyDescent="0.3">
      <c r="B26" s="145" t="s">
        <v>102</v>
      </c>
      <c r="C26" s="146" t="s">
        <v>103</v>
      </c>
      <c r="D26" s="131"/>
      <c r="Q26" s="147">
        <f>C8</f>
        <v>9.1999999999999993</v>
      </c>
      <c r="R26" s="126"/>
      <c r="S26" s="148">
        <f>C13</f>
        <v>4.4000000000000004</v>
      </c>
      <c r="T26" s="141"/>
    </row>
    <row r="27" spans="1:28" ht="15.75" outlineLevel="1" thickBot="1" x14ac:dyDescent="0.3">
      <c r="B27" s="149">
        <f>DMIN(B31:E1116,E31,B28:B29)</f>
        <v>2</v>
      </c>
      <c r="C27" s="149">
        <f>DMIN(B31:E1116,E31,C28:C29)</f>
        <v>0.2</v>
      </c>
      <c r="Q27" s="150"/>
      <c r="R27" s="126"/>
      <c r="S27" s="151"/>
      <c r="T27" s="141"/>
    </row>
    <row r="28" spans="1:28" ht="20.100000000000001" customHeight="1" outlineLevel="1" thickBot="1" x14ac:dyDescent="0.3">
      <c r="B28" s="145" t="s">
        <v>104</v>
      </c>
      <c r="C28" s="146" t="s">
        <v>105</v>
      </c>
      <c r="Q28" s="150"/>
      <c r="R28" s="126"/>
      <c r="S28" s="151"/>
      <c r="T28" s="141"/>
    </row>
    <row r="29" spans="1:28" ht="20.100000000000001" customHeight="1" outlineLevel="1" thickBot="1" x14ac:dyDescent="0.3">
      <c r="B29" t="str">
        <f>"=TR"</f>
        <v>=TR</v>
      </c>
      <c r="C29" t="str">
        <f>"=TR"</f>
        <v>=TR</v>
      </c>
      <c r="Q29" s="142" t="s">
        <v>106</v>
      </c>
      <c r="R29" s="126" t="s">
        <v>107</v>
      </c>
      <c r="S29" s="126" t="s">
        <v>106</v>
      </c>
      <c r="T29" s="141" t="s">
        <v>107</v>
      </c>
    </row>
    <row r="30" spans="1:28" ht="12.75" customHeight="1" outlineLevel="1" thickBot="1" x14ac:dyDescent="0.3">
      <c r="E30" s="152" t="s">
        <v>108</v>
      </c>
      <c r="J30" s="153">
        <v>125</v>
      </c>
      <c r="K30" s="154" t="s">
        <v>109</v>
      </c>
      <c r="L30" s="154"/>
      <c r="N30" s="153" t="s">
        <v>125</v>
      </c>
      <c r="O30" s="154" t="s">
        <v>110</v>
      </c>
      <c r="P30" s="154"/>
      <c r="Q30" s="155">
        <v>208</v>
      </c>
      <c r="R30" s="156">
        <v>154</v>
      </c>
      <c r="S30" s="157" t="s">
        <v>126</v>
      </c>
      <c r="T30" s="158" t="s">
        <v>127</v>
      </c>
    </row>
    <row r="31" spans="1:28" ht="12.75" customHeight="1" outlineLevel="1" thickBot="1" x14ac:dyDescent="0.3">
      <c r="A31" s="159" t="s">
        <v>111</v>
      </c>
      <c r="B31" s="145" t="s">
        <v>104</v>
      </c>
      <c r="C31" s="146" t="s">
        <v>105</v>
      </c>
      <c r="D31" s="160" t="s">
        <v>112</v>
      </c>
      <c r="E31" s="161" t="s">
        <v>113</v>
      </c>
      <c r="F31" s="162" t="s">
        <v>114</v>
      </c>
      <c r="G31" s="160" t="s">
        <v>115</v>
      </c>
      <c r="H31" s="163" t="s">
        <v>116</v>
      </c>
      <c r="I31" s="163" t="s">
        <v>117</v>
      </c>
      <c r="J31" s="163" t="s">
        <v>118</v>
      </c>
      <c r="K31" s="163" t="s">
        <v>119</v>
      </c>
      <c r="L31" s="163" t="s">
        <v>120</v>
      </c>
      <c r="M31" s="135" t="s">
        <v>115</v>
      </c>
      <c r="N31" s="163" t="s">
        <v>118</v>
      </c>
      <c r="O31" s="163" t="s">
        <v>119</v>
      </c>
      <c r="P31" s="163" t="s">
        <v>120</v>
      </c>
    </row>
    <row r="32" spans="1:28" ht="12.75" customHeight="1" outlineLevel="1" x14ac:dyDescent="0.25">
      <c r="A32" s="149">
        <v>2</v>
      </c>
      <c r="B32" s="164" t="str">
        <f t="shared" ref="B32:B95" si="0">IF(AND($A32&lt;=$C$24,Q32&lt;&gt;"NA",R32&lt;&gt;"NA",F32&gt;=$Q$26),"TR","FA")</f>
        <v>FA</v>
      </c>
      <c r="C32" s="164" t="str">
        <f t="shared" ref="C32:C95" si="1">IF(AND($A32&lt;=$C$24,$S32&lt;&gt;"NA",$T32&lt;&gt;"NA",$F32&gt;=$S$26),"TR","FA")</f>
        <v>FA</v>
      </c>
      <c r="D32" s="135">
        <v>0.37</v>
      </c>
      <c r="E32" s="165">
        <v>0.2</v>
      </c>
      <c r="F32" s="135">
        <v>0.5</v>
      </c>
      <c r="G32" s="135">
        <v>125</v>
      </c>
      <c r="H32" s="154">
        <v>-3.8707700000000003</v>
      </c>
      <c r="I32" s="154">
        <v>5.0000000000000001E-4</v>
      </c>
      <c r="J32" s="154">
        <v>275.87799999999999</v>
      </c>
      <c r="K32" s="154">
        <v>148.322</v>
      </c>
      <c r="L32" s="154">
        <v>165.26</v>
      </c>
      <c r="M32" s="166">
        <v>105</v>
      </c>
      <c r="N32" s="167">
        <f t="shared" ref="N32:P96" si="2">J32-$J$30+$N$30</f>
        <v>255.87799999999999</v>
      </c>
      <c r="O32" s="167">
        <f>K32-$J$30+$N$30</f>
        <v>128.322</v>
      </c>
      <c r="P32" s="167">
        <f>L32-$J$30+$N$30</f>
        <v>145.26</v>
      </c>
      <c r="Q32" t="str">
        <f>IF(J32&lt;$Q$30,J32,"NA")</f>
        <v>NA</v>
      </c>
      <c r="R32" t="str">
        <f>IF(J32&lt;$Q$30,K32,"NA")</f>
        <v>NA</v>
      </c>
      <c r="S32" s="168">
        <f>IF(N32&lt;$S$30,N32,"NA")</f>
        <v>255.87799999999999</v>
      </c>
      <c r="T32">
        <f>IF(O32&lt;$T$30,O32,"NA")</f>
        <v>128.322</v>
      </c>
    </row>
    <row r="33" spans="1:20" ht="12.75" customHeight="1" outlineLevel="1" x14ac:dyDescent="0.25">
      <c r="A33" s="149">
        <v>3.5</v>
      </c>
      <c r="B33" s="164" t="str">
        <f t="shared" si="0"/>
        <v>FA</v>
      </c>
      <c r="C33" s="164" t="str">
        <f t="shared" si="1"/>
        <v>FA</v>
      </c>
      <c r="D33" s="135">
        <v>0.52</v>
      </c>
      <c r="E33" s="165">
        <v>0.2</v>
      </c>
      <c r="F33" s="135">
        <v>0.5</v>
      </c>
      <c r="G33" s="135">
        <v>125</v>
      </c>
      <c r="H33" s="154">
        <v>-3.7207699999999999</v>
      </c>
      <c r="I33" s="154">
        <v>5.0000000000000001E-4</v>
      </c>
      <c r="J33" s="154">
        <v>260.90899999999999</v>
      </c>
      <c r="K33" s="154">
        <v>145.07599999999999</v>
      </c>
      <c r="L33" s="154">
        <v>159.751</v>
      </c>
      <c r="M33" s="166">
        <v>105</v>
      </c>
      <c r="N33" s="167">
        <f t="shared" si="2"/>
        <v>240.90899999999999</v>
      </c>
      <c r="O33" s="167">
        <f t="shared" si="2"/>
        <v>125.07599999999999</v>
      </c>
      <c r="P33" s="167">
        <f t="shared" si="2"/>
        <v>139.751</v>
      </c>
      <c r="Q33" t="str">
        <f t="shared" ref="Q33:Q96" si="3">IF(J33&lt;$Q$30,J33,"NA")</f>
        <v>NA</v>
      </c>
      <c r="R33" t="str">
        <f t="shared" ref="R33:R96" si="4">IF(J33&lt;$Q$30,K33,"NA")</f>
        <v>NA</v>
      </c>
      <c r="S33" s="168">
        <f t="shared" ref="S33:S96" si="5">IF(N33&lt;$S$30,N33,"NA")</f>
        <v>240.90899999999999</v>
      </c>
      <c r="T33">
        <f t="shared" ref="T33:T96" si="6">IF(O33&lt;$T$30,O33,"NA")</f>
        <v>125.07599999999999</v>
      </c>
    </row>
    <row r="34" spans="1:20" ht="12.75" customHeight="1" outlineLevel="1" x14ac:dyDescent="0.25">
      <c r="A34" s="149">
        <v>5</v>
      </c>
      <c r="B34" s="164" t="str">
        <f t="shared" si="0"/>
        <v>FA</v>
      </c>
      <c r="C34" s="164" t="str">
        <f t="shared" si="1"/>
        <v>FA</v>
      </c>
      <c r="D34" s="135">
        <v>0.67</v>
      </c>
      <c r="E34" s="165">
        <v>0.2</v>
      </c>
      <c r="F34" s="135">
        <v>0.5</v>
      </c>
      <c r="G34" s="135">
        <v>125</v>
      </c>
      <c r="H34" s="154">
        <v>-3.57077</v>
      </c>
      <c r="I34" s="154">
        <v>5.0000000000000001E-4</v>
      </c>
      <c r="J34" s="154">
        <v>247.90700000000001</v>
      </c>
      <c r="K34" s="154">
        <v>142.661</v>
      </c>
      <c r="L34" s="154">
        <v>155.77500000000001</v>
      </c>
      <c r="M34" s="166">
        <v>105</v>
      </c>
      <c r="N34" s="167">
        <f t="shared" si="2"/>
        <v>227.90700000000001</v>
      </c>
      <c r="O34" s="167">
        <f t="shared" si="2"/>
        <v>122.661</v>
      </c>
      <c r="P34" s="167">
        <f t="shared" si="2"/>
        <v>135.77500000000001</v>
      </c>
      <c r="Q34" t="str">
        <f t="shared" si="3"/>
        <v>NA</v>
      </c>
      <c r="R34" t="str">
        <f t="shared" si="4"/>
        <v>NA</v>
      </c>
      <c r="S34" s="168">
        <f t="shared" si="5"/>
        <v>227.90700000000001</v>
      </c>
      <c r="T34">
        <f t="shared" si="6"/>
        <v>122.661</v>
      </c>
    </row>
    <row r="35" spans="1:20" ht="12.75" customHeight="1" outlineLevel="1" x14ac:dyDescent="0.25">
      <c r="A35" s="149">
        <v>7.5</v>
      </c>
      <c r="B35" s="164" t="str">
        <f t="shared" si="0"/>
        <v>FA</v>
      </c>
      <c r="C35" s="164" t="str">
        <f t="shared" si="1"/>
        <v>FA</v>
      </c>
      <c r="D35" s="135">
        <v>0.92</v>
      </c>
      <c r="E35" s="165">
        <v>0.2</v>
      </c>
      <c r="F35" s="135">
        <v>0.5</v>
      </c>
      <c r="G35" s="135">
        <v>125</v>
      </c>
      <c r="H35" s="154">
        <v>-3.32077</v>
      </c>
      <c r="I35" s="154">
        <v>5.0000000000000001E-4</v>
      </c>
      <c r="J35" s="154">
        <v>229.87299999999999</v>
      </c>
      <c r="K35" s="154">
        <v>139.64699999999999</v>
      </c>
      <c r="L35" s="154">
        <v>150.999</v>
      </c>
      <c r="M35" s="166">
        <v>105</v>
      </c>
      <c r="N35" s="167">
        <f t="shared" si="2"/>
        <v>209.87299999999999</v>
      </c>
      <c r="O35" s="167">
        <f t="shared" si="2"/>
        <v>119.64699999999999</v>
      </c>
      <c r="P35" s="167">
        <f t="shared" si="2"/>
        <v>130.999</v>
      </c>
      <c r="Q35" t="str">
        <f t="shared" si="3"/>
        <v>NA</v>
      </c>
      <c r="R35" t="str">
        <f t="shared" si="4"/>
        <v>NA</v>
      </c>
      <c r="S35" s="168">
        <f t="shared" si="5"/>
        <v>209.87299999999999</v>
      </c>
      <c r="T35">
        <f t="shared" si="6"/>
        <v>119.64699999999999</v>
      </c>
    </row>
    <row r="36" spans="1:20" ht="12.75" customHeight="1" outlineLevel="1" x14ac:dyDescent="0.25">
      <c r="A36" s="149">
        <v>10</v>
      </c>
      <c r="B36" s="164" t="str">
        <f t="shared" si="0"/>
        <v>FA</v>
      </c>
      <c r="C36" s="164" t="str">
        <f t="shared" si="1"/>
        <v>FA</v>
      </c>
      <c r="D36" s="135">
        <v>1.17</v>
      </c>
      <c r="E36" s="165">
        <v>0.2</v>
      </c>
      <c r="F36" s="135">
        <v>0.5</v>
      </c>
      <c r="G36" s="135">
        <v>125</v>
      </c>
      <c r="H36" s="154">
        <v>-3.07077</v>
      </c>
      <c r="I36" s="154">
        <v>5.0000000000000001E-4</v>
      </c>
      <c r="J36" s="154">
        <v>216.49700000000001</v>
      </c>
      <c r="K36" s="154">
        <v>137.43899999999999</v>
      </c>
      <c r="L36" s="154">
        <v>147.15299999999999</v>
      </c>
      <c r="M36" s="166">
        <v>105</v>
      </c>
      <c r="N36" s="167">
        <f t="shared" si="2"/>
        <v>196.49700000000001</v>
      </c>
      <c r="O36" s="167">
        <f t="shared" si="2"/>
        <v>117.43899999999999</v>
      </c>
      <c r="P36" s="167">
        <f t="shared" si="2"/>
        <v>127.15299999999999</v>
      </c>
      <c r="Q36" t="str">
        <f t="shared" si="3"/>
        <v>NA</v>
      </c>
      <c r="R36" t="str">
        <f t="shared" si="4"/>
        <v>NA</v>
      </c>
      <c r="S36" s="168">
        <f t="shared" si="5"/>
        <v>196.49700000000001</v>
      </c>
      <c r="T36">
        <f t="shared" si="6"/>
        <v>117.43899999999999</v>
      </c>
    </row>
    <row r="37" spans="1:20" ht="12.75" customHeight="1" outlineLevel="1" x14ac:dyDescent="0.25">
      <c r="A37" s="149">
        <v>15</v>
      </c>
      <c r="B37" s="164" t="str">
        <f t="shared" si="0"/>
        <v>FA</v>
      </c>
      <c r="C37" s="164" t="str">
        <f t="shared" si="1"/>
        <v>FA</v>
      </c>
      <c r="D37" s="135">
        <v>1.67</v>
      </c>
      <c r="E37" s="165">
        <v>0.2</v>
      </c>
      <c r="F37" s="135">
        <v>0.5</v>
      </c>
      <c r="G37" s="135">
        <v>125</v>
      </c>
      <c r="H37" s="154">
        <v>-2.57077</v>
      </c>
      <c r="I37" s="154">
        <v>5.0000000000000001E-4</v>
      </c>
      <c r="J37" s="154">
        <v>197.922</v>
      </c>
      <c r="K37" s="154">
        <v>134.58799999999999</v>
      </c>
      <c r="L37" s="154">
        <v>141.85900000000001</v>
      </c>
      <c r="M37" s="166">
        <v>105</v>
      </c>
      <c r="N37" s="167">
        <f t="shared" si="2"/>
        <v>177.922</v>
      </c>
      <c r="O37" s="167">
        <f t="shared" si="2"/>
        <v>114.58799999999999</v>
      </c>
      <c r="P37" s="167">
        <f t="shared" si="2"/>
        <v>121.85900000000001</v>
      </c>
      <c r="Q37">
        <f t="shared" si="3"/>
        <v>197.922</v>
      </c>
      <c r="R37">
        <f t="shared" si="4"/>
        <v>134.58799999999999</v>
      </c>
      <c r="S37" s="168">
        <f t="shared" si="5"/>
        <v>177.922</v>
      </c>
      <c r="T37">
        <f t="shared" si="6"/>
        <v>114.58799999999999</v>
      </c>
    </row>
    <row r="38" spans="1:20" ht="12.75" customHeight="1" outlineLevel="1" x14ac:dyDescent="0.25">
      <c r="A38" s="149">
        <v>20</v>
      </c>
      <c r="B38" s="164" t="str">
        <f t="shared" si="0"/>
        <v>FA</v>
      </c>
      <c r="C38" s="164" t="str">
        <f t="shared" si="1"/>
        <v>FA</v>
      </c>
      <c r="D38" s="135">
        <v>2.17</v>
      </c>
      <c r="E38" s="165">
        <v>0.2</v>
      </c>
      <c r="F38" s="135">
        <v>0.5</v>
      </c>
      <c r="G38" s="135">
        <v>125</v>
      </c>
      <c r="H38" s="154">
        <v>-2.07077</v>
      </c>
      <c r="I38" s="154">
        <v>5.0000000000000001E-4</v>
      </c>
      <c r="J38" s="154">
        <v>184.59700000000001</v>
      </c>
      <c r="K38" s="154">
        <v>132.72200000000001</v>
      </c>
      <c r="L38" s="154">
        <v>138.5</v>
      </c>
      <c r="M38" s="166">
        <v>105</v>
      </c>
      <c r="N38" s="167">
        <f t="shared" si="2"/>
        <v>164.59700000000001</v>
      </c>
      <c r="O38" s="167">
        <f t="shared" si="2"/>
        <v>112.72200000000001</v>
      </c>
      <c r="P38" s="167">
        <f t="shared" si="2"/>
        <v>118.5</v>
      </c>
      <c r="Q38">
        <f t="shared" si="3"/>
        <v>184.59700000000001</v>
      </c>
      <c r="R38">
        <f t="shared" si="4"/>
        <v>132.72200000000001</v>
      </c>
      <c r="S38" s="168">
        <f t="shared" si="5"/>
        <v>164.59700000000001</v>
      </c>
      <c r="T38">
        <f t="shared" si="6"/>
        <v>112.72200000000001</v>
      </c>
    </row>
    <row r="39" spans="1:20" ht="12.75" customHeight="1" outlineLevel="1" x14ac:dyDescent="0.25">
      <c r="A39" s="149">
        <v>35</v>
      </c>
      <c r="B39" s="164" t="str">
        <f t="shared" si="0"/>
        <v>FA</v>
      </c>
      <c r="C39" s="164" t="str">
        <f t="shared" si="1"/>
        <v>FA</v>
      </c>
      <c r="D39" s="135">
        <v>3.67</v>
      </c>
      <c r="E39" s="165">
        <v>0.2</v>
      </c>
      <c r="F39" s="135">
        <v>0.5</v>
      </c>
      <c r="G39" s="135">
        <v>125</v>
      </c>
      <c r="H39" s="154">
        <v>-0.57076899999999997</v>
      </c>
      <c r="I39" s="154">
        <v>5.0000000000000001E-4</v>
      </c>
      <c r="J39" s="154">
        <v>163.15700000000001</v>
      </c>
      <c r="K39" s="154">
        <v>129.833</v>
      </c>
      <c r="L39" s="154">
        <v>133.203</v>
      </c>
      <c r="M39" s="166">
        <v>105</v>
      </c>
      <c r="N39" s="167">
        <f t="shared" si="2"/>
        <v>143.15700000000001</v>
      </c>
      <c r="O39" s="167">
        <f t="shared" si="2"/>
        <v>109.833</v>
      </c>
      <c r="P39" s="167">
        <f t="shared" si="2"/>
        <v>113.203</v>
      </c>
      <c r="Q39">
        <f t="shared" si="3"/>
        <v>163.15700000000001</v>
      </c>
      <c r="R39">
        <f t="shared" si="4"/>
        <v>129.833</v>
      </c>
      <c r="S39" s="168">
        <f t="shared" si="5"/>
        <v>143.15700000000001</v>
      </c>
      <c r="T39">
        <f t="shared" si="6"/>
        <v>109.833</v>
      </c>
    </row>
    <row r="40" spans="1:20" ht="12.75" customHeight="1" outlineLevel="1" x14ac:dyDescent="0.25">
      <c r="A40" s="149">
        <v>50</v>
      </c>
      <c r="B40" s="164" t="str">
        <f t="shared" si="0"/>
        <v>FA</v>
      </c>
      <c r="C40" s="164" t="str">
        <f t="shared" si="1"/>
        <v>FA</v>
      </c>
      <c r="D40" s="135">
        <v>5.17</v>
      </c>
      <c r="E40" s="165">
        <v>0.2</v>
      </c>
      <c r="F40" s="135">
        <v>0.5</v>
      </c>
      <c r="G40" s="135">
        <v>125</v>
      </c>
      <c r="H40" s="154">
        <v>0.92923100000000003</v>
      </c>
      <c r="I40" s="154">
        <v>5.0000000000000001E-4</v>
      </c>
      <c r="J40" s="154">
        <v>152.761</v>
      </c>
      <c r="K40" s="154">
        <v>128.52799999999999</v>
      </c>
      <c r="L40" s="154">
        <v>130.97900000000001</v>
      </c>
      <c r="M40" s="166">
        <v>105</v>
      </c>
      <c r="N40" s="167">
        <f t="shared" si="2"/>
        <v>132.761</v>
      </c>
      <c r="O40" s="167">
        <f t="shared" si="2"/>
        <v>108.52799999999999</v>
      </c>
      <c r="P40" s="167">
        <f t="shared" si="2"/>
        <v>110.97900000000001</v>
      </c>
      <c r="Q40">
        <f t="shared" si="3"/>
        <v>152.761</v>
      </c>
      <c r="R40">
        <f t="shared" si="4"/>
        <v>128.52799999999999</v>
      </c>
      <c r="S40" s="168">
        <f t="shared" si="5"/>
        <v>132.761</v>
      </c>
      <c r="T40">
        <f t="shared" si="6"/>
        <v>108.52799999999999</v>
      </c>
    </row>
    <row r="41" spans="1:20" ht="12.75" customHeight="1" outlineLevel="1" x14ac:dyDescent="0.25">
      <c r="A41" s="149">
        <v>60</v>
      </c>
      <c r="B41" s="164" t="str">
        <f t="shared" si="0"/>
        <v>FA</v>
      </c>
      <c r="C41" s="164" t="str">
        <f t="shared" si="1"/>
        <v>FA</v>
      </c>
      <c r="D41" s="135">
        <v>6.17</v>
      </c>
      <c r="E41" s="165">
        <v>0.2</v>
      </c>
      <c r="F41" s="135">
        <v>0.5</v>
      </c>
      <c r="G41" s="135">
        <v>125</v>
      </c>
      <c r="H41" s="154">
        <v>1.92923</v>
      </c>
      <c r="I41" s="154">
        <v>5.0000000000000001E-4</v>
      </c>
      <c r="J41" s="154">
        <v>148.446</v>
      </c>
      <c r="K41" s="154">
        <v>127.977</v>
      </c>
      <c r="L41" s="154">
        <v>130.05500000000001</v>
      </c>
      <c r="M41" s="166">
        <v>105</v>
      </c>
      <c r="N41" s="167">
        <f t="shared" si="2"/>
        <v>128.446</v>
      </c>
      <c r="O41" s="167">
        <f t="shared" si="2"/>
        <v>107.977</v>
      </c>
      <c r="P41" s="167">
        <f t="shared" si="2"/>
        <v>110.05500000000001</v>
      </c>
      <c r="Q41">
        <f t="shared" si="3"/>
        <v>148.446</v>
      </c>
      <c r="R41">
        <f t="shared" si="4"/>
        <v>127.977</v>
      </c>
      <c r="S41" s="168">
        <f t="shared" si="5"/>
        <v>128.446</v>
      </c>
      <c r="T41">
        <f t="shared" si="6"/>
        <v>107.977</v>
      </c>
    </row>
    <row r="42" spans="1:20" ht="12.75" customHeight="1" outlineLevel="1" x14ac:dyDescent="0.25">
      <c r="A42" s="149">
        <v>70</v>
      </c>
      <c r="B42" s="164" t="str">
        <f t="shared" si="0"/>
        <v>FA</v>
      </c>
      <c r="C42" s="164" t="str">
        <f t="shared" si="1"/>
        <v>FA</v>
      </c>
      <c r="D42" s="135">
        <v>7.17</v>
      </c>
      <c r="E42" s="165">
        <v>0.2</v>
      </c>
      <c r="F42" s="135">
        <v>0.5</v>
      </c>
      <c r="G42" s="135">
        <v>125</v>
      </c>
      <c r="H42" s="154">
        <v>2.92923</v>
      </c>
      <c r="I42" s="154">
        <v>5.0000000000000001E-4</v>
      </c>
      <c r="J42" s="154">
        <v>145.28899999999999</v>
      </c>
      <c r="K42" s="154">
        <v>127.589</v>
      </c>
      <c r="L42" s="154">
        <v>129.39699999999999</v>
      </c>
      <c r="M42" s="166">
        <v>105</v>
      </c>
      <c r="N42" s="167">
        <f t="shared" si="2"/>
        <v>125.28899999999999</v>
      </c>
      <c r="O42" s="167">
        <f t="shared" si="2"/>
        <v>107.589</v>
      </c>
      <c r="P42" s="167">
        <f t="shared" si="2"/>
        <v>109.39699999999999</v>
      </c>
      <c r="Q42">
        <f t="shared" si="3"/>
        <v>145.28899999999999</v>
      </c>
      <c r="R42">
        <f t="shared" si="4"/>
        <v>127.589</v>
      </c>
      <c r="S42" s="168">
        <f t="shared" si="5"/>
        <v>125.28899999999999</v>
      </c>
      <c r="T42">
        <f t="shared" si="6"/>
        <v>107.589</v>
      </c>
    </row>
    <row r="43" spans="1:20" ht="12.75" customHeight="1" outlineLevel="1" x14ac:dyDescent="0.25">
      <c r="A43" s="149">
        <v>85</v>
      </c>
      <c r="B43" s="164" t="str">
        <f t="shared" si="0"/>
        <v>FA</v>
      </c>
      <c r="C43" s="164" t="str">
        <f t="shared" si="1"/>
        <v>FA</v>
      </c>
      <c r="D43" s="135">
        <v>8.67</v>
      </c>
      <c r="E43" s="165">
        <v>0.2</v>
      </c>
      <c r="F43" s="135">
        <v>0.5</v>
      </c>
      <c r="G43" s="135">
        <v>125</v>
      </c>
      <c r="H43" s="154">
        <v>4.4292300000000004</v>
      </c>
      <c r="I43" s="154">
        <v>5.0000000000000001E-4</v>
      </c>
      <c r="J43" s="154">
        <v>141.88800000000001</v>
      </c>
      <c r="K43" s="154">
        <v>127.163</v>
      </c>
      <c r="L43" s="154">
        <v>128.57900000000001</v>
      </c>
      <c r="M43" s="166">
        <v>105</v>
      </c>
      <c r="N43" s="167">
        <f t="shared" si="2"/>
        <v>121.88800000000001</v>
      </c>
      <c r="O43" s="167">
        <f t="shared" si="2"/>
        <v>107.163</v>
      </c>
      <c r="P43" s="167">
        <f t="shared" si="2"/>
        <v>108.57900000000001</v>
      </c>
      <c r="Q43">
        <f t="shared" si="3"/>
        <v>141.88800000000001</v>
      </c>
      <c r="R43">
        <f t="shared" si="4"/>
        <v>127.163</v>
      </c>
      <c r="S43" s="168">
        <f t="shared" si="5"/>
        <v>121.88800000000001</v>
      </c>
      <c r="T43">
        <f t="shared" si="6"/>
        <v>107.163</v>
      </c>
    </row>
    <row r="44" spans="1:20" ht="12.75" customHeight="1" outlineLevel="1" x14ac:dyDescent="0.25">
      <c r="A44" s="149">
        <v>100</v>
      </c>
      <c r="B44" s="164" t="str">
        <f t="shared" si="0"/>
        <v>FA</v>
      </c>
      <c r="C44" s="164" t="str">
        <f t="shared" si="1"/>
        <v>FA</v>
      </c>
      <c r="D44" s="135">
        <v>10.17</v>
      </c>
      <c r="E44" s="165">
        <v>0.2</v>
      </c>
      <c r="F44" s="135">
        <v>0.5</v>
      </c>
      <c r="G44" s="135">
        <v>125</v>
      </c>
      <c r="H44" s="154">
        <v>5.9292300000000004</v>
      </c>
      <c r="I44" s="154">
        <v>5.0000000000000001E-4</v>
      </c>
      <c r="J44" s="154">
        <v>139.46799999999999</v>
      </c>
      <c r="K44" s="154">
        <v>126.863</v>
      </c>
      <c r="L44" s="154">
        <v>128.09899999999999</v>
      </c>
      <c r="M44" s="166">
        <v>105</v>
      </c>
      <c r="N44" s="167">
        <f t="shared" si="2"/>
        <v>119.46799999999999</v>
      </c>
      <c r="O44" s="167">
        <f t="shared" si="2"/>
        <v>106.863</v>
      </c>
      <c r="P44" s="167">
        <f t="shared" si="2"/>
        <v>108.09899999999999</v>
      </c>
      <c r="Q44">
        <f t="shared" si="3"/>
        <v>139.46799999999999</v>
      </c>
      <c r="R44">
        <f t="shared" si="4"/>
        <v>126.863</v>
      </c>
      <c r="S44" s="168">
        <f t="shared" si="5"/>
        <v>119.46799999999999</v>
      </c>
      <c r="T44">
        <f t="shared" si="6"/>
        <v>106.863</v>
      </c>
    </row>
    <row r="45" spans="1:20" ht="12.75" customHeight="1" outlineLevel="1" x14ac:dyDescent="0.25">
      <c r="A45" s="149">
        <v>125</v>
      </c>
      <c r="B45" s="164" t="str">
        <f t="shared" si="0"/>
        <v>FA</v>
      </c>
      <c r="C45" s="164" t="str">
        <f t="shared" si="1"/>
        <v>FA</v>
      </c>
      <c r="D45" s="135">
        <v>12.67</v>
      </c>
      <c r="E45" s="165">
        <v>0.2</v>
      </c>
      <c r="F45" s="135">
        <v>0.5</v>
      </c>
      <c r="G45" s="135">
        <v>125</v>
      </c>
      <c r="H45" s="154">
        <v>8.4292300000000004</v>
      </c>
      <c r="I45" s="154">
        <v>5.0000000000000001E-4</v>
      </c>
      <c r="J45" s="154">
        <v>136.66</v>
      </c>
      <c r="K45" s="154">
        <v>126.51600000000001</v>
      </c>
      <c r="L45" s="154">
        <v>127.536</v>
      </c>
      <c r="M45" s="166">
        <v>105</v>
      </c>
      <c r="N45" s="167">
        <f t="shared" si="2"/>
        <v>116.66</v>
      </c>
      <c r="O45" s="167">
        <f t="shared" si="2"/>
        <v>106.51600000000001</v>
      </c>
      <c r="P45" s="167">
        <f t="shared" si="2"/>
        <v>107.536</v>
      </c>
      <c r="Q45">
        <f t="shared" si="3"/>
        <v>136.66</v>
      </c>
      <c r="R45">
        <f t="shared" si="4"/>
        <v>126.51600000000001</v>
      </c>
      <c r="S45" s="168">
        <f t="shared" si="5"/>
        <v>116.66</v>
      </c>
      <c r="T45">
        <f t="shared" si="6"/>
        <v>106.51600000000001</v>
      </c>
    </row>
    <row r="46" spans="1:20" ht="12.75" customHeight="1" outlineLevel="1" x14ac:dyDescent="0.25">
      <c r="A46" s="149">
        <v>150</v>
      </c>
      <c r="B46" s="164" t="str">
        <f t="shared" si="0"/>
        <v>FA</v>
      </c>
      <c r="C46" s="164" t="str">
        <f t="shared" si="1"/>
        <v>FA</v>
      </c>
      <c r="D46" s="135">
        <v>15.17</v>
      </c>
      <c r="E46" s="165">
        <v>0.2</v>
      </c>
      <c r="F46" s="135">
        <v>0.5</v>
      </c>
      <c r="G46" s="135">
        <v>125</v>
      </c>
      <c r="H46" s="154">
        <v>10.9292</v>
      </c>
      <c r="I46" s="154">
        <v>5.0000000000000001E-4</v>
      </c>
      <c r="J46" s="154">
        <v>134.77199999999999</v>
      </c>
      <c r="K46" s="154">
        <v>126.28</v>
      </c>
      <c r="L46" s="154">
        <v>127.13500000000001</v>
      </c>
      <c r="M46" s="166">
        <v>105</v>
      </c>
      <c r="N46" s="167">
        <f t="shared" si="2"/>
        <v>114.77199999999999</v>
      </c>
      <c r="O46" s="167">
        <f t="shared" si="2"/>
        <v>106.28</v>
      </c>
      <c r="P46" s="167">
        <f t="shared" si="2"/>
        <v>107.13500000000001</v>
      </c>
      <c r="Q46">
        <f t="shared" si="3"/>
        <v>134.77199999999999</v>
      </c>
      <c r="R46">
        <f t="shared" si="4"/>
        <v>126.28</v>
      </c>
      <c r="S46" s="168">
        <f t="shared" si="5"/>
        <v>114.77199999999999</v>
      </c>
      <c r="T46">
        <f t="shared" si="6"/>
        <v>106.28</v>
      </c>
    </row>
    <row r="47" spans="1:20" ht="12.75" customHeight="1" outlineLevel="1" x14ac:dyDescent="0.25">
      <c r="A47" s="149">
        <v>2</v>
      </c>
      <c r="B47" s="164" t="str">
        <f t="shared" si="0"/>
        <v>FA</v>
      </c>
      <c r="C47" s="164" t="str">
        <f t="shared" si="1"/>
        <v>FA</v>
      </c>
      <c r="D47" s="135">
        <v>0.37</v>
      </c>
      <c r="E47" s="165">
        <v>0.2</v>
      </c>
      <c r="F47" s="135">
        <v>1</v>
      </c>
      <c r="G47" s="135">
        <v>125</v>
      </c>
      <c r="H47" s="154">
        <v>-3.8707700000000003</v>
      </c>
      <c r="I47" s="154">
        <v>1E-3</v>
      </c>
      <c r="J47" s="154">
        <v>423.91399999999999</v>
      </c>
      <c r="K47" s="154">
        <v>170.422</v>
      </c>
      <c r="L47" s="154">
        <v>202.86</v>
      </c>
      <c r="M47" s="166">
        <v>105</v>
      </c>
      <c r="N47" s="167">
        <f t="shared" si="2"/>
        <v>403.91399999999999</v>
      </c>
      <c r="O47" s="167">
        <f t="shared" si="2"/>
        <v>150.422</v>
      </c>
      <c r="P47" s="167">
        <f t="shared" si="2"/>
        <v>182.86</v>
      </c>
      <c r="Q47" t="str">
        <f t="shared" si="3"/>
        <v>NA</v>
      </c>
      <c r="R47" t="str">
        <f t="shared" si="4"/>
        <v>NA</v>
      </c>
      <c r="S47" s="168">
        <f t="shared" si="5"/>
        <v>403.91399999999999</v>
      </c>
      <c r="T47">
        <f t="shared" si="6"/>
        <v>150.422</v>
      </c>
    </row>
    <row r="48" spans="1:20" ht="12.75" customHeight="1" outlineLevel="1" x14ac:dyDescent="0.25">
      <c r="A48" s="149">
        <v>3.5</v>
      </c>
      <c r="B48" s="164" t="str">
        <f t="shared" si="0"/>
        <v>FA</v>
      </c>
      <c r="C48" s="164" t="str">
        <f t="shared" si="1"/>
        <v>FA</v>
      </c>
      <c r="D48" s="135">
        <v>0.52</v>
      </c>
      <c r="E48" s="165">
        <v>0.2</v>
      </c>
      <c r="F48" s="135">
        <v>1</v>
      </c>
      <c r="G48" s="135">
        <v>125</v>
      </c>
      <c r="H48" s="154">
        <v>-3.7207699999999999</v>
      </c>
      <c r="I48" s="154">
        <v>1E-3</v>
      </c>
      <c r="J48" s="154">
        <v>393.27199999999999</v>
      </c>
      <c r="K48" s="154">
        <v>164.148</v>
      </c>
      <c r="L48" s="154">
        <v>192.29300000000001</v>
      </c>
      <c r="M48" s="166">
        <v>105</v>
      </c>
      <c r="N48" s="167">
        <f t="shared" si="2"/>
        <v>373.27199999999999</v>
      </c>
      <c r="O48" s="167">
        <f t="shared" si="2"/>
        <v>144.148</v>
      </c>
      <c r="P48" s="167">
        <f t="shared" si="2"/>
        <v>172.29300000000001</v>
      </c>
      <c r="Q48" t="str">
        <f t="shared" si="3"/>
        <v>NA</v>
      </c>
      <c r="R48" t="str">
        <f t="shared" si="4"/>
        <v>NA</v>
      </c>
      <c r="S48" s="168">
        <f t="shared" si="5"/>
        <v>373.27199999999999</v>
      </c>
      <c r="T48">
        <f t="shared" si="6"/>
        <v>144.148</v>
      </c>
    </row>
    <row r="49" spans="1:20" ht="12.75" customHeight="1" outlineLevel="1" x14ac:dyDescent="0.25">
      <c r="A49" s="149">
        <v>5</v>
      </c>
      <c r="B49" s="164" t="str">
        <f t="shared" si="0"/>
        <v>FA</v>
      </c>
      <c r="C49" s="164" t="str">
        <f t="shared" si="1"/>
        <v>FA</v>
      </c>
      <c r="D49" s="135">
        <v>0.67</v>
      </c>
      <c r="E49" s="165">
        <v>0.2</v>
      </c>
      <c r="F49" s="135">
        <v>1</v>
      </c>
      <c r="G49" s="135">
        <v>125</v>
      </c>
      <c r="H49" s="154">
        <v>-3.57077</v>
      </c>
      <c r="I49" s="154">
        <v>1E-3</v>
      </c>
      <c r="J49" s="154">
        <v>367.04</v>
      </c>
      <c r="K49" s="154">
        <v>159.48699999999999</v>
      </c>
      <c r="L49" s="154">
        <v>184.70699999999999</v>
      </c>
      <c r="M49" s="166">
        <v>105</v>
      </c>
      <c r="N49" s="167">
        <f t="shared" si="2"/>
        <v>347.04</v>
      </c>
      <c r="O49" s="167">
        <f t="shared" si="2"/>
        <v>139.48699999999999</v>
      </c>
      <c r="P49" s="167">
        <f t="shared" si="2"/>
        <v>164.70699999999999</v>
      </c>
      <c r="Q49" t="str">
        <f t="shared" si="3"/>
        <v>NA</v>
      </c>
      <c r="R49" t="str">
        <f t="shared" si="4"/>
        <v>NA</v>
      </c>
      <c r="S49" s="168">
        <f t="shared" si="5"/>
        <v>347.04</v>
      </c>
      <c r="T49">
        <f t="shared" si="6"/>
        <v>139.48699999999999</v>
      </c>
    </row>
    <row r="50" spans="1:20" ht="12.75" customHeight="1" outlineLevel="1" x14ac:dyDescent="0.25">
      <c r="A50" s="149">
        <v>7.5</v>
      </c>
      <c r="B50" s="164" t="str">
        <f t="shared" si="0"/>
        <v>FA</v>
      </c>
      <c r="C50" s="164" t="str">
        <f t="shared" si="1"/>
        <v>FA</v>
      </c>
      <c r="D50" s="135">
        <v>0.92</v>
      </c>
      <c r="E50" s="165">
        <v>0.2</v>
      </c>
      <c r="F50" s="135">
        <v>1</v>
      </c>
      <c r="G50" s="135">
        <v>125</v>
      </c>
      <c r="H50" s="154">
        <v>-3.32077</v>
      </c>
      <c r="I50" s="154">
        <v>1E-3</v>
      </c>
      <c r="J50" s="154">
        <v>331.18</v>
      </c>
      <c r="K50" s="154">
        <v>153.68</v>
      </c>
      <c r="L50" s="154">
        <v>175.60400000000001</v>
      </c>
      <c r="M50" s="166">
        <v>105</v>
      </c>
      <c r="N50" s="167">
        <f t="shared" si="2"/>
        <v>311.18</v>
      </c>
      <c r="O50" s="167">
        <f t="shared" si="2"/>
        <v>133.68</v>
      </c>
      <c r="P50" s="167">
        <f t="shared" si="2"/>
        <v>155.60400000000001</v>
      </c>
      <c r="Q50" t="str">
        <f t="shared" si="3"/>
        <v>NA</v>
      </c>
      <c r="R50" t="str">
        <f t="shared" si="4"/>
        <v>NA</v>
      </c>
      <c r="S50" s="168">
        <f t="shared" si="5"/>
        <v>311.18</v>
      </c>
      <c r="T50">
        <f t="shared" si="6"/>
        <v>133.68</v>
      </c>
    </row>
    <row r="51" spans="1:20" ht="12.75" customHeight="1" outlineLevel="1" x14ac:dyDescent="0.25">
      <c r="A51" s="149">
        <v>10</v>
      </c>
      <c r="B51" s="164" t="str">
        <f t="shared" si="0"/>
        <v>FA</v>
      </c>
      <c r="C51" s="164" t="str">
        <f t="shared" si="1"/>
        <v>FA</v>
      </c>
      <c r="D51" s="135">
        <v>1.17</v>
      </c>
      <c r="E51" s="165">
        <v>0.2</v>
      </c>
      <c r="F51" s="135">
        <v>1</v>
      </c>
      <c r="G51" s="135">
        <v>125</v>
      </c>
      <c r="H51" s="154">
        <v>-3.07077</v>
      </c>
      <c r="I51" s="154">
        <v>1E-3</v>
      </c>
      <c r="J51" s="154">
        <v>304.8</v>
      </c>
      <c r="K51" s="154">
        <v>149.41200000000001</v>
      </c>
      <c r="L51" s="154">
        <v>168.23699999999999</v>
      </c>
      <c r="M51" s="166">
        <v>105</v>
      </c>
      <c r="N51" s="167">
        <f t="shared" si="2"/>
        <v>284.8</v>
      </c>
      <c r="O51" s="167">
        <f t="shared" si="2"/>
        <v>129.41200000000001</v>
      </c>
      <c r="P51" s="167">
        <f t="shared" si="2"/>
        <v>148.23699999999999</v>
      </c>
      <c r="Q51" t="str">
        <f t="shared" si="3"/>
        <v>NA</v>
      </c>
      <c r="R51" t="str">
        <f t="shared" si="4"/>
        <v>NA</v>
      </c>
      <c r="S51" s="168">
        <f t="shared" si="5"/>
        <v>284.8</v>
      </c>
      <c r="T51">
        <f t="shared" si="6"/>
        <v>129.41200000000001</v>
      </c>
    </row>
    <row r="52" spans="1:20" ht="12.75" customHeight="1" outlineLevel="1" x14ac:dyDescent="0.25">
      <c r="A52" s="149">
        <v>15</v>
      </c>
      <c r="B52" s="164" t="str">
        <f t="shared" si="0"/>
        <v>FA</v>
      </c>
      <c r="C52" s="164" t="str">
        <f t="shared" si="1"/>
        <v>FA</v>
      </c>
      <c r="D52" s="135">
        <v>1.67</v>
      </c>
      <c r="E52" s="165">
        <v>0.2</v>
      </c>
      <c r="F52" s="135">
        <v>1</v>
      </c>
      <c r="G52" s="135">
        <v>125</v>
      </c>
      <c r="H52" s="154">
        <v>-2.57077</v>
      </c>
      <c r="I52" s="154">
        <v>1E-3</v>
      </c>
      <c r="J52" s="154">
        <v>268.32900000000001</v>
      </c>
      <c r="K52" s="154">
        <v>143.88999999999999</v>
      </c>
      <c r="L52" s="154">
        <v>158.059</v>
      </c>
      <c r="M52" s="166">
        <v>105</v>
      </c>
      <c r="N52" s="167">
        <f t="shared" si="2"/>
        <v>248.32900000000001</v>
      </c>
      <c r="O52" s="167">
        <f t="shared" si="2"/>
        <v>123.88999999999999</v>
      </c>
      <c r="P52" s="167">
        <f t="shared" si="2"/>
        <v>138.059</v>
      </c>
      <c r="Q52" t="str">
        <f t="shared" si="3"/>
        <v>NA</v>
      </c>
      <c r="R52" t="str">
        <f t="shared" si="4"/>
        <v>NA</v>
      </c>
      <c r="S52" s="168">
        <f t="shared" si="5"/>
        <v>248.32900000000001</v>
      </c>
      <c r="T52">
        <f t="shared" si="6"/>
        <v>123.88999999999999</v>
      </c>
    </row>
    <row r="53" spans="1:20" ht="12.75" customHeight="1" outlineLevel="1" x14ac:dyDescent="0.25">
      <c r="A53" s="149">
        <v>20</v>
      </c>
      <c r="B53" s="164" t="str">
        <f t="shared" si="0"/>
        <v>FA</v>
      </c>
      <c r="C53" s="164" t="str">
        <f t="shared" si="1"/>
        <v>FA</v>
      </c>
      <c r="D53" s="135">
        <v>2.17</v>
      </c>
      <c r="E53" s="165">
        <v>0.2</v>
      </c>
      <c r="F53" s="135">
        <v>1</v>
      </c>
      <c r="G53" s="135">
        <v>125</v>
      </c>
      <c r="H53" s="154">
        <v>-2.07077</v>
      </c>
      <c r="I53" s="154">
        <v>1E-3</v>
      </c>
      <c r="J53" s="154">
        <v>242.34100000000001</v>
      </c>
      <c r="K53" s="154">
        <v>140.25700000000001</v>
      </c>
      <c r="L53" s="154">
        <v>151.56800000000001</v>
      </c>
      <c r="M53" s="166">
        <v>105</v>
      </c>
      <c r="N53" s="167">
        <f t="shared" si="2"/>
        <v>222.34100000000001</v>
      </c>
      <c r="O53" s="167">
        <f t="shared" si="2"/>
        <v>120.25700000000001</v>
      </c>
      <c r="P53" s="167">
        <f t="shared" si="2"/>
        <v>131.56800000000001</v>
      </c>
      <c r="Q53" t="str">
        <f t="shared" si="3"/>
        <v>NA</v>
      </c>
      <c r="R53" t="str">
        <f t="shared" si="4"/>
        <v>NA</v>
      </c>
      <c r="S53" s="168">
        <f t="shared" si="5"/>
        <v>222.34100000000001</v>
      </c>
      <c r="T53">
        <f t="shared" si="6"/>
        <v>120.25700000000001</v>
      </c>
    </row>
    <row r="54" spans="1:20" ht="12.75" customHeight="1" outlineLevel="1" x14ac:dyDescent="0.25">
      <c r="A54" s="149">
        <v>35</v>
      </c>
      <c r="B54" s="164" t="str">
        <f t="shared" si="0"/>
        <v>FA</v>
      </c>
      <c r="C54" s="164" t="str">
        <f t="shared" si="1"/>
        <v>FA</v>
      </c>
      <c r="D54" s="135">
        <v>3.67</v>
      </c>
      <c r="E54" s="165">
        <v>0.2</v>
      </c>
      <c r="F54" s="135">
        <v>1</v>
      </c>
      <c r="G54" s="135">
        <v>125</v>
      </c>
      <c r="H54" s="154">
        <v>-0.57076899999999997</v>
      </c>
      <c r="I54" s="154">
        <v>1E-3</v>
      </c>
      <c r="J54" s="154">
        <v>200.416</v>
      </c>
      <c r="K54" s="154">
        <v>134.59</v>
      </c>
      <c r="L54" s="154">
        <v>141.232</v>
      </c>
      <c r="M54" s="166">
        <v>105</v>
      </c>
      <c r="N54" s="167">
        <f t="shared" si="2"/>
        <v>180.416</v>
      </c>
      <c r="O54" s="167">
        <f t="shared" si="2"/>
        <v>114.59</v>
      </c>
      <c r="P54" s="167">
        <f t="shared" si="2"/>
        <v>121.232</v>
      </c>
      <c r="Q54">
        <f t="shared" si="3"/>
        <v>200.416</v>
      </c>
      <c r="R54">
        <f t="shared" si="4"/>
        <v>134.59</v>
      </c>
      <c r="S54" s="168">
        <f t="shared" si="5"/>
        <v>180.416</v>
      </c>
      <c r="T54">
        <f t="shared" si="6"/>
        <v>114.59</v>
      </c>
    </row>
    <row r="55" spans="1:20" ht="12.75" customHeight="1" outlineLevel="1" x14ac:dyDescent="0.25">
      <c r="A55" s="149">
        <v>50</v>
      </c>
      <c r="B55" s="164" t="str">
        <f t="shared" si="0"/>
        <v>FA</v>
      </c>
      <c r="C55" s="164" t="str">
        <f t="shared" si="1"/>
        <v>FA</v>
      </c>
      <c r="D55" s="135">
        <v>5.17</v>
      </c>
      <c r="E55" s="165">
        <v>0.2</v>
      </c>
      <c r="F55" s="135">
        <v>1</v>
      </c>
      <c r="G55" s="135">
        <v>125</v>
      </c>
      <c r="H55" s="154">
        <v>0.92923100000000003</v>
      </c>
      <c r="I55" s="154">
        <v>1E-3</v>
      </c>
      <c r="J55" s="154">
        <v>180.006</v>
      </c>
      <c r="K55" s="154">
        <v>132.01499999999999</v>
      </c>
      <c r="L55" s="154">
        <v>136.864</v>
      </c>
      <c r="M55" s="166">
        <v>105</v>
      </c>
      <c r="N55" s="167">
        <f t="shared" si="2"/>
        <v>160.006</v>
      </c>
      <c r="O55" s="167">
        <f t="shared" si="2"/>
        <v>112.01499999999999</v>
      </c>
      <c r="P55" s="167">
        <f t="shared" si="2"/>
        <v>116.864</v>
      </c>
      <c r="Q55">
        <f t="shared" si="3"/>
        <v>180.006</v>
      </c>
      <c r="R55">
        <f t="shared" si="4"/>
        <v>132.01499999999999</v>
      </c>
      <c r="S55" s="168">
        <f t="shared" si="5"/>
        <v>160.006</v>
      </c>
      <c r="T55">
        <f t="shared" si="6"/>
        <v>112.01499999999999</v>
      </c>
    </row>
    <row r="56" spans="1:20" ht="12.75" customHeight="1" outlineLevel="1" x14ac:dyDescent="0.25">
      <c r="A56" s="149">
        <v>60</v>
      </c>
      <c r="B56" s="164" t="str">
        <f t="shared" si="0"/>
        <v>FA</v>
      </c>
      <c r="C56" s="164" t="str">
        <f t="shared" si="1"/>
        <v>FA</v>
      </c>
      <c r="D56" s="135">
        <v>6.17</v>
      </c>
      <c r="E56" s="165">
        <v>0.2</v>
      </c>
      <c r="F56" s="135">
        <v>1</v>
      </c>
      <c r="G56" s="135">
        <v>125</v>
      </c>
      <c r="H56" s="154">
        <v>1.92923</v>
      </c>
      <c r="I56" s="154">
        <v>1E-3</v>
      </c>
      <c r="J56" s="154">
        <v>171.518</v>
      </c>
      <c r="K56" s="154">
        <v>130.92500000000001</v>
      </c>
      <c r="L56" s="154">
        <v>135.042</v>
      </c>
      <c r="M56" s="166">
        <v>105</v>
      </c>
      <c r="N56" s="167">
        <f t="shared" si="2"/>
        <v>151.518</v>
      </c>
      <c r="O56" s="167">
        <f t="shared" si="2"/>
        <v>110.92500000000001</v>
      </c>
      <c r="P56" s="167">
        <f t="shared" si="2"/>
        <v>115.042</v>
      </c>
      <c r="Q56">
        <f t="shared" si="3"/>
        <v>171.518</v>
      </c>
      <c r="R56">
        <f t="shared" si="4"/>
        <v>130.92500000000001</v>
      </c>
      <c r="S56" s="168">
        <f t="shared" si="5"/>
        <v>151.518</v>
      </c>
      <c r="T56">
        <f t="shared" si="6"/>
        <v>110.92500000000001</v>
      </c>
    </row>
    <row r="57" spans="1:20" ht="12.75" customHeight="1" outlineLevel="1" x14ac:dyDescent="0.25">
      <c r="A57" s="149">
        <v>70</v>
      </c>
      <c r="B57" s="164" t="str">
        <f t="shared" si="0"/>
        <v>FA</v>
      </c>
      <c r="C57" s="164" t="str">
        <f t="shared" si="1"/>
        <v>FA</v>
      </c>
      <c r="D57" s="135">
        <v>7.17</v>
      </c>
      <c r="E57" s="165">
        <v>0.2</v>
      </c>
      <c r="F57" s="135">
        <v>1</v>
      </c>
      <c r="G57" s="135">
        <v>125</v>
      </c>
      <c r="H57" s="154">
        <v>2.92923</v>
      </c>
      <c r="I57" s="154">
        <v>1E-3</v>
      </c>
      <c r="J57" s="154">
        <v>165.29499999999999</v>
      </c>
      <c r="K57" s="154">
        <v>130.15600000000001</v>
      </c>
      <c r="L57" s="154">
        <v>133.74199999999999</v>
      </c>
      <c r="M57" s="166">
        <v>105</v>
      </c>
      <c r="N57" s="167">
        <f t="shared" si="2"/>
        <v>145.29499999999999</v>
      </c>
      <c r="O57" s="167">
        <f t="shared" si="2"/>
        <v>110.15600000000001</v>
      </c>
      <c r="P57" s="167">
        <f t="shared" si="2"/>
        <v>113.74199999999999</v>
      </c>
      <c r="Q57">
        <f t="shared" si="3"/>
        <v>165.29499999999999</v>
      </c>
      <c r="R57">
        <f t="shared" si="4"/>
        <v>130.15600000000001</v>
      </c>
      <c r="S57" s="168">
        <f t="shared" si="5"/>
        <v>145.29499999999999</v>
      </c>
      <c r="T57">
        <f t="shared" si="6"/>
        <v>110.15600000000001</v>
      </c>
    </row>
    <row r="58" spans="1:20" ht="12.75" customHeight="1" outlineLevel="1" x14ac:dyDescent="0.25">
      <c r="A58" s="149">
        <v>85</v>
      </c>
      <c r="B58" s="164" t="str">
        <f t="shared" si="0"/>
        <v>FA</v>
      </c>
      <c r="C58" s="164" t="str">
        <f t="shared" si="1"/>
        <v>FA</v>
      </c>
      <c r="D58" s="135">
        <v>8.67</v>
      </c>
      <c r="E58" s="165">
        <v>0.2</v>
      </c>
      <c r="F58" s="135">
        <v>1</v>
      </c>
      <c r="G58" s="135">
        <v>125</v>
      </c>
      <c r="H58" s="154">
        <v>4.4292300000000004</v>
      </c>
      <c r="I58" s="154">
        <v>1E-3</v>
      </c>
      <c r="J58" s="154">
        <v>158.57900000000001</v>
      </c>
      <c r="K58" s="154">
        <v>129.31100000000001</v>
      </c>
      <c r="L58" s="154">
        <v>132.124</v>
      </c>
      <c r="M58" s="166">
        <v>105</v>
      </c>
      <c r="N58" s="167">
        <f t="shared" si="2"/>
        <v>138.57900000000001</v>
      </c>
      <c r="O58" s="167">
        <f t="shared" si="2"/>
        <v>109.31100000000001</v>
      </c>
      <c r="P58" s="167">
        <f t="shared" si="2"/>
        <v>112.124</v>
      </c>
      <c r="Q58">
        <f t="shared" si="3"/>
        <v>158.57900000000001</v>
      </c>
      <c r="R58">
        <f t="shared" si="4"/>
        <v>129.31100000000001</v>
      </c>
      <c r="S58" s="168">
        <f t="shared" si="5"/>
        <v>138.57900000000001</v>
      </c>
      <c r="T58">
        <f t="shared" si="6"/>
        <v>109.31100000000001</v>
      </c>
    </row>
    <row r="59" spans="1:20" ht="12.75" customHeight="1" outlineLevel="1" x14ac:dyDescent="0.25">
      <c r="A59" s="149">
        <v>100</v>
      </c>
      <c r="B59" s="164" t="str">
        <f t="shared" si="0"/>
        <v>FA</v>
      </c>
      <c r="C59" s="164" t="str">
        <f t="shared" si="1"/>
        <v>FA</v>
      </c>
      <c r="D59" s="135">
        <v>10.17</v>
      </c>
      <c r="E59" s="165">
        <v>0.2</v>
      </c>
      <c r="F59" s="135">
        <v>1</v>
      </c>
      <c r="G59" s="135">
        <v>125</v>
      </c>
      <c r="H59" s="154">
        <v>5.9292300000000004</v>
      </c>
      <c r="I59" s="154">
        <v>1E-3</v>
      </c>
      <c r="J59" s="154">
        <v>153.79</v>
      </c>
      <c r="K59" s="154">
        <v>128.714</v>
      </c>
      <c r="L59" s="154">
        <v>131.173</v>
      </c>
      <c r="M59" s="166">
        <v>105</v>
      </c>
      <c r="N59" s="167">
        <f t="shared" si="2"/>
        <v>133.79</v>
      </c>
      <c r="O59" s="167">
        <f t="shared" si="2"/>
        <v>108.714</v>
      </c>
      <c r="P59" s="167">
        <f t="shared" si="2"/>
        <v>111.173</v>
      </c>
      <c r="Q59">
        <f t="shared" si="3"/>
        <v>153.79</v>
      </c>
      <c r="R59">
        <f t="shared" si="4"/>
        <v>128.714</v>
      </c>
      <c r="S59" s="168">
        <f t="shared" si="5"/>
        <v>133.79</v>
      </c>
      <c r="T59">
        <f t="shared" si="6"/>
        <v>108.714</v>
      </c>
    </row>
    <row r="60" spans="1:20" ht="12.75" customHeight="1" outlineLevel="1" x14ac:dyDescent="0.25">
      <c r="A60" s="149">
        <v>125</v>
      </c>
      <c r="B60" s="164" t="str">
        <f t="shared" si="0"/>
        <v>FA</v>
      </c>
      <c r="C60" s="164" t="str">
        <f t="shared" si="1"/>
        <v>FA</v>
      </c>
      <c r="D60" s="135">
        <v>12.67</v>
      </c>
      <c r="E60" s="165">
        <v>0.2</v>
      </c>
      <c r="F60" s="135">
        <v>1</v>
      </c>
      <c r="G60" s="135">
        <v>125</v>
      </c>
      <c r="H60" s="154">
        <v>8.4292300000000004</v>
      </c>
      <c r="I60" s="154">
        <v>1E-3</v>
      </c>
      <c r="J60" s="154">
        <v>148.226</v>
      </c>
      <c r="K60" s="154">
        <v>128.02500000000001</v>
      </c>
      <c r="L60" s="154">
        <v>130.054</v>
      </c>
      <c r="M60" s="166">
        <v>105</v>
      </c>
      <c r="N60" s="167">
        <f t="shared" si="2"/>
        <v>128.226</v>
      </c>
      <c r="O60" s="167">
        <f t="shared" si="2"/>
        <v>108.02500000000001</v>
      </c>
      <c r="P60" s="167">
        <f t="shared" si="2"/>
        <v>110.054</v>
      </c>
      <c r="Q60">
        <f t="shared" si="3"/>
        <v>148.226</v>
      </c>
      <c r="R60">
        <f t="shared" si="4"/>
        <v>128.02500000000001</v>
      </c>
      <c r="S60" s="168">
        <f t="shared" si="5"/>
        <v>128.226</v>
      </c>
      <c r="T60">
        <f t="shared" si="6"/>
        <v>108.02500000000001</v>
      </c>
    </row>
    <row r="61" spans="1:20" ht="12.75" customHeight="1" outlineLevel="1" x14ac:dyDescent="0.25">
      <c r="A61" s="149">
        <v>150</v>
      </c>
      <c r="B61" s="164" t="str">
        <f t="shared" si="0"/>
        <v>FA</v>
      </c>
      <c r="C61" s="164" t="str">
        <f t="shared" si="1"/>
        <v>FA</v>
      </c>
      <c r="D61" s="135">
        <v>15.17</v>
      </c>
      <c r="E61" s="165">
        <v>0.2</v>
      </c>
      <c r="F61" s="135">
        <v>1</v>
      </c>
      <c r="G61" s="135">
        <v>125</v>
      </c>
      <c r="H61" s="154">
        <v>10.9292</v>
      </c>
      <c r="I61" s="154">
        <v>1E-3</v>
      </c>
      <c r="J61" s="154">
        <v>144.477</v>
      </c>
      <c r="K61" s="154">
        <v>127.554</v>
      </c>
      <c r="L61" s="154">
        <v>129.255</v>
      </c>
      <c r="M61" s="166">
        <v>105</v>
      </c>
      <c r="N61" s="167">
        <f t="shared" si="2"/>
        <v>124.477</v>
      </c>
      <c r="O61" s="167">
        <f t="shared" si="2"/>
        <v>107.554</v>
      </c>
      <c r="P61" s="167">
        <f t="shared" si="2"/>
        <v>109.255</v>
      </c>
      <c r="Q61">
        <f t="shared" si="3"/>
        <v>144.477</v>
      </c>
      <c r="R61">
        <f t="shared" si="4"/>
        <v>127.554</v>
      </c>
      <c r="S61" s="168">
        <f t="shared" si="5"/>
        <v>124.477</v>
      </c>
      <c r="T61">
        <f t="shared" si="6"/>
        <v>107.554</v>
      </c>
    </row>
    <row r="62" spans="1:20" ht="12.75" customHeight="1" outlineLevel="1" x14ac:dyDescent="0.25">
      <c r="A62" s="149">
        <v>2</v>
      </c>
      <c r="B62" s="164" t="str">
        <f t="shared" si="0"/>
        <v>FA</v>
      </c>
      <c r="C62" s="164" t="str">
        <f t="shared" si="1"/>
        <v>FA</v>
      </c>
      <c r="D62" s="135">
        <v>0.37</v>
      </c>
      <c r="E62" s="165">
        <v>0.2</v>
      </c>
      <c r="F62" s="135">
        <v>2</v>
      </c>
      <c r="G62" s="135">
        <v>125</v>
      </c>
      <c r="H62" s="154">
        <v>-3.8707700000000003</v>
      </c>
      <c r="I62" s="154">
        <v>2E-3</v>
      </c>
      <c r="J62" s="154">
        <v>712.32500000000005</v>
      </c>
      <c r="K62" s="154">
        <v>212.04</v>
      </c>
      <c r="L62" s="154">
        <v>272.476</v>
      </c>
      <c r="M62" s="166">
        <v>105</v>
      </c>
      <c r="N62" s="167">
        <f t="shared" si="2"/>
        <v>692.32500000000005</v>
      </c>
      <c r="O62" s="167">
        <f t="shared" si="2"/>
        <v>192.04</v>
      </c>
      <c r="P62" s="167">
        <f t="shared" si="2"/>
        <v>252.476</v>
      </c>
      <c r="Q62" t="str">
        <f t="shared" si="3"/>
        <v>NA</v>
      </c>
      <c r="R62" t="str">
        <f t="shared" si="4"/>
        <v>NA</v>
      </c>
      <c r="S62" s="168">
        <f t="shared" si="5"/>
        <v>692.32500000000005</v>
      </c>
      <c r="T62">
        <f t="shared" si="6"/>
        <v>192.04</v>
      </c>
    </row>
    <row r="63" spans="1:20" ht="12.75" customHeight="1" outlineLevel="1" x14ac:dyDescent="0.25">
      <c r="A63" s="149">
        <v>3.5</v>
      </c>
      <c r="B63" s="164" t="str">
        <f t="shared" si="0"/>
        <v>FA</v>
      </c>
      <c r="C63" s="164" t="str">
        <f t="shared" si="1"/>
        <v>FA</v>
      </c>
      <c r="D63" s="135">
        <v>0.52</v>
      </c>
      <c r="E63" s="165">
        <v>0.2</v>
      </c>
      <c r="F63" s="135">
        <v>2</v>
      </c>
      <c r="G63" s="135">
        <v>125</v>
      </c>
      <c r="H63" s="154">
        <v>-3.7207699999999999</v>
      </c>
      <c r="I63" s="154">
        <v>2E-3</v>
      </c>
      <c r="J63" s="154">
        <v>649.20399999999995</v>
      </c>
      <c r="K63" s="154">
        <v>200.154</v>
      </c>
      <c r="L63" s="154">
        <v>252.709</v>
      </c>
      <c r="M63" s="166">
        <v>105</v>
      </c>
      <c r="N63" s="167">
        <f t="shared" si="2"/>
        <v>629.20399999999995</v>
      </c>
      <c r="O63" s="167">
        <f t="shared" si="2"/>
        <v>180.154</v>
      </c>
      <c r="P63" s="167">
        <f t="shared" si="2"/>
        <v>232.709</v>
      </c>
      <c r="Q63" t="str">
        <f t="shared" si="3"/>
        <v>NA</v>
      </c>
      <c r="R63" t="str">
        <f t="shared" si="4"/>
        <v>NA</v>
      </c>
      <c r="S63" s="168">
        <f t="shared" si="5"/>
        <v>629.20399999999995</v>
      </c>
      <c r="T63">
        <f t="shared" si="6"/>
        <v>180.154</v>
      </c>
    </row>
    <row r="64" spans="1:20" ht="12.75" customHeight="1" outlineLevel="1" x14ac:dyDescent="0.25">
      <c r="A64" s="149">
        <v>5</v>
      </c>
      <c r="B64" s="164" t="str">
        <f t="shared" si="0"/>
        <v>FA</v>
      </c>
      <c r="C64" s="164" t="str">
        <f t="shared" si="1"/>
        <v>FA</v>
      </c>
      <c r="D64" s="135">
        <v>0.67</v>
      </c>
      <c r="E64" s="165">
        <v>0.2</v>
      </c>
      <c r="F64" s="135">
        <v>2</v>
      </c>
      <c r="G64" s="135">
        <v>125</v>
      </c>
      <c r="H64" s="154">
        <v>-3.57077</v>
      </c>
      <c r="I64" s="154">
        <v>2E-3</v>
      </c>
      <c r="J64" s="154">
        <v>596.26400000000001</v>
      </c>
      <c r="K64" s="154">
        <v>191.34399999999999</v>
      </c>
      <c r="L64" s="154">
        <v>238.69399999999999</v>
      </c>
      <c r="M64" s="166">
        <v>105</v>
      </c>
      <c r="N64" s="167">
        <f t="shared" si="2"/>
        <v>576.26400000000001</v>
      </c>
      <c r="O64" s="167">
        <f t="shared" si="2"/>
        <v>171.34399999999999</v>
      </c>
      <c r="P64" s="167">
        <f t="shared" si="2"/>
        <v>218.69399999999999</v>
      </c>
      <c r="Q64" t="str">
        <f t="shared" si="3"/>
        <v>NA</v>
      </c>
      <c r="R64" t="str">
        <f t="shared" si="4"/>
        <v>NA</v>
      </c>
      <c r="S64" s="168">
        <f t="shared" si="5"/>
        <v>576.26400000000001</v>
      </c>
      <c r="T64">
        <f t="shared" si="6"/>
        <v>171.34399999999999</v>
      </c>
    </row>
    <row r="65" spans="1:20" ht="12.75" customHeight="1" outlineLevel="1" x14ac:dyDescent="0.25">
      <c r="A65" s="149">
        <v>7.5</v>
      </c>
      <c r="B65" s="164" t="str">
        <f t="shared" si="0"/>
        <v>FA</v>
      </c>
      <c r="C65" s="164" t="str">
        <f t="shared" si="1"/>
        <v>FA</v>
      </c>
      <c r="D65" s="135">
        <v>0.92</v>
      </c>
      <c r="E65" s="165">
        <v>0.2</v>
      </c>
      <c r="F65" s="135">
        <v>2</v>
      </c>
      <c r="G65" s="135">
        <v>125</v>
      </c>
      <c r="H65" s="154">
        <v>-3.32077</v>
      </c>
      <c r="I65" s="154">
        <v>2E-3</v>
      </c>
      <c r="J65" s="154">
        <v>525.41499999999996</v>
      </c>
      <c r="K65" s="154">
        <v>180.39400000000001</v>
      </c>
      <c r="L65" s="154">
        <v>221.77600000000001</v>
      </c>
      <c r="M65" s="166">
        <v>105</v>
      </c>
      <c r="N65" s="167">
        <f t="shared" si="2"/>
        <v>505.41499999999996</v>
      </c>
      <c r="O65" s="167">
        <f t="shared" si="2"/>
        <v>160.39400000000001</v>
      </c>
      <c r="P65" s="167">
        <f t="shared" si="2"/>
        <v>201.77600000000001</v>
      </c>
      <c r="Q65" t="str">
        <f t="shared" si="3"/>
        <v>NA</v>
      </c>
      <c r="R65" t="str">
        <f t="shared" si="4"/>
        <v>NA</v>
      </c>
      <c r="S65" s="168">
        <f t="shared" si="5"/>
        <v>505.41499999999996</v>
      </c>
      <c r="T65">
        <f t="shared" si="6"/>
        <v>160.39400000000001</v>
      </c>
    </row>
    <row r="66" spans="1:20" ht="12.75" customHeight="1" outlineLevel="1" x14ac:dyDescent="0.25">
      <c r="A66" s="149">
        <v>10</v>
      </c>
      <c r="B66" s="164" t="str">
        <f t="shared" si="0"/>
        <v>FA</v>
      </c>
      <c r="C66" s="164" t="str">
        <f t="shared" si="1"/>
        <v>FA</v>
      </c>
      <c r="D66" s="135">
        <v>1.17</v>
      </c>
      <c r="E66" s="165">
        <v>0.2</v>
      </c>
      <c r="F66" s="135">
        <v>2</v>
      </c>
      <c r="G66" s="135">
        <v>125</v>
      </c>
      <c r="H66" s="154">
        <v>-3.07077</v>
      </c>
      <c r="I66" s="154">
        <v>2E-3</v>
      </c>
      <c r="J66" s="154">
        <v>473.90699999999998</v>
      </c>
      <c r="K66" s="154">
        <v>172.30699999999999</v>
      </c>
      <c r="L66" s="154">
        <v>207.99799999999999</v>
      </c>
      <c r="M66" s="166">
        <v>105</v>
      </c>
      <c r="N66" s="167">
        <f t="shared" si="2"/>
        <v>453.90699999999998</v>
      </c>
      <c r="O66" s="167">
        <f t="shared" si="2"/>
        <v>152.30699999999999</v>
      </c>
      <c r="P66" s="167">
        <f t="shared" si="2"/>
        <v>187.99799999999999</v>
      </c>
      <c r="Q66" t="str">
        <f t="shared" si="3"/>
        <v>NA</v>
      </c>
      <c r="R66" t="str">
        <f t="shared" si="4"/>
        <v>NA</v>
      </c>
      <c r="S66" s="168">
        <f t="shared" si="5"/>
        <v>453.90699999999998</v>
      </c>
      <c r="T66">
        <f t="shared" si="6"/>
        <v>152.30699999999999</v>
      </c>
    </row>
    <row r="67" spans="1:20" ht="12.75" customHeight="1" outlineLevel="1" x14ac:dyDescent="0.25">
      <c r="A67" s="149">
        <v>15</v>
      </c>
      <c r="B67" s="164" t="str">
        <f t="shared" si="0"/>
        <v>FA</v>
      </c>
      <c r="C67" s="164" t="str">
        <f t="shared" si="1"/>
        <v>FA</v>
      </c>
      <c r="D67" s="135">
        <v>1.67</v>
      </c>
      <c r="E67" s="165">
        <v>0.2</v>
      </c>
      <c r="F67" s="135">
        <v>2</v>
      </c>
      <c r="G67" s="135">
        <v>125</v>
      </c>
      <c r="H67" s="154">
        <v>-2.57077</v>
      </c>
      <c r="I67" s="154">
        <v>2E-3</v>
      </c>
      <c r="J67" s="154">
        <v>403.18099999999998</v>
      </c>
      <c r="K67" s="154">
        <v>161.81299999999999</v>
      </c>
      <c r="L67" s="154">
        <v>188.91200000000001</v>
      </c>
      <c r="M67" s="166">
        <v>105</v>
      </c>
      <c r="N67" s="167">
        <f t="shared" si="2"/>
        <v>383.18099999999998</v>
      </c>
      <c r="O67" s="167">
        <f t="shared" si="2"/>
        <v>141.81299999999999</v>
      </c>
      <c r="P67" s="167">
        <f t="shared" si="2"/>
        <v>168.91200000000001</v>
      </c>
      <c r="Q67" t="str">
        <f t="shared" si="3"/>
        <v>NA</v>
      </c>
      <c r="R67" t="str">
        <f t="shared" si="4"/>
        <v>NA</v>
      </c>
      <c r="S67" s="168">
        <f t="shared" si="5"/>
        <v>383.18099999999998</v>
      </c>
      <c r="T67">
        <f t="shared" si="6"/>
        <v>141.81299999999999</v>
      </c>
    </row>
    <row r="68" spans="1:20" ht="12.75" customHeight="1" outlineLevel="1" x14ac:dyDescent="0.25">
      <c r="A68" s="149">
        <v>20</v>
      </c>
      <c r="B68" s="164" t="str">
        <f t="shared" si="0"/>
        <v>FA</v>
      </c>
      <c r="C68" s="164" t="str">
        <f t="shared" si="1"/>
        <v>FA</v>
      </c>
      <c r="D68" s="135">
        <v>2.17</v>
      </c>
      <c r="E68" s="165">
        <v>0.2</v>
      </c>
      <c r="F68" s="135">
        <v>2</v>
      </c>
      <c r="G68" s="135">
        <v>125</v>
      </c>
      <c r="H68" s="154">
        <v>-2.07077</v>
      </c>
      <c r="I68" s="154">
        <v>2E-3</v>
      </c>
      <c r="J68" s="154">
        <v>353.26600000000002</v>
      </c>
      <c r="K68" s="154">
        <v>154.857</v>
      </c>
      <c r="L68" s="154">
        <v>176.63300000000001</v>
      </c>
      <c r="M68" s="166">
        <v>105</v>
      </c>
      <c r="N68" s="167">
        <f t="shared" si="2"/>
        <v>333.26600000000002</v>
      </c>
      <c r="O68" s="167">
        <f t="shared" si="2"/>
        <v>134.857</v>
      </c>
      <c r="P68" s="167">
        <f t="shared" si="2"/>
        <v>156.63300000000001</v>
      </c>
      <c r="Q68" t="str">
        <f t="shared" si="3"/>
        <v>NA</v>
      </c>
      <c r="R68" t="str">
        <f t="shared" si="4"/>
        <v>NA</v>
      </c>
      <c r="S68" s="168">
        <f t="shared" si="5"/>
        <v>333.26600000000002</v>
      </c>
      <c r="T68">
        <f t="shared" si="6"/>
        <v>134.857</v>
      </c>
    </row>
    <row r="69" spans="1:20" ht="12.75" customHeight="1" outlineLevel="1" x14ac:dyDescent="0.25">
      <c r="A69" s="149">
        <v>35</v>
      </c>
      <c r="B69" s="164" t="str">
        <f t="shared" si="0"/>
        <v>FA</v>
      </c>
      <c r="C69" s="164" t="str">
        <f t="shared" si="1"/>
        <v>FA</v>
      </c>
      <c r="D69" s="135">
        <v>3.67</v>
      </c>
      <c r="E69" s="165">
        <v>0.2</v>
      </c>
      <c r="F69" s="135">
        <v>2</v>
      </c>
      <c r="G69" s="135">
        <v>125</v>
      </c>
      <c r="H69" s="154">
        <v>-0.57076899999999997</v>
      </c>
      <c r="I69" s="154">
        <v>2E-3</v>
      </c>
      <c r="J69" s="154">
        <v>272.62799999999999</v>
      </c>
      <c r="K69" s="154">
        <v>143.905</v>
      </c>
      <c r="L69" s="154">
        <v>156.84399999999999</v>
      </c>
      <c r="M69" s="166">
        <v>105</v>
      </c>
      <c r="N69" s="167">
        <f t="shared" si="2"/>
        <v>252.62799999999999</v>
      </c>
      <c r="O69" s="167">
        <f t="shared" si="2"/>
        <v>123.905</v>
      </c>
      <c r="P69" s="167">
        <f t="shared" si="2"/>
        <v>136.84399999999999</v>
      </c>
      <c r="Q69" t="str">
        <f t="shared" si="3"/>
        <v>NA</v>
      </c>
      <c r="R69" t="str">
        <f t="shared" si="4"/>
        <v>NA</v>
      </c>
      <c r="S69" s="168">
        <f t="shared" si="5"/>
        <v>252.62799999999999</v>
      </c>
      <c r="T69">
        <f t="shared" si="6"/>
        <v>123.905</v>
      </c>
    </row>
    <row r="70" spans="1:20" ht="12.75" customHeight="1" outlineLevel="1" x14ac:dyDescent="0.25">
      <c r="A70" s="149">
        <v>50</v>
      </c>
      <c r="B70" s="164" t="str">
        <f t="shared" si="0"/>
        <v>FA</v>
      </c>
      <c r="C70" s="164" t="str">
        <f t="shared" si="1"/>
        <v>FA</v>
      </c>
      <c r="D70" s="135">
        <v>5.17</v>
      </c>
      <c r="E70" s="165">
        <v>0.2</v>
      </c>
      <c r="F70" s="135">
        <v>2</v>
      </c>
      <c r="G70" s="135">
        <v>125</v>
      </c>
      <c r="H70" s="154">
        <v>0.92923100000000003</v>
      </c>
      <c r="I70" s="154">
        <v>2E-3</v>
      </c>
      <c r="J70" s="154">
        <v>233.202</v>
      </c>
      <c r="K70" s="154">
        <v>138.88399999999999</v>
      </c>
      <c r="L70" s="154">
        <v>148.38399999999999</v>
      </c>
      <c r="M70" s="166">
        <v>105</v>
      </c>
      <c r="N70" s="167">
        <f t="shared" si="2"/>
        <v>213.202</v>
      </c>
      <c r="O70" s="167">
        <f t="shared" si="2"/>
        <v>118.88399999999999</v>
      </c>
      <c r="P70" s="167">
        <f t="shared" si="2"/>
        <v>128.38399999999999</v>
      </c>
      <c r="Q70" t="str">
        <f t="shared" si="3"/>
        <v>NA</v>
      </c>
      <c r="R70" t="str">
        <f t="shared" si="4"/>
        <v>NA</v>
      </c>
      <c r="S70" s="168">
        <f t="shared" si="5"/>
        <v>213.202</v>
      </c>
      <c r="T70">
        <f t="shared" si="6"/>
        <v>118.88399999999999</v>
      </c>
    </row>
    <row r="71" spans="1:20" ht="12.75" customHeight="1" outlineLevel="1" x14ac:dyDescent="0.25">
      <c r="A71" s="149">
        <v>60</v>
      </c>
      <c r="B71" s="164" t="str">
        <f t="shared" si="0"/>
        <v>FA</v>
      </c>
      <c r="C71" s="164" t="str">
        <f t="shared" si="1"/>
        <v>FA</v>
      </c>
      <c r="D71" s="135">
        <v>6.17</v>
      </c>
      <c r="E71" s="165">
        <v>0.2</v>
      </c>
      <c r="F71" s="135">
        <v>2</v>
      </c>
      <c r="G71" s="135">
        <v>125</v>
      </c>
      <c r="H71" s="154">
        <v>1.92923</v>
      </c>
      <c r="I71" s="154">
        <v>2E-3</v>
      </c>
      <c r="J71" s="154">
        <v>216.70400000000001</v>
      </c>
      <c r="K71" s="154">
        <v>136.745</v>
      </c>
      <c r="L71" s="154">
        <v>144.83199999999999</v>
      </c>
      <c r="M71" s="166">
        <v>105</v>
      </c>
      <c r="N71" s="167">
        <f t="shared" si="2"/>
        <v>196.70400000000001</v>
      </c>
      <c r="O71" s="167">
        <f t="shared" si="2"/>
        <v>116.745</v>
      </c>
      <c r="P71" s="167">
        <f t="shared" si="2"/>
        <v>124.83199999999999</v>
      </c>
      <c r="Q71" t="str">
        <f t="shared" si="3"/>
        <v>NA</v>
      </c>
      <c r="R71" t="str">
        <f t="shared" si="4"/>
        <v>NA</v>
      </c>
      <c r="S71" s="168">
        <f t="shared" si="5"/>
        <v>196.70400000000001</v>
      </c>
      <c r="T71">
        <f t="shared" si="6"/>
        <v>116.745</v>
      </c>
    </row>
    <row r="72" spans="1:20" ht="12.75" customHeight="1" outlineLevel="1" x14ac:dyDescent="0.25">
      <c r="A72" s="149">
        <v>70</v>
      </c>
      <c r="B72" s="164" t="str">
        <f t="shared" si="0"/>
        <v>FA</v>
      </c>
      <c r="C72" s="164" t="str">
        <f t="shared" si="1"/>
        <v>FA</v>
      </c>
      <c r="D72" s="135">
        <v>7.17</v>
      </c>
      <c r="E72" s="165">
        <v>0.2</v>
      </c>
      <c r="F72" s="135">
        <v>2</v>
      </c>
      <c r="G72" s="135">
        <v>125</v>
      </c>
      <c r="H72" s="154">
        <v>2.92923</v>
      </c>
      <c r="I72" s="154">
        <v>2E-3</v>
      </c>
      <c r="J72" s="154">
        <v>204.56700000000001</v>
      </c>
      <c r="K72" s="154">
        <v>135.22999999999999</v>
      </c>
      <c r="L72" s="154">
        <v>142.29300000000001</v>
      </c>
      <c r="M72" s="166">
        <v>105</v>
      </c>
      <c r="N72" s="167">
        <f t="shared" si="2"/>
        <v>184.56700000000001</v>
      </c>
      <c r="O72" s="167">
        <f t="shared" si="2"/>
        <v>115.22999999999999</v>
      </c>
      <c r="P72" s="167">
        <f t="shared" si="2"/>
        <v>122.29300000000001</v>
      </c>
      <c r="Q72">
        <f t="shared" si="3"/>
        <v>204.56700000000001</v>
      </c>
      <c r="R72">
        <f t="shared" si="4"/>
        <v>135.22999999999999</v>
      </c>
      <c r="S72" s="168">
        <f t="shared" si="5"/>
        <v>184.56700000000001</v>
      </c>
      <c r="T72">
        <f t="shared" si="6"/>
        <v>115.22999999999999</v>
      </c>
    </row>
    <row r="73" spans="1:20" ht="12.75" customHeight="1" outlineLevel="1" x14ac:dyDescent="0.25">
      <c r="A73" s="149">
        <v>85</v>
      </c>
      <c r="B73" s="164" t="str">
        <f t="shared" si="0"/>
        <v>FA</v>
      </c>
      <c r="C73" s="164" t="str">
        <f t="shared" si="1"/>
        <v>FA</v>
      </c>
      <c r="D73" s="135">
        <v>8.67</v>
      </c>
      <c r="E73" s="165">
        <v>0.2</v>
      </c>
      <c r="F73" s="135">
        <v>2</v>
      </c>
      <c r="G73" s="135">
        <v>125</v>
      </c>
      <c r="H73" s="154">
        <v>4.4292300000000004</v>
      </c>
      <c r="I73" s="154">
        <v>2E-3</v>
      </c>
      <c r="J73" s="154">
        <v>191.43100000000001</v>
      </c>
      <c r="K73" s="154">
        <v>133.56299999999999</v>
      </c>
      <c r="L73" s="154">
        <v>139.11799999999999</v>
      </c>
      <c r="M73" s="166">
        <v>105</v>
      </c>
      <c r="N73" s="167">
        <f t="shared" si="2"/>
        <v>171.43100000000001</v>
      </c>
      <c r="O73" s="167">
        <f t="shared" si="2"/>
        <v>113.56299999999999</v>
      </c>
      <c r="P73" s="167">
        <f t="shared" si="2"/>
        <v>119.11799999999999</v>
      </c>
      <c r="Q73">
        <f t="shared" si="3"/>
        <v>191.43100000000001</v>
      </c>
      <c r="R73">
        <f t="shared" si="4"/>
        <v>133.56299999999999</v>
      </c>
      <c r="S73" s="168">
        <f t="shared" si="5"/>
        <v>171.43100000000001</v>
      </c>
      <c r="T73">
        <f t="shared" si="6"/>
        <v>113.56299999999999</v>
      </c>
    </row>
    <row r="74" spans="1:20" ht="12.75" customHeight="1" outlineLevel="1" x14ac:dyDescent="0.25">
      <c r="A74" s="149">
        <v>100</v>
      </c>
      <c r="B74" s="164" t="str">
        <f t="shared" si="0"/>
        <v>FA</v>
      </c>
      <c r="C74" s="164" t="str">
        <f t="shared" si="1"/>
        <v>FA</v>
      </c>
      <c r="D74" s="135">
        <v>10.17</v>
      </c>
      <c r="E74" s="165">
        <v>0.2</v>
      </c>
      <c r="F74" s="135">
        <v>2</v>
      </c>
      <c r="G74" s="135">
        <v>125</v>
      </c>
      <c r="H74" s="154">
        <v>5.9292300000000004</v>
      </c>
      <c r="I74" s="154">
        <v>2E-3</v>
      </c>
      <c r="J74" s="154">
        <v>182.02199999999999</v>
      </c>
      <c r="K74" s="154">
        <v>132.38499999999999</v>
      </c>
      <c r="L74" s="154">
        <v>137.24799999999999</v>
      </c>
      <c r="M74" s="166">
        <v>105</v>
      </c>
      <c r="N74" s="167">
        <f t="shared" si="2"/>
        <v>162.02199999999999</v>
      </c>
      <c r="O74" s="167">
        <f t="shared" si="2"/>
        <v>112.38499999999999</v>
      </c>
      <c r="P74" s="167">
        <f t="shared" si="2"/>
        <v>117.24799999999999</v>
      </c>
      <c r="Q74">
        <f t="shared" si="3"/>
        <v>182.02199999999999</v>
      </c>
      <c r="R74">
        <f t="shared" si="4"/>
        <v>132.38499999999999</v>
      </c>
      <c r="S74" s="168">
        <f t="shared" si="5"/>
        <v>162.02199999999999</v>
      </c>
      <c r="T74">
        <f t="shared" si="6"/>
        <v>112.38499999999999</v>
      </c>
    </row>
    <row r="75" spans="1:20" ht="12.75" customHeight="1" outlineLevel="1" x14ac:dyDescent="0.25">
      <c r="A75" s="149">
        <v>125</v>
      </c>
      <c r="B75" s="164" t="str">
        <f t="shared" si="0"/>
        <v>FA</v>
      </c>
      <c r="C75" s="164" t="str">
        <f t="shared" si="1"/>
        <v>FA</v>
      </c>
      <c r="D75" s="135">
        <v>12.67</v>
      </c>
      <c r="E75" s="165">
        <v>0.2</v>
      </c>
      <c r="F75" s="135">
        <v>2</v>
      </c>
      <c r="G75" s="135">
        <v>125</v>
      </c>
      <c r="H75" s="154">
        <v>8.4292300000000004</v>
      </c>
      <c r="I75" s="154">
        <v>2E-3</v>
      </c>
      <c r="J75" s="154">
        <v>171.083</v>
      </c>
      <c r="K75" s="154">
        <v>131.02099999999999</v>
      </c>
      <c r="L75" s="154">
        <v>135.042</v>
      </c>
      <c r="M75" s="166">
        <v>105</v>
      </c>
      <c r="N75" s="167">
        <f t="shared" si="2"/>
        <v>151.083</v>
      </c>
      <c r="O75" s="167">
        <f t="shared" si="2"/>
        <v>111.02099999999999</v>
      </c>
      <c r="P75" s="167">
        <f t="shared" si="2"/>
        <v>115.042</v>
      </c>
      <c r="Q75">
        <f t="shared" si="3"/>
        <v>171.083</v>
      </c>
      <c r="R75">
        <f t="shared" si="4"/>
        <v>131.02099999999999</v>
      </c>
      <c r="S75" s="168">
        <f t="shared" si="5"/>
        <v>151.083</v>
      </c>
      <c r="T75">
        <f t="shared" si="6"/>
        <v>111.02099999999999</v>
      </c>
    </row>
    <row r="76" spans="1:20" ht="12.75" customHeight="1" outlineLevel="1" x14ac:dyDescent="0.25">
      <c r="A76" s="149">
        <v>150</v>
      </c>
      <c r="B76" s="164" t="str">
        <f t="shared" si="0"/>
        <v>FA</v>
      </c>
      <c r="C76" s="164" t="str">
        <f t="shared" si="1"/>
        <v>FA</v>
      </c>
      <c r="D76" s="135">
        <v>15.17</v>
      </c>
      <c r="E76" s="165">
        <v>0.2</v>
      </c>
      <c r="F76" s="135">
        <v>2</v>
      </c>
      <c r="G76" s="135">
        <v>125</v>
      </c>
      <c r="H76" s="154">
        <v>10.9292</v>
      </c>
      <c r="I76" s="154">
        <v>2E-3</v>
      </c>
      <c r="J76" s="154">
        <v>163.69200000000001</v>
      </c>
      <c r="K76" s="154">
        <v>130.08799999999999</v>
      </c>
      <c r="L76" s="154">
        <v>133.46299999999999</v>
      </c>
      <c r="M76" s="166">
        <v>105</v>
      </c>
      <c r="N76" s="167">
        <f t="shared" si="2"/>
        <v>143.69200000000001</v>
      </c>
      <c r="O76" s="167">
        <f t="shared" si="2"/>
        <v>110.08799999999999</v>
      </c>
      <c r="P76" s="167">
        <f t="shared" si="2"/>
        <v>113.46299999999999</v>
      </c>
      <c r="Q76">
        <f t="shared" si="3"/>
        <v>163.69200000000001</v>
      </c>
      <c r="R76">
        <f t="shared" si="4"/>
        <v>130.08799999999999</v>
      </c>
      <c r="S76" s="168">
        <f t="shared" si="5"/>
        <v>143.69200000000001</v>
      </c>
      <c r="T76">
        <f t="shared" si="6"/>
        <v>110.08799999999999</v>
      </c>
    </row>
    <row r="77" spans="1:20" ht="12.75" customHeight="1" outlineLevel="1" x14ac:dyDescent="0.25">
      <c r="A77" s="149">
        <v>2</v>
      </c>
      <c r="B77" s="164" t="str">
        <f t="shared" si="0"/>
        <v>FA</v>
      </c>
      <c r="C77" s="164" t="str">
        <f t="shared" si="1"/>
        <v>FA</v>
      </c>
      <c r="D77" s="135">
        <v>0.37</v>
      </c>
      <c r="E77" s="165">
        <v>0.2</v>
      </c>
      <c r="F77" s="135">
        <v>4</v>
      </c>
      <c r="G77" s="135">
        <v>125</v>
      </c>
      <c r="H77" s="154">
        <v>-3.8707700000000003</v>
      </c>
      <c r="I77" s="154">
        <v>4.0000000000000001E-3</v>
      </c>
      <c r="J77" s="154">
        <v>1265.4100000000001</v>
      </c>
      <c r="K77" s="154">
        <v>288.553</v>
      </c>
      <c r="L77" s="154">
        <v>397.30599999999998</v>
      </c>
      <c r="M77" s="166">
        <v>105</v>
      </c>
      <c r="N77" s="167">
        <f t="shared" si="2"/>
        <v>1245.4100000000001</v>
      </c>
      <c r="O77" s="167">
        <f t="shared" si="2"/>
        <v>268.553</v>
      </c>
      <c r="P77" s="167">
        <f t="shared" si="2"/>
        <v>377.30599999999998</v>
      </c>
      <c r="Q77" t="str">
        <f t="shared" si="3"/>
        <v>NA</v>
      </c>
      <c r="R77" t="str">
        <f t="shared" si="4"/>
        <v>NA</v>
      </c>
      <c r="S77" s="168">
        <f t="shared" si="5"/>
        <v>1245.4100000000001</v>
      </c>
      <c r="T77">
        <f t="shared" si="6"/>
        <v>268.553</v>
      </c>
    </row>
    <row r="78" spans="1:20" ht="12.75" customHeight="1" outlineLevel="1" x14ac:dyDescent="0.25">
      <c r="A78" s="149">
        <v>3.5</v>
      </c>
      <c r="B78" s="164" t="str">
        <f t="shared" si="0"/>
        <v>FA</v>
      </c>
      <c r="C78" s="164" t="str">
        <f t="shared" si="1"/>
        <v>FA</v>
      </c>
      <c r="D78" s="135">
        <v>0.52</v>
      </c>
      <c r="E78" s="165">
        <v>0.2</v>
      </c>
      <c r="F78" s="135">
        <v>4</v>
      </c>
      <c r="G78" s="135">
        <v>125</v>
      </c>
      <c r="H78" s="154">
        <v>-3.7207699999999999</v>
      </c>
      <c r="I78" s="154">
        <v>4.0000000000000001E-3</v>
      </c>
      <c r="J78" s="154">
        <v>1135.06</v>
      </c>
      <c r="K78" s="154">
        <v>266.52800000000002</v>
      </c>
      <c r="L78" s="154">
        <v>361.57799999999997</v>
      </c>
      <c r="M78" s="166">
        <v>105</v>
      </c>
      <c r="N78" s="167">
        <f t="shared" si="2"/>
        <v>1115.06</v>
      </c>
      <c r="O78" s="167">
        <f t="shared" si="2"/>
        <v>246.52800000000002</v>
      </c>
      <c r="P78" s="167">
        <f t="shared" si="2"/>
        <v>341.57799999999997</v>
      </c>
      <c r="Q78" t="str">
        <f t="shared" si="3"/>
        <v>NA</v>
      </c>
      <c r="R78" t="str">
        <f t="shared" si="4"/>
        <v>NA</v>
      </c>
      <c r="S78" s="168">
        <f t="shared" si="5"/>
        <v>1115.06</v>
      </c>
      <c r="T78">
        <f t="shared" si="6"/>
        <v>246.52800000000002</v>
      </c>
    </row>
    <row r="79" spans="1:20" ht="12.75" customHeight="1" outlineLevel="1" x14ac:dyDescent="0.25">
      <c r="A79" s="149">
        <v>5</v>
      </c>
      <c r="B79" s="164" t="str">
        <f t="shared" si="0"/>
        <v>FA</v>
      </c>
      <c r="C79" s="164" t="str">
        <f t="shared" si="1"/>
        <v>FA</v>
      </c>
      <c r="D79" s="135">
        <v>0.67</v>
      </c>
      <c r="E79" s="165">
        <v>0.2</v>
      </c>
      <c r="F79" s="135">
        <v>4</v>
      </c>
      <c r="G79" s="135">
        <v>125</v>
      </c>
      <c r="H79" s="154">
        <v>-3.57077</v>
      </c>
      <c r="I79" s="154">
        <v>4.0000000000000001E-3</v>
      </c>
      <c r="J79" s="154">
        <v>1028.52</v>
      </c>
      <c r="K79" s="154">
        <v>250.26400000000001</v>
      </c>
      <c r="L79" s="154">
        <v>336.33800000000002</v>
      </c>
      <c r="M79" s="166">
        <v>105</v>
      </c>
      <c r="N79" s="167">
        <f t="shared" si="2"/>
        <v>1008.52</v>
      </c>
      <c r="O79" s="167">
        <f t="shared" si="2"/>
        <v>230.26400000000001</v>
      </c>
      <c r="P79" s="167">
        <f t="shared" si="2"/>
        <v>316.33800000000002</v>
      </c>
      <c r="Q79" t="str">
        <f t="shared" si="3"/>
        <v>NA</v>
      </c>
      <c r="R79" t="str">
        <f t="shared" si="4"/>
        <v>NA</v>
      </c>
      <c r="S79" s="168">
        <f t="shared" si="5"/>
        <v>1008.52</v>
      </c>
      <c r="T79">
        <f t="shared" si="6"/>
        <v>230.26400000000001</v>
      </c>
    </row>
    <row r="80" spans="1:20" ht="12.75" customHeight="1" outlineLevel="1" x14ac:dyDescent="0.25">
      <c r="A80" s="149">
        <v>7.5</v>
      </c>
      <c r="B80" s="164" t="str">
        <f t="shared" si="0"/>
        <v>FA</v>
      </c>
      <c r="C80" s="164" t="str">
        <f t="shared" si="1"/>
        <v>FA</v>
      </c>
      <c r="D80" s="135">
        <v>0.92</v>
      </c>
      <c r="E80" s="165">
        <v>0.2</v>
      </c>
      <c r="F80" s="135">
        <v>4</v>
      </c>
      <c r="G80" s="135">
        <v>125</v>
      </c>
      <c r="H80" s="154">
        <v>-3.32077</v>
      </c>
      <c r="I80" s="154">
        <v>4.0000000000000001E-3</v>
      </c>
      <c r="J80" s="154">
        <v>889.84</v>
      </c>
      <c r="K80" s="154">
        <v>230.11099999999999</v>
      </c>
      <c r="L80" s="154">
        <v>305.815</v>
      </c>
      <c r="M80" s="166">
        <v>105</v>
      </c>
      <c r="N80" s="167">
        <f t="shared" si="2"/>
        <v>869.84</v>
      </c>
      <c r="O80" s="167">
        <f t="shared" si="2"/>
        <v>210.11099999999999</v>
      </c>
      <c r="P80" s="167">
        <f t="shared" si="2"/>
        <v>285.815</v>
      </c>
      <c r="Q80" t="str">
        <f t="shared" si="3"/>
        <v>NA</v>
      </c>
      <c r="R80" t="str">
        <f t="shared" si="4"/>
        <v>NA</v>
      </c>
      <c r="S80" s="168">
        <f t="shared" si="5"/>
        <v>869.84</v>
      </c>
      <c r="T80">
        <f t="shared" si="6"/>
        <v>210.11099999999999</v>
      </c>
    </row>
    <row r="81" spans="1:20" ht="12.75" customHeight="1" outlineLevel="1" x14ac:dyDescent="0.25">
      <c r="A81" s="149">
        <v>10</v>
      </c>
      <c r="B81" s="164" t="str">
        <f t="shared" si="0"/>
        <v>FA</v>
      </c>
      <c r="C81" s="164" t="str">
        <f t="shared" si="1"/>
        <v>FA</v>
      </c>
      <c r="D81" s="135">
        <v>1.17</v>
      </c>
      <c r="E81" s="165">
        <v>0.2</v>
      </c>
      <c r="F81" s="135">
        <v>4</v>
      </c>
      <c r="G81" s="135">
        <v>125</v>
      </c>
      <c r="H81" s="154">
        <v>-3.07077</v>
      </c>
      <c r="I81" s="154">
        <v>4.0000000000000001E-3</v>
      </c>
      <c r="J81" s="154">
        <v>790.53</v>
      </c>
      <c r="K81" s="154">
        <v>215.14500000000001</v>
      </c>
      <c r="L81" s="154">
        <v>280.803</v>
      </c>
      <c r="M81" s="166">
        <v>105</v>
      </c>
      <c r="N81" s="167">
        <f t="shared" si="2"/>
        <v>770.53</v>
      </c>
      <c r="O81" s="167">
        <f t="shared" si="2"/>
        <v>195.14500000000001</v>
      </c>
      <c r="P81" s="167">
        <f t="shared" si="2"/>
        <v>260.803</v>
      </c>
      <c r="Q81" t="str">
        <f t="shared" si="3"/>
        <v>NA</v>
      </c>
      <c r="R81" t="str">
        <f t="shared" si="4"/>
        <v>NA</v>
      </c>
      <c r="S81" s="168">
        <f t="shared" si="5"/>
        <v>770.53</v>
      </c>
      <c r="T81">
        <f t="shared" si="6"/>
        <v>195.14500000000001</v>
      </c>
    </row>
    <row r="82" spans="1:20" ht="12.75" customHeight="1" outlineLevel="1" x14ac:dyDescent="0.25">
      <c r="A82" s="149">
        <v>15</v>
      </c>
      <c r="B82" s="164" t="str">
        <f t="shared" si="0"/>
        <v>FA</v>
      </c>
      <c r="C82" s="164" t="str">
        <f t="shared" si="1"/>
        <v>FA</v>
      </c>
      <c r="D82" s="135">
        <v>1.67</v>
      </c>
      <c r="E82" s="165">
        <v>0.2</v>
      </c>
      <c r="F82" s="135">
        <v>4</v>
      </c>
      <c r="G82" s="135">
        <v>125</v>
      </c>
      <c r="H82" s="154">
        <v>-2.57077</v>
      </c>
      <c r="I82" s="154">
        <v>4.0000000000000001E-3</v>
      </c>
      <c r="J82" s="154">
        <v>655.53399999999999</v>
      </c>
      <c r="K82" s="154">
        <v>195.67099999999999</v>
      </c>
      <c r="L82" s="154">
        <v>246.08500000000001</v>
      </c>
      <c r="M82" s="166">
        <v>105</v>
      </c>
      <c r="N82" s="167">
        <f t="shared" si="2"/>
        <v>635.53399999999999</v>
      </c>
      <c r="O82" s="167">
        <f t="shared" si="2"/>
        <v>175.67099999999999</v>
      </c>
      <c r="P82" s="167">
        <f t="shared" si="2"/>
        <v>226.08500000000001</v>
      </c>
      <c r="Q82" t="str">
        <f t="shared" si="3"/>
        <v>NA</v>
      </c>
      <c r="R82" t="str">
        <f t="shared" si="4"/>
        <v>NA</v>
      </c>
      <c r="S82" s="168">
        <f t="shared" si="5"/>
        <v>635.53399999999999</v>
      </c>
      <c r="T82">
        <f t="shared" si="6"/>
        <v>175.67099999999999</v>
      </c>
    </row>
    <row r="83" spans="1:20" ht="12.75" customHeight="1" outlineLevel="1" x14ac:dyDescent="0.25">
      <c r="A83" s="149">
        <v>20</v>
      </c>
      <c r="B83" s="164" t="str">
        <f t="shared" si="0"/>
        <v>FA</v>
      </c>
      <c r="C83" s="164" t="str">
        <f t="shared" si="1"/>
        <v>FA</v>
      </c>
      <c r="D83" s="135">
        <v>2.17</v>
      </c>
      <c r="E83" s="165">
        <v>0.2</v>
      </c>
      <c r="F83" s="135">
        <v>4</v>
      </c>
      <c r="G83" s="135">
        <v>125</v>
      </c>
      <c r="H83" s="154">
        <v>-2.07077</v>
      </c>
      <c r="I83" s="154">
        <v>4.0000000000000001E-3</v>
      </c>
      <c r="J83" s="154">
        <v>561.59299999999996</v>
      </c>
      <c r="K83" s="154">
        <v>182.63900000000001</v>
      </c>
      <c r="L83" s="154">
        <v>223.53299999999999</v>
      </c>
      <c r="M83" s="166">
        <v>105</v>
      </c>
      <c r="N83" s="167">
        <f t="shared" si="2"/>
        <v>541.59299999999996</v>
      </c>
      <c r="O83" s="167">
        <f t="shared" si="2"/>
        <v>162.63900000000001</v>
      </c>
      <c r="P83" s="167">
        <f t="shared" si="2"/>
        <v>203.53299999999999</v>
      </c>
      <c r="Q83" t="str">
        <f t="shared" si="3"/>
        <v>NA</v>
      </c>
      <c r="R83" t="str">
        <f t="shared" si="4"/>
        <v>NA</v>
      </c>
      <c r="S83" s="168">
        <f t="shared" si="5"/>
        <v>541.59299999999996</v>
      </c>
      <c r="T83">
        <f t="shared" si="6"/>
        <v>162.63900000000001</v>
      </c>
    </row>
    <row r="84" spans="1:20" ht="12.75" customHeight="1" outlineLevel="1" x14ac:dyDescent="0.25">
      <c r="A84" s="149">
        <v>35</v>
      </c>
      <c r="B84" s="164" t="str">
        <f t="shared" si="0"/>
        <v>FA</v>
      </c>
      <c r="C84" s="164" t="str">
        <f t="shared" si="1"/>
        <v>FA</v>
      </c>
      <c r="D84" s="135">
        <v>3.67</v>
      </c>
      <c r="E84" s="165">
        <v>0.2</v>
      </c>
      <c r="F84" s="135">
        <v>4</v>
      </c>
      <c r="G84" s="135">
        <v>125</v>
      </c>
      <c r="H84" s="154">
        <v>-0.57076899999999997</v>
      </c>
      <c r="I84" s="154">
        <v>4.0000000000000001E-3</v>
      </c>
      <c r="J84" s="154">
        <v>409.82799999999997</v>
      </c>
      <c r="K84" s="154">
        <v>161.88300000000001</v>
      </c>
      <c r="L84" s="154">
        <v>186.59800000000001</v>
      </c>
      <c r="M84" s="166">
        <v>105</v>
      </c>
      <c r="N84" s="167">
        <f t="shared" si="2"/>
        <v>389.82799999999997</v>
      </c>
      <c r="O84" s="167">
        <f t="shared" si="2"/>
        <v>141.88300000000001</v>
      </c>
      <c r="P84" s="167">
        <f t="shared" si="2"/>
        <v>166.59800000000001</v>
      </c>
      <c r="Q84" t="str">
        <f t="shared" si="3"/>
        <v>NA</v>
      </c>
      <c r="R84" t="str">
        <f t="shared" si="4"/>
        <v>NA</v>
      </c>
      <c r="S84" s="168">
        <f t="shared" si="5"/>
        <v>389.82799999999997</v>
      </c>
      <c r="T84">
        <f t="shared" si="6"/>
        <v>141.88300000000001</v>
      </c>
    </row>
    <row r="85" spans="1:20" ht="12.75" customHeight="1" outlineLevel="1" x14ac:dyDescent="0.25">
      <c r="A85" s="149">
        <v>50</v>
      </c>
      <c r="B85" s="164" t="str">
        <f t="shared" si="0"/>
        <v>FA</v>
      </c>
      <c r="C85" s="164" t="str">
        <f t="shared" si="1"/>
        <v>FA</v>
      </c>
      <c r="D85" s="135">
        <v>5.17</v>
      </c>
      <c r="E85" s="165">
        <v>0.2</v>
      </c>
      <c r="F85" s="135">
        <v>4</v>
      </c>
      <c r="G85" s="135">
        <v>125</v>
      </c>
      <c r="H85" s="154">
        <v>0.92923100000000003</v>
      </c>
      <c r="I85" s="154">
        <v>4.0000000000000001E-3</v>
      </c>
      <c r="J85" s="154">
        <v>335.18299999999999</v>
      </c>
      <c r="K85" s="154">
        <v>152.24600000000001</v>
      </c>
      <c r="L85" s="154">
        <v>170.57400000000001</v>
      </c>
      <c r="M85" s="166">
        <v>105</v>
      </c>
      <c r="N85" s="167">
        <f t="shared" si="2"/>
        <v>315.18299999999999</v>
      </c>
      <c r="O85" s="167">
        <f t="shared" si="2"/>
        <v>132.24600000000001</v>
      </c>
      <c r="P85" s="167">
        <f t="shared" si="2"/>
        <v>150.57400000000001</v>
      </c>
      <c r="Q85" t="str">
        <f t="shared" si="3"/>
        <v>NA</v>
      </c>
      <c r="R85" t="str">
        <f t="shared" si="4"/>
        <v>NA</v>
      </c>
      <c r="S85" s="168">
        <f t="shared" si="5"/>
        <v>315.18299999999999</v>
      </c>
      <c r="T85">
        <f t="shared" si="6"/>
        <v>132.24600000000001</v>
      </c>
    </row>
    <row r="86" spans="1:20" ht="12.75" customHeight="1" outlineLevel="1" x14ac:dyDescent="0.25">
      <c r="A86" s="149">
        <v>60</v>
      </c>
      <c r="B86" s="164" t="str">
        <f t="shared" si="0"/>
        <v>FA</v>
      </c>
      <c r="C86" s="164" t="str">
        <f t="shared" si="1"/>
        <v>FA</v>
      </c>
      <c r="D86" s="135">
        <v>6.17</v>
      </c>
      <c r="E86" s="165">
        <v>0.2</v>
      </c>
      <c r="F86" s="135">
        <v>4</v>
      </c>
      <c r="G86" s="135">
        <v>125</v>
      </c>
      <c r="H86" s="154">
        <v>1.92923</v>
      </c>
      <c r="I86" s="154">
        <v>4.0000000000000001E-3</v>
      </c>
      <c r="J86" s="154">
        <v>303.74400000000003</v>
      </c>
      <c r="K86" s="154">
        <v>148.107</v>
      </c>
      <c r="L86" s="154">
        <v>163.77600000000001</v>
      </c>
      <c r="M86" s="166">
        <v>105</v>
      </c>
      <c r="N86" s="167">
        <f t="shared" si="2"/>
        <v>283.74400000000003</v>
      </c>
      <c r="O86" s="167">
        <f t="shared" si="2"/>
        <v>128.107</v>
      </c>
      <c r="P86" s="167">
        <f t="shared" si="2"/>
        <v>143.77600000000001</v>
      </c>
      <c r="Q86" t="str">
        <f t="shared" si="3"/>
        <v>NA</v>
      </c>
      <c r="R86" t="str">
        <f t="shared" si="4"/>
        <v>NA</v>
      </c>
      <c r="S86" s="168">
        <f t="shared" si="5"/>
        <v>283.74400000000003</v>
      </c>
      <c r="T86">
        <f t="shared" si="6"/>
        <v>128.107</v>
      </c>
    </row>
    <row r="87" spans="1:20" ht="12.75" customHeight="1" outlineLevel="1" x14ac:dyDescent="0.25">
      <c r="A87" s="149">
        <v>70</v>
      </c>
      <c r="B87" s="164" t="str">
        <f t="shared" si="0"/>
        <v>FA</v>
      </c>
      <c r="C87" s="164" t="str">
        <f t="shared" si="1"/>
        <v>FA</v>
      </c>
      <c r="D87" s="135">
        <v>7.17</v>
      </c>
      <c r="E87" s="165">
        <v>0.2</v>
      </c>
      <c r="F87" s="135">
        <v>4</v>
      </c>
      <c r="G87" s="135">
        <v>125</v>
      </c>
      <c r="H87" s="154">
        <v>2.92923</v>
      </c>
      <c r="I87" s="154">
        <v>4.0000000000000001E-3</v>
      </c>
      <c r="J87" s="154">
        <v>280.50400000000002</v>
      </c>
      <c r="K87" s="154">
        <v>145.16399999999999</v>
      </c>
      <c r="L87" s="154">
        <v>158.905</v>
      </c>
      <c r="M87" s="166">
        <v>105</v>
      </c>
      <c r="N87" s="167">
        <f t="shared" si="2"/>
        <v>260.50400000000002</v>
      </c>
      <c r="O87" s="167">
        <f t="shared" si="2"/>
        <v>125.16399999999999</v>
      </c>
      <c r="P87" s="167">
        <f t="shared" si="2"/>
        <v>138.905</v>
      </c>
      <c r="Q87" t="str">
        <f t="shared" si="3"/>
        <v>NA</v>
      </c>
      <c r="R87" t="str">
        <f t="shared" si="4"/>
        <v>NA</v>
      </c>
      <c r="S87" s="168">
        <f t="shared" si="5"/>
        <v>260.50400000000002</v>
      </c>
      <c r="T87">
        <f t="shared" si="6"/>
        <v>125.16399999999999</v>
      </c>
    </row>
    <row r="88" spans="1:20" ht="12.75" customHeight="1" outlineLevel="1" x14ac:dyDescent="0.25">
      <c r="A88" s="149">
        <v>85</v>
      </c>
      <c r="B88" s="164" t="str">
        <f t="shared" si="0"/>
        <v>FA</v>
      </c>
      <c r="C88" s="164" t="str">
        <f t="shared" si="1"/>
        <v>FA</v>
      </c>
      <c r="D88" s="135">
        <v>8.67</v>
      </c>
      <c r="E88" s="165">
        <v>0.2</v>
      </c>
      <c r="F88" s="135">
        <v>4</v>
      </c>
      <c r="G88" s="135">
        <v>125</v>
      </c>
      <c r="H88" s="154">
        <v>4.4292300000000004</v>
      </c>
      <c r="I88" s="154">
        <v>4.0000000000000001E-3</v>
      </c>
      <c r="J88" s="154">
        <v>255.24199999999999</v>
      </c>
      <c r="K88" s="154">
        <v>141.91499999999999</v>
      </c>
      <c r="L88" s="154">
        <v>152.77000000000001</v>
      </c>
      <c r="M88" s="166">
        <v>105</v>
      </c>
      <c r="N88" s="167">
        <f t="shared" si="2"/>
        <v>235.24199999999999</v>
      </c>
      <c r="O88" s="167">
        <f t="shared" si="2"/>
        <v>121.91499999999999</v>
      </c>
      <c r="P88" s="167">
        <f t="shared" si="2"/>
        <v>132.77000000000001</v>
      </c>
      <c r="Q88" t="str">
        <f t="shared" si="3"/>
        <v>NA</v>
      </c>
      <c r="R88" t="str">
        <f t="shared" si="4"/>
        <v>NA</v>
      </c>
      <c r="S88" s="168">
        <f t="shared" si="5"/>
        <v>235.24199999999999</v>
      </c>
      <c r="T88">
        <f t="shared" si="6"/>
        <v>121.91499999999999</v>
      </c>
    </row>
    <row r="89" spans="1:20" ht="12.75" customHeight="1" outlineLevel="1" x14ac:dyDescent="0.25">
      <c r="A89" s="149">
        <v>100</v>
      </c>
      <c r="B89" s="164" t="str">
        <f t="shared" si="0"/>
        <v>FA</v>
      </c>
      <c r="C89" s="164" t="str">
        <f t="shared" si="1"/>
        <v>FA</v>
      </c>
      <c r="D89" s="135">
        <v>10.17</v>
      </c>
      <c r="E89" s="165">
        <v>0.2</v>
      </c>
      <c r="F89" s="135">
        <v>4</v>
      </c>
      <c r="G89" s="135">
        <v>125</v>
      </c>
      <c r="H89" s="154">
        <v>5.9292300000000004</v>
      </c>
      <c r="I89" s="154">
        <v>4.0000000000000001E-3</v>
      </c>
      <c r="J89" s="154">
        <v>237.09299999999999</v>
      </c>
      <c r="K89" s="154">
        <v>139.614</v>
      </c>
      <c r="L89" s="154">
        <v>149.148</v>
      </c>
      <c r="M89" s="166">
        <v>105</v>
      </c>
      <c r="N89" s="167">
        <f t="shared" si="2"/>
        <v>217.09299999999999</v>
      </c>
      <c r="O89" s="167">
        <f t="shared" si="2"/>
        <v>119.614</v>
      </c>
      <c r="P89" s="167">
        <f t="shared" si="2"/>
        <v>129.148</v>
      </c>
      <c r="Q89" t="str">
        <f t="shared" si="3"/>
        <v>NA</v>
      </c>
      <c r="R89" t="str">
        <f t="shared" si="4"/>
        <v>NA</v>
      </c>
      <c r="S89" s="168">
        <f t="shared" si="5"/>
        <v>217.09299999999999</v>
      </c>
      <c r="T89">
        <f t="shared" si="6"/>
        <v>119.614</v>
      </c>
    </row>
    <row r="90" spans="1:20" ht="12.75" customHeight="1" outlineLevel="1" x14ac:dyDescent="0.25">
      <c r="A90" s="149">
        <v>125</v>
      </c>
      <c r="B90" s="164" t="str">
        <f t="shared" si="0"/>
        <v>FA</v>
      </c>
      <c r="C90" s="164" t="str">
        <f t="shared" si="1"/>
        <v>FA</v>
      </c>
      <c r="D90" s="135">
        <v>12.67</v>
      </c>
      <c r="E90" s="165">
        <v>0.2</v>
      </c>
      <c r="F90" s="135">
        <v>4</v>
      </c>
      <c r="G90" s="135">
        <v>125</v>
      </c>
      <c r="H90" s="154">
        <v>8.4292300000000004</v>
      </c>
      <c r="I90" s="154">
        <v>4.0000000000000001E-3</v>
      </c>
      <c r="J90" s="154">
        <v>215.84800000000001</v>
      </c>
      <c r="K90" s="154">
        <v>136.93899999999999</v>
      </c>
      <c r="L90" s="154">
        <v>144.84</v>
      </c>
      <c r="M90" s="166">
        <v>105</v>
      </c>
      <c r="N90" s="167">
        <f t="shared" si="2"/>
        <v>195.84800000000001</v>
      </c>
      <c r="O90" s="167">
        <f t="shared" si="2"/>
        <v>116.93899999999999</v>
      </c>
      <c r="P90" s="167">
        <f t="shared" si="2"/>
        <v>124.84</v>
      </c>
      <c r="Q90" t="str">
        <f t="shared" si="3"/>
        <v>NA</v>
      </c>
      <c r="R90" t="str">
        <f t="shared" si="4"/>
        <v>NA</v>
      </c>
      <c r="S90" s="168">
        <f t="shared" si="5"/>
        <v>195.84800000000001</v>
      </c>
      <c r="T90">
        <f t="shared" si="6"/>
        <v>116.93899999999999</v>
      </c>
    </row>
    <row r="91" spans="1:20" ht="12.75" customHeight="1" outlineLevel="1" x14ac:dyDescent="0.25">
      <c r="A91" s="149">
        <v>150</v>
      </c>
      <c r="B91" s="164" t="str">
        <f t="shared" si="0"/>
        <v>FA</v>
      </c>
      <c r="C91" s="164" t="str">
        <f t="shared" si="1"/>
        <v>FA</v>
      </c>
      <c r="D91" s="135">
        <v>15.17</v>
      </c>
      <c r="E91" s="165">
        <v>0.2</v>
      </c>
      <c r="F91" s="135">
        <v>4</v>
      </c>
      <c r="G91" s="135">
        <v>125</v>
      </c>
      <c r="H91" s="154">
        <v>10.9292</v>
      </c>
      <c r="I91" s="154">
        <v>4.0000000000000001E-3</v>
      </c>
      <c r="J91" s="154">
        <v>201.43299999999999</v>
      </c>
      <c r="K91" s="154">
        <v>135.102</v>
      </c>
      <c r="L91" s="154">
        <v>141.751</v>
      </c>
      <c r="M91" s="166">
        <v>105</v>
      </c>
      <c r="N91" s="167">
        <f t="shared" si="2"/>
        <v>181.43299999999999</v>
      </c>
      <c r="O91" s="167">
        <f t="shared" si="2"/>
        <v>115.102</v>
      </c>
      <c r="P91" s="167">
        <f t="shared" si="2"/>
        <v>121.751</v>
      </c>
      <c r="Q91">
        <f t="shared" si="3"/>
        <v>201.43299999999999</v>
      </c>
      <c r="R91">
        <f t="shared" si="4"/>
        <v>135.102</v>
      </c>
      <c r="S91" s="168">
        <f t="shared" si="5"/>
        <v>181.43299999999999</v>
      </c>
      <c r="T91">
        <f t="shared" si="6"/>
        <v>115.102</v>
      </c>
    </row>
    <row r="92" spans="1:20" ht="12.75" customHeight="1" outlineLevel="1" x14ac:dyDescent="0.25">
      <c r="A92" s="149">
        <v>2</v>
      </c>
      <c r="B92" s="164" t="str">
        <f t="shared" si="0"/>
        <v>FA</v>
      </c>
      <c r="C92" s="164" t="str">
        <f t="shared" si="1"/>
        <v>TR</v>
      </c>
      <c r="D92" s="135">
        <v>0.37</v>
      </c>
      <c r="E92" s="165">
        <v>0.2</v>
      </c>
      <c r="F92" s="135">
        <v>6</v>
      </c>
      <c r="G92" s="135">
        <v>125</v>
      </c>
      <c r="H92" s="154">
        <v>-3.8707700000000003</v>
      </c>
      <c r="I92" s="154">
        <v>6.0000000000000001E-3</v>
      </c>
      <c r="J92" s="154">
        <v>1795.62</v>
      </c>
      <c r="K92" s="154">
        <v>359.334</v>
      </c>
      <c r="L92" s="154">
        <v>510.33699999999999</v>
      </c>
      <c r="M92" s="166">
        <v>105</v>
      </c>
      <c r="N92" s="167">
        <f t="shared" si="2"/>
        <v>1775.62</v>
      </c>
      <c r="O92" s="167">
        <f t="shared" si="2"/>
        <v>339.334</v>
      </c>
      <c r="P92" s="167">
        <f t="shared" si="2"/>
        <v>490.33699999999999</v>
      </c>
      <c r="Q92" t="str">
        <f t="shared" si="3"/>
        <v>NA</v>
      </c>
      <c r="R92" t="str">
        <f t="shared" si="4"/>
        <v>NA</v>
      </c>
      <c r="S92" s="168">
        <f t="shared" si="5"/>
        <v>1775.62</v>
      </c>
      <c r="T92">
        <f t="shared" si="6"/>
        <v>339.334</v>
      </c>
    </row>
    <row r="93" spans="1:20" ht="12.75" customHeight="1" outlineLevel="1" x14ac:dyDescent="0.25">
      <c r="A93" s="149">
        <v>3.5</v>
      </c>
      <c r="B93" s="164" t="str">
        <f t="shared" si="0"/>
        <v>FA</v>
      </c>
      <c r="C93" s="164" t="str">
        <f t="shared" si="1"/>
        <v>TR</v>
      </c>
      <c r="D93" s="135">
        <v>0.52</v>
      </c>
      <c r="E93" s="165">
        <v>0.2</v>
      </c>
      <c r="F93" s="135">
        <v>6</v>
      </c>
      <c r="G93" s="135">
        <v>125</v>
      </c>
      <c r="H93" s="154">
        <v>-3.7207699999999999</v>
      </c>
      <c r="I93" s="154">
        <v>6.0000000000000001E-3</v>
      </c>
      <c r="J93" s="154">
        <v>1596.59</v>
      </c>
      <c r="K93" s="154">
        <v>328.07100000000003</v>
      </c>
      <c r="L93" s="154">
        <v>460.28899999999999</v>
      </c>
      <c r="M93" s="166">
        <v>105</v>
      </c>
      <c r="N93" s="167">
        <f t="shared" si="2"/>
        <v>1576.59</v>
      </c>
      <c r="O93" s="167">
        <f t="shared" si="2"/>
        <v>308.07100000000003</v>
      </c>
      <c r="P93" s="167">
        <f t="shared" si="2"/>
        <v>440.28899999999999</v>
      </c>
      <c r="Q93" t="str">
        <f t="shared" si="3"/>
        <v>NA</v>
      </c>
      <c r="R93" t="str">
        <f t="shared" si="4"/>
        <v>NA</v>
      </c>
      <c r="S93" s="168">
        <f t="shared" si="5"/>
        <v>1576.59</v>
      </c>
      <c r="T93">
        <f t="shared" si="6"/>
        <v>308.07100000000003</v>
      </c>
    </row>
    <row r="94" spans="1:20" ht="12.75" customHeight="1" outlineLevel="1" x14ac:dyDescent="0.25">
      <c r="A94" s="149">
        <v>5</v>
      </c>
      <c r="B94" s="164" t="str">
        <f t="shared" si="0"/>
        <v>FA</v>
      </c>
      <c r="C94" s="164" t="str">
        <f t="shared" si="1"/>
        <v>TR</v>
      </c>
      <c r="D94" s="135">
        <v>0.67</v>
      </c>
      <c r="E94" s="165">
        <v>0.2</v>
      </c>
      <c r="F94" s="135">
        <v>6</v>
      </c>
      <c r="G94" s="135">
        <v>125</v>
      </c>
      <c r="H94" s="154">
        <v>-3.57077</v>
      </c>
      <c r="I94" s="154">
        <v>6.0000000000000001E-3</v>
      </c>
      <c r="J94" s="154">
        <v>1436.68</v>
      </c>
      <c r="K94" s="154">
        <v>305.04300000000001</v>
      </c>
      <c r="L94" s="154">
        <v>425.17</v>
      </c>
      <c r="M94" s="166">
        <v>105</v>
      </c>
      <c r="N94" s="167">
        <f t="shared" si="2"/>
        <v>1416.68</v>
      </c>
      <c r="O94" s="167">
        <f t="shared" si="2"/>
        <v>285.04300000000001</v>
      </c>
      <c r="P94" s="167">
        <f t="shared" si="2"/>
        <v>405.17</v>
      </c>
      <c r="Q94" t="str">
        <f t="shared" si="3"/>
        <v>NA</v>
      </c>
      <c r="R94" t="str">
        <f t="shared" si="4"/>
        <v>NA</v>
      </c>
      <c r="S94" s="168">
        <f t="shared" si="5"/>
        <v>1416.68</v>
      </c>
      <c r="T94">
        <f t="shared" si="6"/>
        <v>285.04300000000001</v>
      </c>
    </row>
    <row r="95" spans="1:20" ht="12.75" customHeight="1" outlineLevel="1" x14ac:dyDescent="0.25">
      <c r="A95" s="149">
        <v>7.5</v>
      </c>
      <c r="B95" s="164" t="str">
        <f t="shared" si="0"/>
        <v>FA</v>
      </c>
      <c r="C95" s="164" t="str">
        <f t="shared" si="1"/>
        <v>TR</v>
      </c>
      <c r="D95" s="135">
        <v>0.92</v>
      </c>
      <c r="E95" s="165">
        <v>0.2</v>
      </c>
      <c r="F95" s="135">
        <v>6</v>
      </c>
      <c r="G95" s="135">
        <v>125</v>
      </c>
      <c r="H95" s="154">
        <v>-3.32077</v>
      </c>
      <c r="I95" s="154">
        <v>6.0000000000000001E-3</v>
      </c>
      <c r="J95" s="154">
        <v>1232.32</v>
      </c>
      <c r="K95" s="154">
        <v>276.55500000000001</v>
      </c>
      <c r="L95" s="154">
        <v>382.64400000000001</v>
      </c>
      <c r="M95" s="166">
        <v>105</v>
      </c>
      <c r="N95" s="167">
        <f t="shared" si="2"/>
        <v>1212.32</v>
      </c>
      <c r="O95" s="167">
        <f t="shared" si="2"/>
        <v>256.55500000000001</v>
      </c>
      <c r="P95" s="167">
        <f t="shared" si="2"/>
        <v>362.64400000000001</v>
      </c>
      <c r="Q95" t="str">
        <f t="shared" si="3"/>
        <v>NA</v>
      </c>
      <c r="R95" t="str">
        <f t="shared" si="4"/>
        <v>NA</v>
      </c>
      <c r="S95" s="168">
        <f t="shared" si="5"/>
        <v>1212.32</v>
      </c>
      <c r="T95">
        <f t="shared" si="6"/>
        <v>256.55500000000001</v>
      </c>
    </row>
    <row r="96" spans="1:20" ht="12.75" customHeight="1" outlineLevel="1" x14ac:dyDescent="0.25">
      <c r="A96" s="149">
        <v>10</v>
      </c>
      <c r="B96" s="164" t="str">
        <f t="shared" ref="B96:B159" si="7">IF(AND($A96&lt;=$C$24,Q96&lt;&gt;"NA",R96&lt;&gt;"NA",F96&gt;=$Q$26),"TR","FA")</f>
        <v>FA</v>
      </c>
      <c r="C96" s="164" t="str">
        <f t="shared" ref="C96:C159" si="8">IF(AND($A96&lt;=$C$24,$S96&lt;&gt;"NA",$T96&lt;&gt;"NA",$F96&gt;=$S$26),"TR","FA")</f>
        <v>TR</v>
      </c>
      <c r="D96" s="135">
        <v>1.17</v>
      </c>
      <c r="E96" s="165">
        <v>0.2</v>
      </c>
      <c r="F96" s="135">
        <v>6</v>
      </c>
      <c r="G96" s="135">
        <v>125</v>
      </c>
      <c r="H96" s="154">
        <v>-3.07077</v>
      </c>
      <c r="I96" s="154">
        <v>6.0000000000000001E-3</v>
      </c>
      <c r="J96" s="154">
        <v>1087.43</v>
      </c>
      <c r="K96" s="154">
        <v>255.327</v>
      </c>
      <c r="L96" s="154">
        <v>347.64400000000001</v>
      </c>
      <c r="M96" s="166">
        <v>105</v>
      </c>
      <c r="N96" s="167">
        <f t="shared" si="2"/>
        <v>1067.43</v>
      </c>
      <c r="O96" s="167">
        <f t="shared" si="2"/>
        <v>235.327</v>
      </c>
      <c r="P96" s="167">
        <f t="shared" si="2"/>
        <v>327.64400000000001</v>
      </c>
      <c r="Q96" t="str">
        <f t="shared" si="3"/>
        <v>NA</v>
      </c>
      <c r="R96" t="str">
        <f t="shared" si="4"/>
        <v>NA</v>
      </c>
      <c r="S96" s="168">
        <f t="shared" si="5"/>
        <v>1067.43</v>
      </c>
      <c r="T96">
        <f t="shared" si="6"/>
        <v>235.327</v>
      </c>
    </row>
    <row r="97" spans="1:20" ht="12.75" customHeight="1" outlineLevel="1" x14ac:dyDescent="0.25">
      <c r="A97" s="149">
        <v>15</v>
      </c>
      <c r="B97" s="164" t="str">
        <f t="shared" si="7"/>
        <v>FA</v>
      </c>
      <c r="C97" s="164" t="str">
        <f t="shared" si="8"/>
        <v>TR</v>
      </c>
      <c r="D97" s="135">
        <v>1.67</v>
      </c>
      <c r="E97" s="165">
        <v>0.2</v>
      </c>
      <c r="F97" s="135">
        <v>6</v>
      </c>
      <c r="G97" s="135">
        <v>125</v>
      </c>
      <c r="H97" s="154">
        <v>-2.57077</v>
      </c>
      <c r="I97" s="154">
        <v>6.0000000000000001E-3</v>
      </c>
      <c r="J97" s="154">
        <v>891.89</v>
      </c>
      <c r="K97" s="154">
        <v>227.667</v>
      </c>
      <c r="L97" s="154">
        <v>299.053</v>
      </c>
      <c r="M97" s="166">
        <v>105</v>
      </c>
      <c r="N97" s="167">
        <f t="shared" ref="N97:P160" si="9">J97-$J$30+$N$30</f>
        <v>871.89</v>
      </c>
      <c r="O97" s="167">
        <f t="shared" si="9"/>
        <v>207.667</v>
      </c>
      <c r="P97" s="167">
        <f t="shared" si="9"/>
        <v>279.053</v>
      </c>
      <c r="Q97" t="str">
        <f t="shared" ref="Q97:Q160" si="10">IF(J97&lt;$Q$30,J97,"NA")</f>
        <v>NA</v>
      </c>
      <c r="R97" t="str">
        <f t="shared" ref="R97:R160" si="11">IF(J97&lt;$Q$30,K97,"NA")</f>
        <v>NA</v>
      </c>
      <c r="S97" s="168">
        <f t="shared" ref="S97:S160" si="12">IF(N97&lt;$S$30,N97,"NA")</f>
        <v>871.89</v>
      </c>
      <c r="T97">
        <f t="shared" ref="T97:T160" si="13">IF(O97&lt;$T$30,O97,"NA")</f>
        <v>207.667</v>
      </c>
    </row>
    <row r="98" spans="1:20" ht="12.75" customHeight="1" outlineLevel="1" x14ac:dyDescent="0.25">
      <c r="A98" s="149">
        <v>20</v>
      </c>
      <c r="B98" s="164" t="str">
        <f t="shared" si="7"/>
        <v>FA</v>
      </c>
      <c r="C98" s="164" t="str">
        <f t="shared" si="8"/>
        <v>TR</v>
      </c>
      <c r="D98" s="135">
        <v>2.17</v>
      </c>
      <c r="E98" s="165">
        <v>0.2</v>
      </c>
      <c r="F98" s="135">
        <v>6</v>
      </c>
      <c r="G98" s="135">
        <v>125</v>
      </c>
      <c r="H98" s="154">
        <v>-2.07077</v>
      </c>
      <c r="I98" s="154">
        <v>6.0000000000000001E-3</v>
      </c>
      <c r="J98" s="154">
        <v>757.18</v>
      </c>
      <c r="K98" s="154">
        <v>209.04900000000001</v>
      </c>
      <c r="L98" s="154">
        <v>267.32299999999998</v>
      </c>
      <c r="M98" s="166">
        <v>105</v>
      </c>
      <c r="N98" s="167">
        <f t="shared" si="9"/>
        <v>737.18</v>
      </c>
      <c r="O98" s="167">
        <f t="shared" si="9"/>
        <v>189.04900000000001</v>
      </c>
      <c r="P98" s="167">
        <f t="shared" si="9"/>
        <v>247.32299999999998</v>
      </c>
      <c r="Q98" t="str">
        <f t="shared" si="10"/>
        <v>NA</v>
      </c>
      <c r="R98" t="str">
        <f t="shared" si="11"/>
        <v>NA</v>
      </c>
      <c r="S98" s="168">
        <f t="shared" si="12"/>
        <v>737.18</v>
      </c>
      <c r="T98">
        <f t="shared" si="13"/>
        <v>189.04900000000001</v>
      </c>
    </row>
    <row r="99" spans="1:20" ht="12.75" customHeight="1" outlineLevel="1" x14ac:dyDescent="0.25">
      <c r="A99" s="149">
        <v>35</v>
      </c>
      <c r="B99" s="164" t="str">
        <f t="shared" si="7"/>
        <v>FA</v>
      </c>
      <c r="C99" s="164" t="str">
        <f t="shared" si="8"/>
        <v>FA</v>
      </c>
      <c r="D99" s="135">
        <v>3.67</v>
      </c>
      <c r="E99" s="165">
        <v>0.2</v>
      </c>
      <c r="F99" s="135">
        <v>6</v>
      </c>
      <c r="G99" s="135">
        <v>125</v>
      </c>
      <c r="H99" s="154">
        <v>-0.57076899999999997</v>
      </c>
      <c r="I99" s="154">
        <v>6.0000000000000001E-3</v>
      </c>
      <c r="J99" s="154">
        <v>539.67899999999997</v>
      </c>
      <c r="K99" s="154">
        <v>179.173</v>
      </c>
      <c r="L99" s="154">
        <v>214.809</v>
      </c>
      <c r="M99" s="166">
        <v>105</v>
      </c>
      <c r="N99" s="167">
        <f t="shared" si="9"/>
        <v>519.67899999999997</v>
      </c>
      <c r="O99" s="167">
        <f t="shared" si="9"/>
        <v>159.173</v>
      </c>
      <c r="P99" s="167">
        <f t="shared" si="9"/>
        <v>194.809</v>
      </c>
      <c r="Q99" t="str">
        <f t="shared" si="10"/>
        <v>NA</v>
      </c>
      <c r="R99" t="str">
        <f t="shared" si="11"/>
        <v>NA</v>
      </c>
      <c r="S99" s="168">
        <f t="shared" si="12"/>
        <v>519.67899999999997</v>
      </c>
      <c r="T99">
        <f t="shared" si="13"/>
        <v>159.173</v>
      </c>
    </row>
    <row r="100" spans="1:20" ht="12.75" customHeight="1" outlineLevel="1" x14ac:dyDescent="0.25">
      <c r="A100" s="149">
        <v>50</v>
      </c>
      <c r="B100" s="164" t="str">
        <f t="shared" si="7"/>
        <v>FA</v>
      </c>
      <c r="C100" s="164" t="str">
        <f t="shared" si="8"/>
        <v>FA</v>
      </c>
      <c r="D100" s="135">
        <v>5.17</v>
      </c>
      <c r="E100" s="165">
        <v>0.2</v>
      </c>
      <c r="F100" s="135">
        <v>6</v>
      </c>
      <c r="G100" s="135">
        <v>125</v>
      </c>
      <c r="H100" s="154">
        <v>0.92923100000000003</v>
      </c>
      <c r="I100" s="154">
        <v>6.0000000000000001E-3</v>
      </c>
      <c r="J100" s="154">
        <v>432.57400000000001</v>
      </c>
      <c r="K100" s="154">
        <v>165.19800000000001</v>
      </c>
      <c r="L100" s="154">
        <v>191.83799999999999</v>
      </c>
      <c r="M100" s="166">
        <v>105</v>
      </c>
      <c r="N100" s="167">
        <f t="shared" si="9"/>
        <v>412.57400000000001</v>
      </c>
      <c r="O100" s="167">
        <f t="shared" si="9"/>
        <v>145.19800000000001</v>
      </c>
      <c r="P100" s="167">
        <f t="shared" si="9"/>
        <v>171.83799999999999</v>
      </c>
      <c r="Q100" t="str">
        <f t="shared" si="10"/>
        <v>NA</v>
      </c>
      <c r="R100" t="str">
        <f t="shared" si="11"/>
        <v>NA</v>
      </c>
      <c r="S100" s="168">
        <f t="shared" si="12"/>
        <v>412.57400000000001</v>
      </c>
      <c r="T100">
        <f t="shared" si="13"/>
        <v>145.19800000000001</v>
      </c>
    </row>
    <row r="101" spans="1:20" ht="12.75" customHeight="1" outlineLevel="1" x14ac:dyDescent="0.25">
      <c r="A101" s="149">
        <v>60</v>
      </c>
      <c r="B101" s="164" t="str">
        <f t="shared" si="7"/>
        <v>FA</v>
      </c>
      <c r="C101" s="164" t="str">
        <f t="shared" si="8"/>
        <v>FA</v>
      </c>
      <c r="D101" s="135">
        <v>6.17</v>
      </c>
      <c r="E101" s="165">
        <v>0.2</v>
      </c>
      <c r="F101" s="135">
        <v>6</v>
      </c>
      <c r="G101" s="135">
        <v>125</v>
      </c>
      <c r="H101" s="154">
        <v>1.92923</v>
      </c>
      <c r="I101" s="154">
        <v>6.0000000000000001E-3</v>
      </c>
      <c r="J101" s="154">
        <v>387.22399999999999</v>
      </c>
      <c r="K101" s="154">
        <v>159.161</v>
      </c>
      <c r="L101" s="154">
        <v>182.01</v>
      </c>
      <c r="M101" s="166">
        <v>105</v>
      </c>
      <c r="N101" s="167">
        <f t="shared" si="9"/>
        <v>367.22399999999999</v>
      </c>
      <c r="O101" s="167">
        <f t="shared" si="9"/>
        <v>139.161</v>
      </c>
      <c r="P101" s="167">
        <f t="shared" si="9"/>
        <v>162.01</v>
      </c>
      <c r="Q101" t="str">
        <f t="shared" si="10"/>
        <v>NA</v>
      </c>
      <c r="R101" t="str">
        <f t="shared" si="11"/>
        <v>NA</v>
      </c>
      <c r="S101" s="168">
        <f t="shared" si="12"/>
        <v>367.22399999999999</v>
      </c>
      <c r="T101">
        <f t="shared" si="13"/>
        <v>139.161</v>
      </c>
    </row>
    <row r="102" spans="1:20" ht="12.75" customHeight="1" outlineLevel="1" x14ac:dyDescent="0.25">
      <c r="A102" s="149">
        <v>70</v>
      </c>
      <c r="B102" s="164" t="str">
        <f t="shared" si="7"/>
        <v>FA</v>
      </c>
      <c r="C102" s="164" t="str">
        <f t="shared" si="8"/>
        <v>FA</v>
      </c>
      <c r="D102" s="135">
        <v>7.17</v>
      </c>
      <c r="E102" s="165">
        <v>0.2</v>
      </c>
      <c r="F102" s="135">
        <v>6</v>
      </c>
      <c r="G102" s="135">
        <v>125</v>
      </c>
      <c r="H102" s="154">
        <v>2.92923</v>
      </c>
      <c r="I102" s="154">
        <v>6.0000000000000001E-3</v>
      </c>
      <c r="J102" s="154">
        <v>353.59500000000003</v>
      </c>
      <c r="K102" s="154">
        <v>154.85400000000001</v>
      </c>
      <c r="L102" s="154">
        <v>174.95599999999999</v>
      </c>
      <c r="M102" s="166">
        <v>105</v>
      </c>
      <c r="N102" s="167">
        <f t="shared" si="9"/>
        <v>333.59500000000003</v>
      </c>
      <c r="O102" s="167">
        <f t="shared" si="9"/>
        <v>134.85400000000001</v>
      </c>
      <c r="P102" s="167">
        <f t="shared" si="9"/>
        <v>154.95599999999999</v>
      </c>
      <c r="Q102" t="str">
        <f t="shared" si="10"/>
        <v>NA</v>
      </c>
      <c r="R102" t="str">
        <f t="shared" si="11"/>
        <v>NA</v>
      </c>
      <c r="S102" s="168">
        <f t="shared" si="12"/>
        <v>333.59500000000003</v>
      </c>
      <c r="T102">
        <f t="shared" si="13"/>
        <v>134.85400000000001</v>
      </c>
    </row>
    <row r="103" spans="1:20" ht="12.75" customHeight="1" outlineLevel="1" x14ac:dyDescent="0.25">
      <c r="A103" s="149">
        <v>85</v>
      </c>
      <c r="B103" s="164" t="str">
        <f t="shared" si="7"/>
        <v>FA</v>
      </c>
      <c r="C103" s="164" t="str">
        <f t="shared" si="8"/>
        <v>FA</v>
      </c>
      <c r="D103" s="135">
        <v>8.67</v>
      </c>
      <c r="E103" s="165">
        <v>0.2</v>
      </c>
      <c r="F103" s="135">
        <v>6</v>
      </c>
      <c r="G103" s="135">
        <v>125</v>
      </c>
      <c r="H103" s="154">
        <v>4.4292300000000004</v>
      </c>
      <c r="I103" s="154">
        <v>6.0000000000000001E-3</v>
      </c>
      <c r="J103" s="154">
        <v>316.93200000000002</v>
      </c>
      <c r="K103" s="154">
        <v>150.08799999999999</v>
      </c>
      <c r="L103" s="154">
        <v>166.02699999999999</v>
      </c>
      <c r="M103" s="166">
        <v>105</v>
      </c>
      <c r="N103" s="167">
        <f t="shared" si="9"/>
        <v>296.93200000000002</v>
      </c>
      <c r="O103" s="167">
        <f t="shared" si="9"/>
        <v>130.08799999999999</v>
      </c>
      <c r="P103" s="167">
        <f t="shared" si="9"/>
        <v>146.02699999999999</v>
      </c>
      <c r="Q103" t="str">
        <f t="shared" si="10"/>
        <v>NA</v>
      </c>
      <c r="R103" t="str">
        <f t="shared" si="11"/>
        <v>NA</v>
      </c>
      <c r="S103" s="168">
        <f t="shared" si="12"/>
        <v>296.93200000000002</v>
      </c>
      <c r="T103">
        <f t="shared" si="13"/>
        <v>130.08799999999999</v>
      </c>
    </row>
    <row r="104" spans="1:20" ht="12.75" customHeight="1" outlineLevel="1" x14ac:dyDescent="0.25">
      <c r="A104" s="149">
        <v>100</v>
      </c>
      <c r="B104" s="164" t="str">
        <f t="shared" si="7"/>
        <v>FA</v>
      </c>
      <c r="C104" s="164" t="str">
        <f t="shared" si="8"/>
        <v>FA</v>
      </c>
      <c r="D104" s="135">
        <v>10.17</v>
      </c>
      <c r="E104" s="165">
        <v>0.2</v>
      </c>
      <c r="F104" s="135">
        <v>6</v>
      </c>
      <c r="G104" s="135">
        <v>125</v>
      </c>
      <c r="H104" s="154">
        <v>5.9292300000000004</v>
      </c>
      <c r="I104" s="154">
        <v>6.0000000000000001E-3</v>
      </c>
      <c r="J104" s="154">
        <v>290.50400000000002</v>
      </c>
      <c r="K104" s="154">
        <v>146.708</v>
      </c>
      <c r="L104" s="154">
        <v>160.74600000000001</v>
      </c>
      <c r="M104" s="166">
        <v>105</v>
      </c>
      <c r="N104" s="167">
        <f t="shared" si="9"/>
        <v>270.50400000000002</v>
      </c>
      <c r="O104" s="167">
        <f t="shared" si="9"/>
        <v>126.708</v>
      </c>
      <c r="P104" s="167">
        <f t="shared" si="9"/>
        <v>140.74600000000001</v>
      </c>
      <c r="Q104" t="str">
        <f t="shared" si="10"/>
        <v>NA</v>
      </c>
      <c r="R104" t="str">
        <f t="shared" si="11"/>
        <v>NA</v>
      </c>
      <c r="S104" s="168">
        <f t="shared" si="12"/>
        <v>270.50400000000002</v>
      </c>
      <c r="T104">
        <f t="shared" si="13"/>
        <v>126.708</v>
      </c>
    </row>
    <row r="105" spans="1:20" ht="12.75" customHeight="1" outlineLevel="1" x14ac:dyDescent="0.25">
      <c r="A105" s="149">
        <v>125</v>
      </c>
      <c r="B105" s="164" t="str">
        <f t="shared" si="7"/>
        <v>FA</v>
      </c>
      <c r="C105" s="164" t="str">
        <f t="shared" si="8"/>
        <v>FA</v>
      </c>
      <c r="D105" s="135">
        <v>12.67</v>
      </c>
      <c r="E105" s="165">
        <v>0.2</v>
      </c>
      <c r="F105" s="135">
        <v>6</v>
      </c>
      <c r="G105" s="135">
        <v>125</v>
      </c>
      <c r="H105" s="154">
        <v>8.4292300000000004</v>
      </c>
      <c r="I105" s="154">
        <v>6.0000000000000001E-3</v>
      </c>
      <c r="J105" s="154">
        <v>259.464</v>
      </c>
      <c r="K105" s="154">
        <v>142.76300000000001</v>
      </c>
      <c r="L105" s="154">
        <v>154.42699999999999</v>
      </c>
      <c r="M105" s="166">
        <v>105</v>
      </c>
      <c r="N105" s="167">
        <f t="shared" si="9"/>
        <v>239.464</v>
      </c>
      <c r="O105" s="167">
        <f t="shared" si="9"/>
        <v>122.76300000000001</v>
      </c>
      <c r="P105" s="167">
        <f t="shared" si="9"/>
        <v>134.42699999999999</v>
      </c>
      <c r="Q105" t="str">
        <f t="shared" si="10"/>
        <v>NA</v>
      </c>
      <c r="R105" t="str">
        <f t="shared" si="11"/>
        <v>NA</v>
      </c>
      <c r="S105" s="168">
        <f t="shared" si="12"/>
        <v>239.464</v>
      </c>
      <c r="T105">
        <f t="shared" si="13"/>
        <v>122.76300000000001</v>
      </c>
    </row>
    <row r="106" spans="1:20" ht="12.75" customHeight="1" outlineLevel="1" x14ac:dyDescent="0.25">
      <c r="A106" s="149">
        <v>150</v>
      </c>
      <c r="B106" s="164" t="str">
        <f t="shared" si="7"/>
        <v>FA</v>
      </c>
      <c r="C106" s="164" t="str">
        <f t="shared" si="8"/>
        <v>FA</v>
      </c>
      <c r="D106" s="135">
        <v>15.17</v>
      </c>
      <c r="E106" s="165">
        <v>0.2</v>
      </c>
      <c r="F106" s="135">
        <v>6</v>
      </c>
      <c r="G106" s="135">
        <v>125</v>
      </c>
      <c r="H106" s="154">
        <v>10.9292</v>
      </c>
      <c r="I106" s="154">
        <v>6.0000000000000001E-3</v>
      </c>
      <c r="J106" s="154">
        <v>238.33099999999999</v>
      </c>
      <c r="K106" s="154">
        <v>140.047</v>
      </c>
      <c r="L106" s="154">
        <v>149.88399999999999</v>
      </c>
      <c r="M106" s="166">
        <v>105</v>
      </c>
      <c r="N106" s="167">
        <f t="shared" si="9"/>
        <v>218.33099999999999</v>
      </c>
      <c r="O106" s="167">
        <f t="shared" si="9"/>
        <v>120.047</v>
      </c>
      <c r="P106" s="167">
        <f t="shared" si="9"/>
        <v>129.88399999999999</v>
      </c>
      <c r="Q106" t="str">
        <f t="shared" si="10"/>
        <v>NA</v>
      </c>
      <c r="R106" t="str">
        <f t="shared" si="11"/>
        <v>NA</v>
      </c>
      <c r="S106" s="168">
        <f t="shared" si="12"/>
        <v>218.33099999999999</v>
      </c>
      <c r="T106">
        <f t="shared" si="13"/>
        <v>120.047</v>
      </c>
    </row>
    <row r="107" spans="1:20" ht="12.75" customHeight="1" outlineLevel="1" x14ac:dyDescent="0.25">
      <c r="A107" s="149">
        <v>2</v>
      </c>
      <c r="B107" s="164" t="str">
        <f t="shared" si="7"/>
        <v>FA</v>
      </c>
      <c r="C107" s="164" t="str">
        <f t="shared" si="8"/>
        <v>TR</v>
      </c>
      <c r="D107" s="135">
        <v>0.37</v>
      </c>
      <c r="E107" s="165">
        <v>0.2</v>
      </c>
      <c r="F107" s="135">
        <v>8</v>
      </c>
      <c r="G107" s="135">
        <v>125</v>
      </c>
      <c r="H107" s="154">
        <v>-3.8707700000000003</v>
      </c>
      <c r="I107" s="154">
        <v>8.0000000000000002E-3</v>
      </c>
      <c r="J107" s="154">
        <v>2309.4299999999998</v>
      </c>
      <c r="K107" s="154">
        <v>426.22300000000001</v>
      </c>
      <c r="L107" s="154">
        <v>615.42100000000005</v>
      </c>
      <c r="M107" s="166">
        <v>105</v>
      </c>
      <c r="N107" s="167">
        <f t="shared" si="9"/>
        <v>2289.4299999999998</v>
      </c>
      <c r="O107" s="167">
        <f t="shared" si="9"/>
        <v>406.22300000000001</v>
      </c>
      <c r="P107" s="167">
        <f t="shared" si="9"/>
        <v>595.42100000000005</v>
      </c>
      <c r="Q107" t="str">
        <f t="shared" si="10"/>
        <v>NA</v>
      </c>
      <c r="R107" t="str">
        <f t="shared" si="11"/>
        <v>NA</v>
      </c>
      <c r="S107" s="168">
        <f t="shared" si="12"/>
        <v>2289.4299999999998</v>
      </c>
      <c r="T107">
        <f t="shared" si="13"/>
        <v>406.22300000000001</v>
      </c>
    </row>
    <row r="108" spans="1:20" ht="12.75" customHeight="1" outlineLevel="1" x14ac:dyDescent="0.25">
      <c r="A108" s="149">
        <v>3.5</v>
      </c>
      <c r="B108" s="164" t="str">
        <f t="shared" si="7"/>
        <v>FA</v>
      </c>
      <c r="C108" s="164" t="str">
        <f t="shared" si="8"/>
        <v>TR</v>
      </c>
      <c r="D108" s="135">
        <v>0.52</v>
      </c>
      <c r="E108" s="165">
        <v>0.2</v>
      </c>
      <c r="F108" s="135">
        <v>8</v>
      </c>
      <c r="G108" s="135">
        <v>125</v>
      </c>
      <c r="H108" s="154">
        <v>-3.7207699999999999</v>
      </c>
      <c r="I108" s="154">
        <v>8.0000000000000002E-3</v>
      </c>
      <c r="J108" s="154">
        <v>2040.9</v>
      </c>
      <c r="K108" s="154">
        <v>386.315</v>
      </c>
      <c r="L108" s="154">
        <v>552.19500000000005</v>
      </c>
      <c r="M108" s="166">
        <v>105</v>
      </c>
      <c r="N108" s="167">
        <f t="shared" si="9"/>
        <v>2020.9</v>
      </c>
      <c r="O108" s="167">
        <f t="shared" si="9"/>
        <v>366.315</v>
      </c>
      <c r="P108" s="167">
        <f t="shared" si="9"/>
        <v>532.19500000000005</v>
      </c>
      <c r="Q108" t="str">
        <f t="shared" si="10"/>
        <v>NA</v>
      </c>
      <c r="R108" t="str">
        <f t="shared" si="11"/>
        <v>NA</v>
      </c>
      <c r="S108" s="168">
        <f t="shared" si="12"/>
        <v>2020.9</v>
      </c>
      <c r="T108">
        <f t="shared" si="13"/>
        <v>366.315</v>
      </c>
    </row>
    <row r="109" spans="1:20" ht="12.75" customHeight="1" outlineLevel="1" x14ac:dyDescent="0.25">
      <c r="A109" s="149">
        <v>5</v>
      </c>
      <c r="B109" s="164" t="str">
        <f t="shared" si="7"/>
        <v>FA</v>
      </c>
      <c r="C109" s="164" t="str">
        <f t="shared" si="8"/>
        <v>TR</v>
      </c>
      <c r="D109" s="135">
        <v>0.67</v>
      </c>
      <c r="E109" s="165">
        <v>0.2</v>
      </c>
      <c r="F109" s="135">
        <v>8</v>
      </c>
      <c r="G109" s="135">
        <v>125</v>
      </c>
      <c r="H109" s="154">
        <v>-3.57077</v>
      </c>
      <c r="I109" s="154">
        <v>8.0000000000000002E-3</v>
      </c>
      <c r="J109" s="154">
        <v>1827.92</v>
      </c>
      <c r="K109" s="154">
        <v>357.00700000000001</v>
      </c>
      <c r="L109" s="154">
        <v>508.04599999999999</v>
      </c>
      <c r="M109" s="166">
        <v>105</v>
      </c>
      <c r="N109" s="167">
        <f t="shared" si="9"/>
        <v>1807.92</v>
      </c>
      <c r="O109" s="167">
        <f t="shared" si="9"/>
        <v>337.00700000000001</v>
      </c>
      <c r="P109" s="167">
        <f t="shared" si="9"/>
        <v>488.04599999999999</v>
      </c>
      <c r="Q109" t="str">
        <f t="shared" si="10"/>
        <v>NA</v>
      </c>
      <c r="R109" t="str">
        <f t="shared" si="11"/>
        <v>NA</v>
      </c>
      <c r="S109" s="168">
        <f t="shared" si="12"/>
        <v>1807.92</v>
      </c>
      <c r="T109">
        <f t="shared" si="13"/>
        <v>337.00700000000001</v>
      </c>
    </row>
    <row r="110" spans="1:20" ht="12.75" customHeight="1" outlineLevel="1" x14ac:dyDescent="0.25">
      <c r="A110" s="149">
        <v>7.5</v>
      </c>
      <c r="B110" s="164" t="str">
        <f t="shared" si="7"/>
        <v>FA</v>
      </c>
      <c r="C110" s="164" t="str">
        <f t="shared" si="8"/>
        <v>TR</v>
      </c>
      <c r="D110" s="135">
        <v>0.92</v>
      </c>
      <c r="E110" s="165">
        <v>0.2</v>
      </c>
      <c r="F110" s="135">
        <v>8</v>
      </c>
      <c r="G110" s="135">
        <v>125</v>
      </c>
      <c r="H110" s="154">
        <v>-3.32077</v>
      </c>
      <c r="I110" s="154">
        <v>8.0000000000000002E-3</v>
      </c>
      <c r="J110" s="154">
        <v>1559.43</v>
      </c>
      <c r="K110" s="154">
        <v>320.71499999999997</v>
      </c>
      <c r="L110" s="154">
        <v>454.53100000000001</v>
      </c>
      <c r="M110" s="166">
        <v>105</v>
      </c>
      <c r="N110" s="167">
        <f t="shared" si="9"/>
        <v>1539.43</v>
      </c>
      <c r="O110" s="167">
        <f t="shared" si="9"/>
        <v>300.71499999999997</v>
      </c>
      <c r="P110" s="167">
        <f t="shared" si="9"/>
        <v>434.53100000000001</v>
      </c>
      <c r="Q110" t="str">
        <f t="shared" si="10"/>
        <v>NA</v>
      </c>
      <c r="R110" t="str">
        <f t="shared" si="11"/>
        <v>NA</v>
      </c>
      <c r="S110" s="168">
        <f t="shared" si="12"/>
        <v>1539.43</v>
      </c>
      <c r="T110">
        <f t="shared" si="13"/>
        <v>300.71499999999997</v>
      </c>
    </row>
    <row r="111" spans="1:20" ht="12.75" customHeight="1" outlineLevel="1" x14ac:dyDescent="0.25">
      <c r="A111" s="149">
        <v>10</v>
      </c>
      <c r="B111" s="164" t="str">
        <f t="shared" si="7"/>
        <v>FA</v>
      </c>
      <c r="C111" s="164" t="str">
        <f t="shared" si="8"/>
        <v>TR</v>
      </c>
      <c r="D111" s="135">
        <v>1.17</v>
      </c>
      <c r="E111" s="165">
        <v>0.2</v>
      </c>
      <c r="F111" s="135">
        <v>8</v>
      </c>
      <c r="G111" s="135">
        <v>125</v>
      </c>
      <c r="H111" s="154">
        <v>-3.07077</v>
      </c>
      <c r="I111" s="154">
        <v>8.0000000000000002E-3</v>
      </c>
      <c r="J111" s="154">
        <v>1370.47</v>
      </c>
      <c r="K111" s="154">
        <v>293.63099999999997</v>
      </c>
      <c r="L111" s="154">
        <v>410.33199999999999</v>
      </c>
      <c r="M111" s="166">
        <v>105</v>
      </c>
      <c r="N111" s="167">
        <f t="shared" si="9"/>
        <v>1350.47</v>
      </c>
      <c r="O111" s="167">
        <f t="shared" si="9"/>
        <v>273.63099999999997</v>
      </c>
      <c r="P111" s="167">
        <f t="shared" si="9"/>
        <v>390.33199999999999</v>
      </c>
      <c r="Q111" t="str">
        <f t="shared" si="10"/>
        <v>NA</v>
      </c>
      <c r="R111" t="str">
        <f t="shared" si="11"/>
        <v>NA</v>
      </c>
      <c r="S111" s="168">
        <f t="shared" si="12"/>
        <v>1350.47</v>
      </c>
      <c r="T111">
        <f t="shared" si="13"/>
        <v>273.63099999999997</v>
      </c>
    </row>
    <row r="112" spans="1:20" ht="12.75" customHeight="1" outlineLevel="1" x14ac:dyDescent="0.25">
      <c r="A112" s="149">
        <v>15</v>
      </c>
      <c r="B112" s="164" t="str">
        <f t="shared" si="7"/>
        <v>FA</v>
      </c>
      <c r="C112" s="164" t="str">
        <f t="shared" si="8"/>
        <v>TR</v>
      </c>
      <c r="D112" s="135">
        <v>1.67</v>
      </c>
      <c r="E112" s="165">
        <v>0.2</v>
      </c>
      <c r="F112" s="135">
        <v>8</v>
      </c>
      <c r="G112" s="135">
        <v>125</v>
      </c>
      <c r="H112" s="154">
        <v>-2.57077</v>
      </c>
      <c r="I112" s="154">
        <v>8.0000000000000002E-3</v>
      </c>
      <c r="J112" s="154">
        <v>1116.9000000000001</v>
      </c>
      <c r="K112" s="154">
        <v>258.30799999999999</v>
      </c>
      <c r="L112" s="154">
        <v>349.00200000000001</v>
      </c>
      <c r="M112" s="166">
        <v>105</v>
      </c>
      <c r="N112" s="167">
        <f t="shared" si="9"/>
        <v>1096.9000000000001</v>
      </c>
      <c r="O112" s="167">
        <f t="shared" si="9"/>
        <v>238.30799999999999</v>
      </c>
      <c r="P112" s="167">
        <f t="shared" si="9"/>
        <v>329.00200000000001</v>
      </c>
      <c r="Q112" t="str">
        <f t="shared" si="10"/>
        <v>NA</v>
      </c>
      <c r="R112" t="str">
        <f t="shared" si="11"/>
        <v>NA</v>
      </c>
      <c r="S112" s="168">
        <f t="shared" si="12"/>
        <v>1096.9000000000001</v>
      </c>
      <c r="T112">
        <f t="shared" si="13"/>
        <v>238.30799999999999</v>
      </c>
    </row>
    <row r="113" spans="1:20" ht="12.75" customHeight="1" outlineLevel="1" x14ac:dyDescent="0.25">
      <c r="A113" s="149">
        <v>20</v>
      </c>
      <c r="B113" s="164" t="str">
        <f t="shared" si="7"/>
        <v>FA</v>
      </c>
      <c r="C113" s="164" t="str">
        <f t="shared" si="8"/>
        <v>TR</v>
      </c>
      <c r="D113" s="135">
        <v>2.17</v>
      </c>
      <c r="E113" s="165">
        <v>0.2</v>
      </c>
      <c r="F113" s="135">
        <v>8</v>
      </c>
      <c r="G113" s="135">
        <v>125</v>
      </c>
      <c r="H113" s="154">
        <v>-2.07077</v>
      </c>
      <c r="I113" s="154">
        <v>8.0000000000000002E-3</v>
      </c>
      <c r="J113" s="154">
        <v>943.58</v>
      </c>
      <c r="K113" s="154">
        <v>234.43700000000001</v>
      </c>
      <c r="L113" s="154">
        <v>308.822</v>
      </c>
      <c r="M113" s="166">
        <v>105</v>
      </c>
      <c r="N113" s="167">
        <f t="shared" si="9"/>
        <v>923.58</v>
      </c>
      <c r="O113" s="167">
        <f t="shared" si="9"/>
        <v>214.43700000000001</v>
      </c>
      <c r="P113" s="167">
        <f t="shared" si="9"/>
        <v>288.822</v>
      </c>
      <c r="Q113" t="str">
        <f t="shared" si="10"/>
        <v>NA</v>
      </c>
      <c r="R113" t="str">
        <f t="shared" si="11"/>
        <v>NA</v>
      </c>
      <c r="S113" s="168">
        <f t="shared" si="12"/>
        <v>923.58</v>
      </c>
      <c r="T113">
        <f t="shared" si="13"/>
        <v>214.43700000000001</v>
      </c>
    </row>
    <row r="114" spans="1:20" ht="12.75" customHeight="1" outlineLevel="1" x14ac:dyDescent="0.25">
      <c r="A114" s="149">
        <v>35</v>
      </c>
      <c r="B114" s="164" t="str">
        <f t="shared" si="7"/>
        <v>FA</v>
      </c>
      <c r="C114" s="164" t="str">
        <f t="shared" si="8"/>
        <v>FA</v>
      </c>
      <c r="D114" s="135">
        <v>3.67</v>
      </c>
      <c r="E114" s="165">
        <v>0.2</v>
      </c>
      <c r="F114" s="135">
        <v>8</v>
      </c>
      <c r="G114" s="135">
        <v>125</v>
      </c>
      <c r="H114" s="154">
        <v>-0.57076899999999997</v>
      </c>
      <c r="I114" s="154">
        <v>8.0000000000000002E-3</v>
      </c>
      <c r="J114" s="154">
        <v>664.08600000000001</v>
      </c>
      <c r="K114" s="154">
        <v>195.92699999999999</v>
      </c>
      <c r="L114" s="154">
        <v>241.83199999999999</v>
      </c>
      <c r="M114" s="166">
        <v>105</v>
      </c>
      <c r="N114" s="167">
        <f t="shared" si="9"/>
        <v>644.08600000000001</v>
      </c>
      <c r="O114" s="167">
        <f t="shared" si="9"/>
        <v>175.92699999999999</v>
      </c>
      <c r="P114" s="167">
        <f t="shared" si="9"/>
        <v>221.83199999999999</v>
      </c>
      <c r="Q114" t="str">
        <f t="shared" si="10"/>
        <v>NA</v>
      </c>
      <c r="R114" t="str">
        <f t="shared" si="11"/>
        <v>NA</v>
      </c>
      <c r="S114" s="168">
        <f t="shared" si="12"/>
        <v>644.08600000000001</v>
      </c>
      <c r="T114">
        <f t="shared" si="13"/>
        <v>175.92699999999999</v>
      </c>
    </row>
    <row r="115" spans="1:20" ht="12.75" customHeight="1" outlineLevel="1" x14ac:dyDescent="0.25">
      <c r="A115" s="149">
        <v>50</v>
      </c>
      <c r="B115" s="164" t="str">
        <f t="shared" si="7"/>
        <v>FA</v>
      </c>
      <c r="C115" s="164" t="str">
        <f t="shared" si="8"/>
        <v>FA</v>
      </c>
      <c r="D115" s="135">
        <v>5.17</v>
      </c>
      <c r="E115" s="165">
        <v>0.2</v>
      </c>
      <c r="F115" s="135">
        <v>8</v>
      </c>
      <c r="G115" s="135">
        <v>125</v>
      </c>
      <c r="H115" s="154">
        <v>0.92923100000000003</v>
      </c>
      <c r="I115" s="154">
        <v>8.0000000000000002E-3</v>
      </c>
      <c r="J115" s="154">
        <v>526.23199999999997</v>
      </c>
      <c r="K115" s="154">
        <v>177.81</v>
      </c>
      <c r="L115" s="154">
        <v>212.32900000000001</v>
      </c>
      <c r="M115" s="166">
        <v>105</v>
      </c>
      <c r="N115" s="167">
        <f t="shared" si="9"/>
        <v>506.23199999999997</v>
      </c>
      <c r="O115" s="167">
        <f t="shared" si="9"/>
        <v>157.81</v>
      </c>
      <c r="P115" s="167">
        <f t="shared" si="9"/>
        <v>192.32900000000001</v>
      </c>
      <c r="Q115" t="str">
        <f t="shared" si="10"/>
        <v>NA</v>
      </c>
      <c r="R115" t="str">
        <f t="shared" si="11"/>
        <v>NA</v>
      </c>
      <c r="S115" s="168">
        <f t="shared" si="12"/>
        <v>506.23199999999997</v>
      </c>
      <c r="T115">
        <f t="shared" si="13"/>
        <v>157.81</v>
      </c>
    </row>
    <row r="116" spans="1:20" ht="12.75" customHeight="1" outlineLevel="1" x14ac:dyDescent="0.25">
      <c r="A116" s="149">
        <v>60</v>
      </c>
      <c r="B116" s="164" t="str">
        <f t="shared" si="7"/>
        <v>FA</v>
      </c>
      <c r="C116" s="164" t="str">
        <f t="shared" si="8"/>
        <v>FA</v>
      </c>
      <c r="D116" s="135">
        <v>6.17</v>
      </c>
      <c r="E116" s="165">
        <v>0.2</v>
      </c>
      <c r="F116" s="135">
        <v>8</v>
      </c>
      <c r="G116" s="135">
        <v>125</v>
      </c>
      <c r="H116" s="154">
        <v>1.92923</v>
      </c>
      <c r="I116" s="154">
        <v>8.0000000000000002E-3</v>
      </c>
      <c r="J116" s="154">
        <v>467.85599999999999</v>
      </c>
      <c r="K116" s="154">
        <v>169.96</v>
      </c>
      <c r="L116" s="154">
        <v>199.65799999999999</v>
      </c>
      <c r="M116" s="166">
        <v>105</v>
      </c>
      <c r="N116" s="167">
        <f t="shared" si="9"/>
        <v>447.85599999999999</v>
      </c>
      <c r="O116" s="167">
        <f t="shared" si="9"/>
        <v>149.96</v>
      </c>
      <c r="P116" s="167">
        <f t="shared" si="9"/>
        <v>179.65799999999999</v>
      </c>
      <c r="Q116" t="str">
        <f t="shared" si="10"/>
        <v>NA</v>
      </c>
      <c r="R116" t="str">
        <f t="shared" si="11"/>
        <v>NA</v>
      </c>
      <c r="S116" s="168">
        <f t="shared" si="12"/>
        <v>447.85599999999999</v>
      </c>
      <c r="T116">
        <f t="shared" si="13"/>
        <v>149.96</v>
      </c>
    </row>
    <row r="117" spans="1:20" ht="12.75" customHeight="1" outlineLevel="1" x14ac:dyDescent="0.25">
      <c r="A117" s="149">
        <v>70</v>
      </c>
      <c r="B117" s="164" t="str">
        <f t="shared" si="7"/>
        <v>FA</v>
      </c>
      <c r="C117" s="164" t="str">
        <f t="shared" si="8"/>
        <v>FA</v>
      </c>
      <c r="D117" s="135">
        <v>7.17</v>
      </c>
      <c r="E117" s="165">
        <v>0.2</v>
      </c>
      <c r="F117" s="135">
        <v>8</v>
      </c>
      <c r="G117" s="135">
        <v>125</v>
      </c>
      <c r="H117" s="154">
        <v>2.92923</v>
      </c>
      <c r="I117" s="154">
        <v>8.0000000000000002E-3</v>
      </c>
      <c r="J117" s="154">
        <v>424.36900000000003</v>
      </c>
      <c r="K117" s="154">
        <v>164.33699999999999</v>
      </c>
      <c r="L117" s="154">
        <v>190.536</v>
      </c>
      <c r="M117" s="166">
        <v>105</v>
      </c>
      <c r="N117" s="167">
        <f t="shared" si="9"/>
        <v>404.36900000000003</v>
      </c>
      <c r="O117" s="167">
        <f t="shared" si="9"/>
        <v>144.33699999999999</v>
      </c>
      <c r="P117" s="167">
        <f t="shared" si="9"/>
        <v>170.536</v>
      </c>
      <c r="Q117" t="str">
        <f t="shared" si="10"/>
        <v>NA</v>
      </c>
      <c r="R117" t="str">
        <f t="shared" si="11"/>
        <v>NA</v>
      </c>
      <c r="S117" s="168">
        <f t="shared" si="12"/>
        <v>404.36900000000003</v>
      </c>
      <c r="T117">
        <f t="shared" si="13"/>
        <v>144.33699999999999</v>
      </c>
    </row>
    <row r="118" spans="1:20" ht="12.75" customHeight="1" outlineLevel="1" x14ac:dyDescent="0.25">
      <c r="A118" s="149">
        <v>85</v>
      </c>
      <c r="B118" s="164" t="str">
        <f t="shared" si="7"/>
        <v>FA</v>
      </c>
      <c r="C118" s="164" t="str">
        <f t="shared" si="8"/>
        <v>FA</v>
      </c>
      <c r="D118" s="135">
        <v>8.67</v>
      </c>
      <c r="E118" s="165">
        <v>0.2</v>
      </c>
      <c r="F118" s="135">
        <v>8</v>
      </c>
      <c r="G118" s="135">
        <v>125</v>
      </c>
      <c r="H118" s="154">
        <v>4.4292300000000004</v>
      </c>
      <c r="I118" s="154">
        <v>8.0000000000000002E-3</v>
      </c>
      <c r="J118" s="154">
        <v>376.85500000000002</v>
      </c>
      <c r="K118" s="154">
        <v>158.10499999999999</v>
      </c>
      <c r="L118" s="154">
        <v>178.94399999999999</v>
      </c>
      <c r="M118" s="166">
        <v>105</v>
      </c>
      <c r="N118" s="167">
        <f t="shared" si="9"/>
        <v>356.85500000000002</v>
      </c>
      <c r="O118" s="167">
        <f t="shared" si="9"/>
        <v>138.10499999999999</v>
      </c>
      <c r="P118" s="167">
        <f t="shared" si="9"/>
        <v>158.94399999999999</v>
      </c>
      <c r="Q118" t="str">
        <f t="shared" si="10"/>
        <v>NA</v>
      </c>
      <c r="R118" t="str">
        <f t="shared" si="11"/>
        <v>NA</v>
      </c>
      <c r="S118" s="168">
        <f t="shared" si="12"/>
        <v>356.85500000000002</v>
      </c>
      <c r="T118">
        <f t="shared" si="13"/>
        <v>138.10499999999999</v>
      </c>
    </row>
    <row r="119" spans="1:20" ht="12.75" customHeight="1" outlineLevel="1" x14ac:dyDescent="0.25">
      <c r="A119" s="149">
        <v>100</v>
      </c>
      <c r="B119" s="164" t="str">
        <f t="shared" si="7"/>
        <v>FA</v>
      </c>
      <c r="C119" s="164" t="str">
        <f t="shared" si="8"/>
        <v>FA</v>
      </c>
      <c r="D119" s="135">
        <v>10.17</v>
      </c>
      <c r="E119" s="165">
        <v>0.2</v>
      </c>
      <c r="F119" s="135">
        <v>8</v>
      </c>
      <c r="G119" s="135">
        <v>125</v>
      </c>
      <c r="H119" s="154">
        <v>5.9292300000000004</v>
      </c>
      <c r="I119" s="154">
        <v>8.0000000000000002E-3</v>
      </c>
      <c r="J119" s="154">
        <v>342.52</v>
      </c>
      <c r="K119" s="154">
        <v>153.68100000000001</v>
      </c>
      <c r="L119" s="154">
        <v>172.07900000000001</v>
      </c>
      <c r="M119" s="166">
        <v>105</v>
      </c>
      <c r="N119" s="167">
        <f t="shared" si="9"/>
        <v>322.52</v>
      </c>
      <c r="O119" s="167">
        <f t="shared" si="9"/>
        <v>133.68100000000001</v>
      </c>
      <c r="P119" s="167">
        <f t="shared" si="9"/>
        <v>152.07900000000001</v>
      </c>
      <c r="Q119" t="str">
        <f t="shared" si="10"/>
        <v>NA</v>
      </c>
      <c r="R119" t="str">
        <f t="shared" si="11"/>
        <v>NA</v>
      </c>
      <c r="S119" s="168">
        <f t="shared" si="12"/>
        <v>322.52</v>
      </c>
      <c r="T119">
        <f t="shared" si="13"/>
        <v>133.68100000000001</v>
      </c>
    </row>
    <row r="120" spans="1:20" ht="12.75" customHeight="1" outlineLevel="1" x14ac:dyDescent="0.25">
      <c r="A120" s="149">
        <v>125</v>
      </c>
      <c r="B120" s="164" t="str">
        <f t="shared" si="7"/>
        <v>FA</v>
      </c>
      <c r="C120" s="164" t="str">
        <f t="shared" si="8"/>
        <v>FA</v>
      </c>
      <c r="D120" s="135">
        <v>12.67</v>
      </c>
      <c r="E120" s="165">
        <v>0.2</v>
      </c>
      <c r="F120" s="135">
        <v>8</v>
      </c>
      <c r="G120" s="135">
        <v>125</v>
      </c>
      <c r="H120" s="154">
        <v>8.4292300000000004</v>
      </c>
      <c r="I120" s="154">
        <v>8.0000000000000002E-3</v>
      </c>
      <c r="J120" s="154">
        <v>302.089</v>
      </c>
      <c r="K120" s="154">
        <v>148.50399999999999</v>
      </c>
      <c r="L120" s="154">
        <v>163.821</v>
      </c>
      <c r="M120" s="166">
        <v>105</v>
      </c>
      <c r="N120" s="167">
        <f t="shared" si="9"/>
        <v>282.089</v>
      </c>
      <c r="O120" s="167">
        <f t="shared" si="9"/>
        <v>128.50399999999999</v>
      </c>
      <c r="P120" s="167">
        <f t="shared" si="9"/>
        <v>143.821</v>
      </c>
      <c r="Q120" t="str">
        <f t="shared" si="10"/>
        <v>NA</v>
      </c>
      <c r="R120" t="str">
        <f t="shared" si="11"/>
        <v>NA</v>
      </c>
      <c r="S120" s="168">
        <f t="shared" si="12"/>
        <v>282.089</v>
      </c>
      <c r="T120">
        <f t="shared" si="13"/>
        <v>128.50399999999999</v>
      </c>
    </row>
    <row r="121" spans="1:20" ht="12.75" customHeight="1" outlineLevel="1" x14ac:dyDescent="0.25">
      <c r="A121" s="149">
        <v>150</v>
      </c>
      <c r="B121" s="164" t="str">
        <f t="shared" si="7"/>
        <v>FA</v>
      </c>
      <c r="C121" s="164" t="str">
        <f t="shared" si="8"/>
        <v>FA</v>
      </c>
      <c r="D121" s="135">
        <v>15.17</v>
      </c>
      <c r="E121" s="165">
        <v>0.2</v>
      </c>
      <c r="F121" s="135">
        <v>8</v>
      </c>
      <c r="G121" s="135">
        <v>125</v>
      </c>
      <c r="H121" s="154">
        <v>10.9292</v>
      </c>
      <c r="I121" s="154">
        <v>8.0000000000000002E-3</v>
      </c>
      <c r="J121" s="154">
        <v>274.48500000000001</v>
      </c>
      <c r="K121" s="154">
        <v>144.93</v>
      </c>
      <c r="L121" s="154">
        <v>157.875</v>
      </c>
      <c r="M121" s="166">
        <v>105</v>
      </c>
      <c r="N121" s="167">
        <f t="shared" si="9"/>
        <v>254.48500000000001</v>
      </c>
      <c r="O121" s="167">
        <f t="shared" si="9"/>
        <v>124.93</v>
      </c>
      <c r="P121" s="167">
        <f t="shared" si="9"/>
        <v>137.875</v>
      </c>
      <c r="Q121" t="str">
        <f t="shared" si="10"/>
        <v>NA</v>
      </c>
      <c r="R121" t="str">
        <f t="shared" si="11"/>
        <v>NA</v>
      </c>
      <c r="S121" s="168">
        <f t="shared" si="12"/>
        <v>254.48500000000001</v>
      </c>
      <c r="T121">
        <f t="shared" si="13"/>
        <v>124.93</v>
      </c>
    </row>
    <row r="122" spans="1:20" ht="12.75" customHeight="1" outlineLevel="1" x14ac:dyDescent="0.25">
      <c r="A122" s="149">
        <v>2</v>
      </c>
      <c r="B122" s="164" t="str">
        <f t="shared" si="7"/>
        <v>FA</v>
      </c>
      <c r="C122" s="164" t="str">
        <f t="shared" si="8"/>
        <v>TR</v>
      </c>
      <c r="D122" s="135">
        <v>0.37</v>
      </c>
      <c r="E122" s="165">
        <v>0.2</v>
      </c>
      <c r="F122" s="135">
        <v>9</v>
      </c>
      <c r="G122" s="135">
        <v>125</v>
      </c>
      <c r="H122" s="154">
        <v>-3.8707700000000003</v>
      </c>
      <c r="I122" s="154">
        <v>8.9999999999999993E-3</v>
      </c>
      <c r="J122" s="154">
        <v>2561.46</v>
      </c>
      <c r="K122" s="154">
        <v>458.52800000000002</v>
      </c>
      <c r="L122" s="154">
        <v>665.67700000000002</v>
      </c>
      <c r="M122" s="166">
        <v>105</v>
      </c>
      <c r="N122" s="167">
        <f t="shared" si="9"/>
        <v>2541.46</v>
      </c>
      <c r="O122" s="167">
        <f t="shared" si="9"/>
        <v>438.52800000000002</v>
      </c>
      <c r="P122" s="167">
        <f t="shared" si="9"/>
        <v>645.67700000000002</v>
      </c>
      <c r="Q122" t="str">
        <f t="shared" si="10"/>
        <v>NA</v>
      </c>
      <c r="R122" t="str">
        <f t="shared" si="11"/>
        <v>NA</v>
      </c>
      <c r="S122" s="168">
        <f t="shared" si="12"/>
        <v>2541.46</v>
      </c>
      <c r="T122">
        <f t="shared" si="13"/>
        <v>438.52800000000002</v>
      </c>
    </row>
    <row r="123" spans="1:20" ht="12.75" customHeight="1" outlineLevel="1" x14ac:dyDescent="0.25">
      <c r="A123" s="149">
        <v>3.5</v>
      </c>
      <c r="B123" s="164" t="str">
        <f t="shared" si="7"/>
        <v>FA</v>
      </c>
      <c r="C123" s="164" t="str">
        <f t="shared" si="8"/>
        <v>TR</v>
      </c>
      <c r="D123" s="135">
        <v>0.52</v>
      </c>
      <c r="E123" s="165">
        <v>0.2</v>
      </c>
      <c r="F123" s="135">
        <v>9</v>
      </c>
      <c r="G123" s="135">
        <v>125</v>
      </c>
      <c r="H123" s="154">
        <v>-3.7207699999999999</v>
      </c>
      <c r="I123" s="154">
        <v>8.9999999999999993E-3</v>
      </c>
      <c r="J123" s="154">
        <v>2257.9499999999998</v>
      </c>
      <c r="K123" s="154">
        <v>414.46899999999999</v>
      </c>
      <c r="L123" s="154">
        <v>596.18499999999995</v>
      </c>
      <c r="M123" s="166">
        <v>105</v>
      </c>
      <c r="N123" s="167">
        <f t="shared" si="9"/>
        <v>2237.9499999999998</v>
      </c>
      <c r="O123" s="167">
        <f t="shared" si="9"/>
        <v>394.46899999999999</v>
      </c>
      <c r="P123" s="167">
        <f t="shared" si="9"/>
        <v>576.18499999999995</v>
      </c>
      <c r="Q123" t="str">
        <f t="shared" si="10"/>
        <v>NA</v>
      </c>
      <c r="R123" t="str">
        <f t="shared" si="11"/>
        <v>NA</v>
      </c>
      <c r="S123" s="168">
        <f t="shared" si="12"/>
        <v>2237.9499999999998</v>
      </c>
      <c r="T123">
        <f t="shared" si="13"/>
        <v>394.46899999999999</v>
      </c>
    </row>
    <row r="124" spans="1:20" ht="12.75" customHeight="1" outlineLevel="1" x14ac:dyDescent="0.25">
      <c r="A124" s="149">
        <v>5</v>
      </c>
      <c r="B124" s="164" t="str">
        <f t="shared" si="7"/>
        <v>FA</v>
      </c>
      <c r="C124" s="164" t="str">
        <f t="shared" si="8"/>
        <v>TR</v>
      </c>
      <c r="D124" s="135">
        <v>0.67</v>
      </c>
      <c r="E124" s="165">
        <v>0.2</v>
      </c>
      <c r="F124" s="135">
        <v>9</v>
      </c>
      <c r="G124" s="135">
        <v>125</v>
      </c>
      <c r="H124" s="154">
        <v>-3.57077</v>
      </c>
      <c r="I124" s="154">
        <v>8.9999999999999993E-3</v>
      </c>
      <c r="J124" s="154">
        <v>2018.55</v>
      </c>
      <c r="K124" s="154">
        <v>382.15800000000002</v>
      </c>
      <c r="L124" s="154">
        <v>547.75800000000004</v>
      </c>
      <c r="M124" s="166">
        <v>105</v>
      </c>
      <c r="N124" s="167">
        <f t="shared" si="9"/>
        <v>1998.55</v>
      </c>
      <c r="O124" s="167">
        <f t="shared" si="9"/>
        <v>362.15800000000002</v>
      </c>
      <c r="P124" s="167">
        <f t="shared" si="9"/>
        <v>527.75800000000004</v>
      </c>
      <c r="Q124" t="str">
        <f t="shared" si="10"/>
        <v>NA</v>
      </c>
      <c r="R124" t="str">
        <f t="shared" si="11"/>
        <v>NA</v>
      </c>
      <c r="S124" s="168">
        <f t="shared" si="12"/>
        <v>1998.55</v>
      </c>
      <c r="T124">
        <f t="shared" si="13"/>
        <v>362.15800000000002</v>
      </c>
    </row>
    <row r="125" spans="1:20" ht="12.75" customHeight="1" outlineLevel="1" x14ac:dyDescent="0.25">
      <c r="A125" s="149">
        <v>7.5</v>
      </c>
      <c r="B125" s="164" t="str">
        <f t="shared" si="7"/>
        <v>FA</v>
      </c>
      <c r="C125" s="164" t="str">
        <f t="shared" si="8"/>
        <v>TR</v>
      </c>
      <c r="D125" s="135">
        <v>0.92</v>
      </c>
      <c r="E125" s="165">
        <v>0.2</v>
      </c>
      <c r="F125" s="135">
        <v>9</v>
      </c>
      <c r="G125" s="135">
        <v>125</v>
      </c>
      <c r="H125" s="154">
        <v>-3.32077</v>
      </c>
      <c r="I125" s="154">
        <v>8.9999999999999993E-3</v>
      </c>
      <c r="J125" s="154">
        <v>1718.44</v>
      </c>
      <c r="K125" s="154">
        <v>342.11799999999999</v>
      </c>
      <c r="L125" s="154">
        <v>489.03100000000001</v>
      </c>
      <c r="M125" s="166">
        <v>105</v>
      </c>
      <c r="N125" s="167">
        <f t="shared" si="9"/>
        <v>1698.44</v>
      </c>
      <c r="O125" s="167">
        <f t="shared" si="9"/>
        <v>322.11799999999999</v>
      </c>
      <c r="P125" s="167">
        <f t="shared" si="9"/>
        <v>469.03100000000001</v>
      </c>
      <c r="Q125" t="str">
        <f t="shared" si="10"/>
        <v>NA</v>
      </c>
      <c r="R125" t="str">
        <f t="shared" si="11"/>
        <v>NA</v>
      </c>
      <c r="S125" s="168">
        <f t="shared" si="12"/>
        <v>1698.44</v>
      </c>
      <c r="T125">
        <f t="shared" si="13"/>
        <v>322.11799999999999</v>
      </c>
    </row>
    <row r="126" spans="1:20" ht="12.75" customHeight="1" outlineLevel="1" x14ac:dyDescent="0.25">
      <c r="A126" s="149">
        <v>10</v>
      </c>
      <c r="B126" s="164" t="str">
        <f t="shared" si="7"/>
        <v>FA</v>
      </c>
      <c r="C126" s="164" t="str">
        <f t="shared" si="8"/>
        <v>TR</v>
      </c>
      <c r="D126" s="135">
        <v>1.17</v>
      </c>
      <c r="E126" s="165">
        <v>0.2</v>
      </c>
      <c r="F126" s="135">
        <v>9</v>
      </c>
      <c r="G126" s="135">
        <v>125</v>
      </c>
      <c r="H126" s="154">
        <v>-3.07077</v>
      </c>
      <c r="I126" s="154">
        <v>8.9999999999999993E-3</v>
      </c>
      <c r="J126" s="154">
        <v>1507.89</v>
      </c>
      <c r="K126" s="154">
        <v>312.22000000000003</v>
      </c>
      <c r="L126" s="154">
        <v>440.452</v>
      </c>
      <c r="M126" s="166">
        <v>105</v>
      </c>
      <c r="N126" s="167">
        <f t="shared" si="9"/>
        <v>1487.89</v>
      </c>
      <c r="O126" s="167">
        <f t="shared" si="9"/>
        <v>292.22000000000003</v>
      </c>
      <c r="P126" s="167">
        <f t="shared" si="9"/>
        <v>420.452</v>
      </c>
      <c r="Q126" t="str">
        <f t="shared" si="10"/>
        <v>NA</v>
      </c>
      <c r="R126" t="str">
        <f t="shared" si="11"/>
        <v>NA</v>
      </c>
      <c r="S126" s="168">
        <f t="shared" si="12"/>
        <v>1487.89</v>
      </c>
      <c r="T126">
        <f t="shared" si="13"/>
        <v>292.22000000000003</v>
      </c>
    </row>
    <row r="127" spans="1:20" ht="12.75" customHeight="1" outlineLevel="1" x14ac:dyDescent="0.25">
      <c r="A127" s="149">
        <v>15</v>
      </c>
      <c r="B127" s="164" t="str">
        <f t="shared" si="7"/>
        <v>FA</v>
      </c>
      <c r="C127" s="164" t="str">
        <f t="shared" si="8"/>
        <v>TR</v>
      </c>
      <c r="D127" s="135">
        <v>1.67</v>
      </c>
      <c r="E127" s="165">
        <v>0.2</v>
      </c>
      <c r="F127" s="135">
        <v>9</v>
      </c>
      <c r="G127" s="135">
        <v>125</v>
      </c>
      <c r="H127" s="154">
        <v>-2.57077</v>
      </c>
      <c r="I127" s="154">
        <v>8.9999999999999993E-3</v>
      </c>
      <c r="J127" s="154">
        <v>1226.04</v>
      </c>
      <c r="K127" s="154">
        <v>273.21699999999998</v>
      </c>
      <c r="L127" s="154">
        <v>373.072</v>
      </c>
      <c r="M127" s="166">
        <v>105</v>
      </c>
      <c r="N127" s="167">
        <f t="shared" si="9"/>
        <v>1206.04</v>
      </c>
      <c r="O127" s="167">
        <f t="shared" si="9"/>
        <v>253.21699999999998</v>
      </c>
      <c r="P127" s="167">
        <f t="shared" si="9"/>
        <v>353.072</v>
      </c>
      <c r="Q127" t="str">
        <f t="shared" si="10"/>
        <v>NA</v>
      </c>
      <c r="R127" t="str">
        <f t="shared" si="11"/>
        <v>NA</v>
      </c>
      <c r="S127" s="168">
        <f t="shared" si="12"/>
        <v>1206.04</v>
      </c>
      <c r="T127">
        <f t="shared" si="13"/>
        <v>253.21699999999998</v>
      </c>
    </row>
    <row r="128" spans="1:20" ht="12.75" customHeight="1" outlineLevel="1" x14ac:dyDescent="0.25">
      <c r="A128" s="149">
        <v>20</v>
      </c>
      <c r="B128" s="164" t="str">
        <f t="shared" si="7"/>
        <v>FA</v>
      </c>
      <c r="C128" s="164" t="str">
        <f t="shared" si="8"/>
        <v>TR</v>
      </c>
      <c r="D128" s="135">
        <v>2.17</v>
      </c>
      <c r="E128" s="165">
        <v>0.2</v>
      </c>
      <c r="F128" s="135">
        <v>9</v>
      </c>
      <c r="G128" s="135">
        <v>125</v>
      </c>
      <c r="H128" s="154">
        <v>-2.07077</v>
      </c>
      <c r="I128" s="154">
        <v>8.9999999999999993E-3</v>
      </c>
      <c r="J128" s="154">
        <v>1034.02</v>
      </c>
      <c r="K128" s="154">
        <v>246.81800000000001</v>
      </c>
      <c r="L128" s="154">
        <v>328.87400000000002</v>
      </c>
      <c r="M128" s="166">
        <v>105</v>
      </c>
      <c r="N128" s="167">
        <f t="shared" si="9"/>
        <v>1014.02</v>
      </c>
      <c r="O128" s="167">
        <f t="shared" si="9"/>
        <v>226.81800000000001</v>
      </c>
      <c r="P128" s="167">
        <f t="shared" si="9"/>
        <v>308.87400000000002</v>
      </c>
      <c r="Q128" t="str">
        <f t="shared" si="10"/>
        <v>NA</v>
      </c>
      <c r="R128" t="str">
        <f t="shared" si="11"/>
        <v>NA</v>
      </c>
      <c r="S128" s="168">
        <f t="shared" si="12"/>
        <v>1014.02</v>
      </c>
      <c r="T128">
        <f t="shared" si="13"/>
        <v>226.81800000000001</v>
      </c>
    </row>
    <row r="129" spans="1:20" ht="12.75" customHeight="1" outlineLevel="1" x14ac:dyDescent="0.25">
      <c r="A129" s="149">
        <v>35</v>
      </c>
      <c r="B129" s="164" t="str">
        <f t="shared" si="7"/>
        <v>FA</v>
      </c>
      <c r="C129" s="164" t="str">
        <f t="shared" si="8"/>
        <v>FA</v>
      </c>
      <c r="D129" s="135">
        <v>3.67</v>
      </c>
      <c r="E129" s="165">
        <v>0.2</v>
      </c>
      <c r="F129" s="135">
        <v>9</v>
      </c>
      <c r="G129" s="135">
        <v>125</v>
      </c>
      <c r="H129" s="154">
        <v>-0.57076899999999997</v>
      </c>
      <c r="I129" s="154">
        <v>8.9999999999999993E-3</v>
      </c>
      <c r="J129" s="154">
        <v>724.601</v>
      </c>
      <c r="K129" s="154">
        <v>204.13399999999999</v>
      </c>
      <c r="L129" s="154">
        <v>254.96799999999999</v>
      </c>
      <c r="M129" s="166">
        <v>105</v>
      </c>
      <c r="N129" s="167">
        <f t="shared" si="9"/>
        <v>704.601</v>
      </c>
      <c r="O129" s="167">
        <f t="shared" si="9"/>
        <v>184.13399999999999</v>
      </c>
      <c r="P129" s="167">
        <f t="shared" si="9"/>
        <v>234.96799999999999</v>
      </c>
      <c r="Q129" t="str">
        <f t="shared" si="10"/>
        <v>NA</v>
      </c>
      <c r="R129" t="str">
        <f t="shared" si="11"/>
        <v>NA</v>
      </c>
      <c r="S129" s="168">
        <f t="shared" si="12"/>
        <v>704.601</v>
      </c>
      <c r="T129">
        <f t="shared" si="13"/>
        <v>184.13399999999999</v>
      </c>
    </row>
    <row r="130" spans="1:20" ht="12.75" customHeight="1" outlineLevel="1" x14ac:dyDescent="0.25">
      <c r="A130" s="149">
        <v>50</v>
      </c>
      <c r="B130" s="164" t="str">
        <f t="shared" si="7"/>
        <v>FA</v>
      </c>
      <c r="C130" s="164" t="str">
        <f t="shared" si="8"/>
        <v>FA</v>
      </c>
      <c r="D130" s="135">
        <v>5.17</v>
      </c>
      <c r="E130" s="165">
        <v>0.2</v>
      </c>
      <c r="F130" s="135">
        <v>9</v>
      </c>
      <c r="G130" s="135">
        <v>125</v>
      </c>
      <c r="H130" s="154">
        <v>0.92923100000000003</v>
      </c>
      <c r="I130" s="154">
        <v>8.9999999999999993E-3</v>
      </c>
      <c r="J130" s="154">
        <v>571.947</v>
      </c>
      <c r="K130" s="154">
        <v>184.00800000000001</v>
      </c>
      <c r="L130" s="154">
        <v>222.33500000000001</v>
      </c>
      <c r="M130" s="166">
        <v>105</v>
      </c>
      <c r="N130" s="167">
        <f t="shared" si="9"/>
        <v>551.947</v>
      </c>
      <c r="O130" s="167">
        <f t="shared" si="9"/>
        <v>164.00800000000001</v>
      </c>
      <c r="P130" s="167">
        <f t="shared" si="9"/>
        <v>202.33500000000001</v>
      </c>
      <c r="Q130" t="str">
        <f t="shared" si="10"/>
        <v>NA</v>
      </c>
      <c r="R130" t="str">
        <f t="shared" si="11"/>
        <v>NA</v>
      </c>
      <c r="S130" s="168">
        <f t="shared" si="12"/>
        <v>551.947</v>
      </c>
      <c r="T130">
        <f t="shared" si="13"/>
        <v>164.00800000000001</v>
      </c>
    </row>
    <row r="131" spans="1:20" ht="12.75" customHeight="1" outlineLevel="1" x14ac:dyDescent="0.25">
      <c r="A131" s="149">
        <v>60</v>
      </c>
      <c r="B131" s="164" t="str">
        <f t="shared" si="7"/>
        <v>FA</v>
      </c>
      <c r="C131" s="164" t="str">
        <f t="shared" si="8"/>
        <v>FA</v>
      </c>
      <c r="D131" s="135">
        <v>6.17</v>
      </c>
      <c r="E131" s="165">
        <v>0.2</v>
      </c>
      <c r="F131" s="135">
        <v>9</v>
      </c>
      <c r="G131" s="135">
        <v>125</v>
      </c>
      <c r="H131" s="154">
        <v>1.92923</v>
      </c>
      <c r="I131" s="154">
        <v>8.9999999999999993E-3</v>
      </c>
      <c r="J131" s="154">
        <v>507.14</v>
      </c>
      <c r="K131" s="154">
        <v>175.267</v>
      </c>
      <c r="L131" s="154">
        <v>208.274</v>
      </c>
      <c r="M131" s="166">
        <v>105</v>
      </c>
      <c r="N131" s="167">
        <f t="shared" si="9"/>
        <v>487.14</v>
      </c>
      <c r="O131" s="167">
        <f t="shared" si="9"/>
        <v>155.267</v>
      </c>
      <c r="P131" s="167">
        <f t="shared" si="9"/>
        <v>188.274</v>
      </c>
      <c r="Q131" t="str">
        <f t="shared" si="10"/>
        <v>NA</v>
      </c>
      <c r="R131" t="str">
        <f t="shared" si="11"/>
        <v>NA</v>
      </c>
      <c r="S131" s="168">
        <f t="shared" si="12"/>
        <v>487.14</v>
      </c>
      <c r="T131">
        <f t="shared" si="13"/>
        <v>155.267</v>
      </c>
    </row>
    <row r="132" spans="1:20" ht="12.75" customHeight="1" outlineLevel="1" x14ac:dyDescent="0.25">
      <c r="A132" s="149">
        <v>70</v>
      </c>
      <c r="B132" s="164" t="str">
        <f t="shared" si="7"/>
        <v>FA</v>
      </c>
      <c r="C132" s="164" t="str">
        <f t="shared" si="8"/>
        <v>FA</v>
      </c>
      <c r="D132" s="135">
        <v>7.17</v>
      </c>
      <c r="E132" s="165">
        <v>0.2</v>
      </c>
      <c r="F132" s="135">
        <v>9</v>
      </c>
      <c r="G132" s="135">
        <v>125</v>
      </c>
      <c r="H132" s="154">
        <v>2.92923</v>
      </c>
      <c r="I132" s="154">
        <v>8.9999999999999993E-3</v>
      </c>
      <c r="J132" s="154">
        <v>459.00799999999998</v>
      </c>
      <c r="K132" s="154">
        <v>169.011</v>
      </c>
      <c r="L132" s="154">
        <v>198.17</v>
      </c>
      <c r="M132" s="166">
        <v>105</v>
      </c>
      <c r="N132" s="167">
        <f t="shared" si="9"/>
        <v>439.00799999999998</v>
      </c>
      <c r="O132" s="167">
        <f t="shared" si="9"/>
        <v>149.011</v>
      </c>
      <c r="P132" s="167">
        <f t="shared" si="9"/>
        <v>178.17</v>
      </c>
      <c r="Q132" t="str">
        <f t="shared" si="10"/>
        <v>NA</v>
      </c>
      <c r="R132" t="str">
        <f t="shared" si="11"/>
        <v>NA</v>
      </c>
      <c r="S132" s="168">
        <f t="shared" si="12"/>
        <v>439.00799999999998</v>
      </c>
      <c r="T132">
        <f t="shared" si="13"/>
        <v>149.011</v>
      </c>
    </row>
    <row r="133" spans="1:20" ht="12.75" customHeight="1" outlineLevel="1" x14ac:dyDescent="0.25">
      <c r="A133" s="149">
        <v>85</v>
      </c>
      <c r="B133" s="164" t="str">
        <f t="shared" si="7"/>
        <v>FA</v>
      </c>
      <c r="C133" s="164" t="str">
        <f t="shared" si="8"/>
        <v>FA</v>
      </c>
      <c r="D133" s="135">
        <v>8.67</v>
      </c>
      <c r="E133" s="165">
        <v>0.2</v>
      </c>
      <c r="F133" s="135">
        <v>9</v>
      </c>
      <c r="G133" s="135">
        <v>125</v>
      </c>
      <c r="H133" s="154">
        <v>4.4292300000000004</v>
      </c>
      <c r="I133" s="154">
        <v>8.9999999999999993E-3</v>
      </c>
      <c r="J133" s="154">
        <v>406.23700000000002</v>
      </c>
      <c r="K133" s="154">
        <v>162.06200000000001</v>
      </c>
      <c r="L133" s="154">
        <v>185.28899999999999</v>
      </c>
      <c r="M133" s="166">
        <v>105</v>
      </c>
      <c r="N133" s="167">
        <f t="shared" si="9"/>
        <v>386.23700000000002</v>
      </c>
      <c r="O133" s="167">
        <f t="shared" si="9"/>
        <v>142.06200000000001</v>
      </c>
      <c r="P133" s="167">
        <f t="shared" si="9"/>
        <v>165.28899999999999</v>
      </c>
      <c r="Q133" t="str">
        <f t="shared" si="10"/>
        <v>NA</v>
      </c>
      <c r="R133" t="str">
        <f t="shared" si="11"/>
        <v>NA</v>
      </c>
      <c r="S133" s="168">
        <f t="shared" si="12"/>
        <v>386.23700000000002</v>
      </c>
      <c r="T133">
        <f t="shared" si="13"/>
        <v>142.06200000000001</v>
      </c>
    </row>
    <row r="134" spans="1:20" ht="12.75" customHeight="1" outlineLevel="1" x14ac:dyDescent="0.25">
      <c r="A134" s="149">
        <v>100</v>
      </c>
      <c r="B134" s="164" t="str">
        <f t="shared" si="7"/>
        <v>FA</v>
      </c>
      <c r="C134" s="164" t="str">
        <f t="shared" si="8"/>
        <v>FA</v>
      </c>
      <c r="D134" s="135">
        <v>10.17</v>
      </c>
      <c r="E134" s="165">
        <v>0.2</v>
      </c>
      <c r="F134" s="135">
        <v>9</v>
      </c>
      <c r="G134" s="135">
        <v>125</v>
      </c>
      <c r="H134" s="154">
        <v>5.9292300000000004</v>
      </c>
      <c r="I134" s="154">
        <v>8.9999999999999993E-3</v>
      </c>
      <c r="J134" s="154">
        <v>368.065</v>
      </c>
      <c r="K134" s="154">
        <v>157.12700000000001</v>
      </c>
      <c r="L134" s="154">
        <v>177.65600000000001</v>
      </c>
      <c r="M134" s="166">
        <v>105</v>
      </c>
      <c r="N134" s="167">
        <f t="shared" si="9"/>
        <v>348.065</v>
      </c>
      <c r="O134" s="167">
        <f t="shared" si="9"/>
        <v>137.12700000000001</v>
      </c>
      <c r="P134" s="167">
        <f t="shared" si="9"/>
        <v>157.65600000000001</v>
      </c>
      <c r="Q134" t="str">
        <f t="shared" si="10"/>
        <v>NA</v>
      </c>
      <c r="R134" t="str">
        <f t="shared" si="11"/>
        <v>NA</v>
      </c>
      <c r="S134" s="168">
        <f t="shared" si="12"/>
        <v>348.065</v>
      </c>
      <c r="T134">
        <f t="shared" si="13"/>
        <v>137.12700000000001</v>
      </c>
    </row>
    <row r="135" spans="1:20" ht="12.75" customHeight="1" outlineLevel="1" x14ac:dyDescent="0.25">
      <c r="A135" s="149">
        <v>125</v>
      </c>
      <c r="B135" s="164" t="str">
        <f t="shared" si="7"/>
        <v>FA</v>
      </c>
      <c r="C135" s="164" t="str">
        <f t="shared" si="8"/>
        <v>FA</v>
      </c>
      <c r="D135" s="135">
        <v>12.67</v>
      </c>
      <c r="E135" s="165">
        <v>0.2</v>
      </c>
      <c r="F135" s="135">
        <v>9</v>
      </c>
      <c r="G135" s="135">
        <v>125</v>
      </c>
      <c r="H135" s="154">
        <v>8.4292300000000004</v>
      </c>
      <c r="I135" s="154">
        <v>8.9999999999999993E-3</v>
      </c>
      <c r="J135" s="154">
        <v>323.06700000000001</v>
      </c>
      <c r="K135" s="154">
        <v>151.345</v>
      </c>
      <c r="L135" s="154">
        <v>168.45400000000001</v>
      </c>
      <c r="M135" s="166">
        <v>105</v>
      </c>
      <c r="N135" s="167">
        <f t="shared" si="9"/>
        <v>303.06700000000001</v>
      </c>
      <c r="O135" s="167">
        <f t="shared" si="9"/>
        <v>131.345</v>
      </c>
      <c r="P135" s="167">
        <f t="shared" si="9"/>
        <v>148.45400000000001</v>
      </c>
      <c r="Q135" t="str">
        <f t="shared" si="10"/>
        <v>NA</v>
      </c>
      <c r="R135" t="str">
        <f t="shared" si="11"/>
        <v>NA</v>
      </c>
      <c r="S135" s="168">
        <f t="shared" si="12"/>
        <v>303.06700000000001</v>
      </c>
      <c r="T135">
        <f t="shared" si="13"/>
        <v>131.345</v>
      </c>
    </row>
    <row r="136" spans="1:20" ht="12.75" customHeight="1" outlineLevel="1" x14ac:dyDescent="0.25">
      <c r="A136" s="149">
        <v>150</v>
      </c>
      <c r="B136" s="164" t="str">
        <f t="shared" si="7"/>
        <v>FA</v>
      </c>
      <c r="C136" s="164" t="str">
        <f t="shared" si="8"/>
        <v>FA</v>
      </c>
      <c r="D136" s="135">
        <v>15.17</v>
      </c>
      <c r="E136" s="165">
        <v>0.2</v>
      </c>
      <c r="F136" s="135">
        <v>9</v>
      </c>
      <c r="G136" s="135">
        <v>125</v>
      </c>
      <c r="H136" s="154">
        <v>10.9292</v>
      </c>
      <c r="I136" s="154">
        <v>8.9999999999999993E-3</v>
      </c>
      <c r="J136" s="154">
        <v>292.31</v>
      </c>
      <c r="K136" s="154">
        <v>147.351</v>
      </c>
      <c r="L136" s="154">
        <v>161.822</v>
      </c>
      <c r="M136" s="166">
        <v>105</v>
      </c>
      <c r="N136" s="167">
        <f t="shared" si="9"/>
        <v>272.31</v>
      </c>
      <c r="O136" s="167">
        <f t="shared" si="9"/>
        <v>127.351</v>
      </c>
      <c r="P136" s="167">
        <f t="shared" si="9"/>
        <v>141.822</v>
      </c>
      <c r="Q136" t="str">
        <f t="shared" si="10"/>
        <v>NA</v>
      </c>
      <c r="R136" t="str">
        <f t="shared" si="11"/>
        <v>NA</v>
      </c>
      <c r="S136" s="168">
        <f t="shared" si="12"/>
        <v>272.31</v>
      </c>
      <c r="T136">
        <f t="shared" si="13"/>
        <v>127.351</v>
      </c>
    </row>
    <row r="137" spans="1:20" ht="12.75" customHeight="1" outlineLevel="1" x14ac:dyDescent="0.25">
      <c r="A137" s="149">
        <v>2</v>
      </c>
      <c r="B137" s="164" t="str">
        <f t="shared" si="7"/>
        <v>FA</v>
      </c>
      <c r="C137" s="164" t="str">
        <f t="shared" si="8"/>
        <v>TR</v>
      </c>
      <c r="D137" s="135">
        <v>0.37</v>
      </c>
      <c r="E137" s="165">
        <v>0.2</v>
      </c>
      <c r="F137" s="135">
        <v>12</v>
      </c>
      <c r="G137" s="135">
        <v>125</v>
      </c>
      <c r="H137" s="154">
        <v>-3.8707700000000003</v>
      </c>
      <c r="I137" s="154">
        <v>1.2E-2</v>
      </c>
      <c r="J137" s="154">
        <v>3302.1</v>
      </c>
      <c r="K137" s="154">
        <v>551.827</v>
      </c>
      <c r="L137" s="154">
        <v>809.33</v>
      </c>
      <c r="M137" s="166">
        <v>105</v>
      </c>
      <c r="N137" s="167">
        <f t="shared" si="9"/>
        <v>3282.1</v>
      </c>
      <c r="O137" s="167">
        <f t="shared" si="9"/>
        <v>531.827</v>
      </c>
      <c r="P137" s="167">
        <f t="shared" si="9"/>
        <v>789.33</v>
      </c>
      <c r="Q137" t="str">
        <f t="shared" si="10"/>
        <v>NA</v>
      </c>
      <c r="R137" t="str">
        <f t="shared" si="11"/>
        <v>NA</v>
      </c>
      <c r="S137" s="168">
        <f t="shared" si="12"/>
        <v>3282.1</v>
      </c>
      <c r="T137">
        <f t="shared" si="13"/>
        <v>531.827</v>
      </c>
    </row>
    <row r="138" spans="1:20" ht="12.75" customHeight="1" outlineLevel="1" x14ac:dyDescent="0.25">
      <c r="A138" s="149">
        <v>3.5</v>
      </c>
      <c r="B138" s="164" t="str">
        <f t="shared" si="7"/>
        <v>FA</v>
      </c>
      <c r="C138" s="164" t="str">
        <f t="shared" si="8"/>
        <v>TR</v>
      </c>
      <c r="D138" s="135">
        <v>0.52</v>
      </c>
      <c r="E138" s="165">
        <v>0.2</v>
      </c>
      <c r="F138" s="135">
        <v>12</v>
      </c>
      <c r="G138" s="135">
        <v>125</v>
      </c>
      <c r="H138" s="154">
        <v>-3.7207699999999999</v>
      </c>
      <c r="I138" s="154">
        <v>1.2E-2</v>
      </c>
      <c r="J138" s="154">
        <v>2892.94</v>
      </c>
      <c r="K138" s="154">
        <v>495.90899999999999</v>
      </c>
      <c r="L138" s="154">
        <v>722.02300000000002</v>
      </c>
      <c r="M138" s="166">
        <v>105</v>
      </c>
      <c r="N138" s="167">
        <f t="shared" si="9"/>
        <v>2872.94</v>
      </c>
      <c r="O138" s="167">
        <f t="shared" si="9"/>
        <v>475.90899999999999</v>
      </c>
      <c r="P138" s="167">
        <f t="shared" si="9"/>
        <v>702.02300000000002</v>
      </c>
      <c r="Q138" t="str">
        <f t="shared" si="10"/>
        <v>NA</v>
      </c>
      <c r="R138" t="str">
        <f t="shared" si="11"/>
        <v>NA</v>
      </c>
      <c r="S138" s="168">
        <f t="shared" si="12"/>
        <v>2872.94</v>
      </c>
      <c r="T138">
        <f t="shared" si="13"/>
        <v>475.90899999999999</v>
      </c>
    </row>
    <row r="139" spans="1:20" ht="12.75" customHeight="1" outlineLevel="1" x14ac:dyDescent="0.25">
      <c r="A139" s="149">
        <v>5</v>
      </c>
      <c r="B139" s="164" t="str">
        <f t="shared" si="7"/>
        <v>FA</v>
      </c>
      <c r="C139" s="164" t="str">
        <f t="shared" si="8"/>
        <v>TR</v>
      </c>
      <c r="D139" s="135">
        <v>0.67</v>
      </c>
      <c r="E139" s="165">
        <v>0.2</v>
      </c>
      <c r="F139" s="135">
        <v>12</v>
      </c>
      <c r="G139" s="135">
        <v>125</v>
      </c>
      <c r="H139" s="154">
        <v>-3.57077</v>
      </c>
      <c r="I139" s="154">
        <v>1.2E-2</v>
      </c>
      <c r="J139" s="154">
        <v>2574.59</v>
      </c>
      <c r="K139" s="154">
        <v>454.95299999999997</v>
      </c>
      <c r="L139" s="154">
        <v>661.48</v>
      </c>
      <c r="M139" s="166">
        <v>105</v>
      </c>
      <c r="N139" s="167">
        <f t="shared" si="9"/>
        <v>2554.59</v>
      </c>
      <c r="O139" s="167">
        <f t="shared" si="9"/>
        <v>434.95299999999997</v>
      </c>
      <c r="P139" s="167">
        <f t="shared" si="9"/>
        <v>641.48</v>
      </c>
      <c r="Q139" t="str">
        <f t="shared" si="10"/>
        <v>NA</v>
      </c>
      <c r="R139" t="str">
        <f t="shared" si="11"/>
        <v>NA</v>
      </c>
      <c r="S139" s="168">
        <f t="shared" si="12"/>
        <v>2554.59</v>
      </c>
      <c r="T139">
        <f t="shared" si="13"/>
        <v>434.95299999999997</v>
      </c>
    </row>
    <row r="140" spans="1:20" ht="12.75" customHeight="1" outlineLevel="1" x14ac:dyDescent="0.25">
      <c r="A140" s="149">
        <v>7.5</v>
      </c>
      <c r="B140" s="164" t="str">
        <f t="shared" si="7"/>
        <v>FA</v>
      </c>
      <c r="C140" s="164" t="str">
        <f t="shared" si="8"/>
        <v>TR</v>
      </c>
      <c r="D140" s="135">
        <v>0.92</v>
      </c>
      <c r="E140" s="165">
        <v>0.2</v>
      </c>
      <c r="F140" s="135">
        <v>12</v>
      </c>
      <c r="G140" s="135">
        <v>125</v>
      </c>
      <c r="H140" s="154">
        <v>-3.32077</v>
      </c>
      <c r="I140" s="154">
        <v>1.2E-2</v>
      </c>
      <c r="J140" s="154">
        <v>2181.0700000000002</v>
      </c>
      <c r="K140" s="154">
        <v>404.15499999999997</v>
      </c>
      <c r="L140" s="154">
        <v>587.97400000000005</v>
      </c>
      <c r="M140" s="166">
        <v>105</v>
      </c>
      <c r="N140" s="167">
        <f t="shared" si="9"/>
        <v>2161.0700000000002</v>
      </c>
      <c r="O140" s="167">
        <f t="shared" si="9"/>
        <v>384.15499999999997</v>
      </c>
      <c r="P140" s="167">
        <f t="shared" si="9"/>
        <v>567.97400000000005</v>
      </c>
      <c r="Q140" t="str">
        <f t="shared" si="10"/>
        <v>NA</v>
      </c>
      <c r="R140" t="str">
        <f t="shared" si="11"/>
        <v>NA</v>
      </c>
      <c r="S140" s="168">
        <f t="shared" si="12"/>
        <v>2161.0700000000002</v>
      </c>
      <c r="T140">
        <f t="shared" si="13"/>
        <v>384.15499999999997</v>
      </c>
    </row>
    <row r="141" spans="1:20" ht="12.75" customHeight="1" outlineLevel="1" x14ac:dyDescent="0.25">
      <c r="A141" s="149">
        <v>10</v>
      </c>
      <c r="B141" s="164" t="str">
        <f t="shared" si="7"/>
        <v>FA</v>
      </c>
      <c r="C141" s="164" t="str">
        <f t="shared" si="8"/>
        <v>TR</v>
      </c>
      <c r="D141" s="135">
        <v>1.17</v>
      </c>
      <c r="E141" s="165">
        <v>0.2</v>
      </c>
      <c r="F141" s="135">
        <v>12</v>
      </c>
      <c r="G141" s="135">
        <v>125</v>
      </c>
      <c r="H141" s="154">
        <v>-3.07077</v>
      </c>
      <c r="I141" s="154">
        <v>1.2E-2</v>
      </c>
      <c r="J141" s="154">
        <v>1907.12</v>
      </c>
      <c r="K141" s="154">
        <v>366.18200000000002</v>
      </c>
      <c r="L141" s="154">
        <v>526.91999999999996</v>
      </c>
      <c r="M141" s="166">
        <v>105</v>
      </c>
      <c r="N141" s="167">
        <f t="shared" si="9"/>
        <v>1887.12</v>
      </c>
      <c r="O141" s="167">
        <f t="shared" si="9"/>
        <v>346.18200000000002</v>
      </c>
      <c r="P141" s="167">
        <f t="shared" si="9"/>
        <v>506.91999999999996</v>
      </c>
      <c r="Q141" t="str">
        <f t="shared" si="10"/>
        <v>NA</v>
      </c>
      <c r="R141" t="str">
        <f t="shared" si="11"/>
        <v>NA</v>
      </c>
      <c r="S141" s="168">
        <f t="shared" si="12"/>
        <v>1887.12</v>
      </c>
      <c r="T141">
        <f t="shared" si="13"/>
        <v>346.18200000000002</v>
      </c>
    </row>
    <row r="142" spans="1:20" ht="12.75" customHeight="1" outlineLevel="1" x14ac:dyDescent="0.25">
      <c r="A142" s="149">
        <v>15</v>
      </c>
      <c r="B142" s="164" t="str">
        <f t="shared" si="7"/>
        <v>FA</v>
      </c>
      <c r="C142" s="164" t="str">
        <f t="shared" si="8"/>
        <v>TR</v>
      </c>
      <c r="D142" s="135">
        <v>1.67</v>
      </c>
      <c r="E142" s="165">
        <v>0.2</v>
      </c>
      <c r="F142" s="135">
        <v>12</v>
      </c>
      <c r="G142" s="135">
        <v>125</v>
      </c>
      <c r="H142" s="154">
        <v>-2.57077</v>
      </c>
      <c r="I142" s="154">
        <v>1.2E-2</v>
      </c>
      <c r="J142" s="154">
        <v>1542.72</v>
      </c>
      <c r="K142" s="154">
        <v>316.60599999999999</v>
      </c>
      <c r="L142" s="154">
        <v>442.36799999999999</v>
      </c>
      <c r="M142" s="166">
        <v>105</v>
      </c>
      <c r="N142" s="167">
        <f t="shared" si="9"/>
        <v>1522.72</v>
      </c>
      <c r="O142" s="167">
        <f t="shared" si="9"/>
        <v>296.60599999999999</v>
      </c>
      <c r="P142" s="167">
        <f t="shared" si="9"/>
        <v>422.36799999999999</v>
      </c>
      <c r="Q142" t="str">
        <f t="shared" si="10"/>
        <v>NA</v>
      </c>
      <c r="R142" t="str">
        <f t="shared" si="11"/>
        <v>NA</v>
      </c>
      <c r="S142" s="168">
        <f t="shared" si="12"/>
        <v>1522.72</v>
      </c>
      <c r="T142">
        <f t="shared" si="13"/>
        <v>296.60599999999999</v>
      </c>
    </row>
    <row r="143" spans="1:20" ht="12.75" customHeight="1" outlineLevel="1" x14ac:dyDescent="0.25">
      <c r="A143" s="149">
        <v>20</v>
      </c>
      <c r="B143" s="164" t="str">
        <f t="shared" si="7"/>
        <v>FA</v>
      </c>
      <c r="C143" s="164" t="str">
        <f t="shared" si="8"/>
        <v>TR</v>
      </c>
      <c r="D143" s="135">
        <v>2.17</v>
      </c>
      <c r="E143" s="165">
        <v>0.2</v>
      </c>
      <c r="F143" s="135">
        <v>12</v>
      </c>
      <c r="G143" s="135">
        <v>125</v>
      </c>
      <c r="H143" s="154">
        <v>-2.07077</v>
      </c>
      <c r="I143" s="154">
        <v>1.2E-2</v>
      </c>
      <c r="J143" s="154">
        <v>1296.53</v>
      </c>
      <c r="K143" s="154">
        <v>282.92500000000001</v>
      </c>
      <c r="L143" s="154">
        <v>386.75599999999997</v>
      </c>
      <c r="M143" s="166">
        <v>105</v>
      </c>
      <c r="N143" s="167">
        <f t="shared" si="9"/>
        <v>1276.53</v>
      </c>
      <c r="O143" s="167">
        <f t="shared" si="9"/>
        <v>262.92500000000001</v>
      </c>
      <c r="P143" s="167">
        <f t="shared" si="9"/>
        <v>366.75599999999997</v>
      </c>
      <c r="Q143" t="str">
        <f t="shared" si="10"/>
        <v>NA</v>
      </c>
      <c r="R143" t="str">
        <f t="shared" si="11"/>
        <v>NA</v>
      </c>
      <c r="S143" s="168">
        <f t="shared" si="12"/>
        <v>1276.53</v>
      </c>
      <c r="T143">
        <f t="shared" si="13"/>
        <v>262.92500000000001</v>
      </c>
    </row>
    <row r="144" spans="1:20" ht="12.75" customHeight="1" outlineLevel="1" x14ac:dyDescent="0.25">
      <c r="A144" s="149">
        <v>35</v>
      </c>
      <c r="B144" s="164" t="str">
        <f t="shared" si="7"/>
        <v>FA</v>
      </c>
      <c r="C144" s="164" t="str">
        <f t="shared" si="8"/>
        <v>FA</v>
      </c>
      <c r="D144" s="135">
        <v>3.67</v>
      </c>
      <c r="E144" s="165">
        <v>0.2</v>
      </c>
      <c r="F144" s="135">
        <v>12</v>
      </c>
      <c r="G144" s="135">
        <v>125</v>
      </c>
      <c r="H144" s="154">
        <v>-0.57076899999999997</v>
      </c>
      <c r="I144" s="154">
        <v>1.2E-2</v>
      </c>
      <c r="J144" s="154">
        <v>900.6</v>
      </c>
      <c r="K144" s="154">
        <v>228.17599999999999</v>
      </c>
      <c r="L144" s="154">
        <v>293.10899999999998</v>
      </c>
      <c r="M144" s="166">
        <v>105</v>
      </c>
      <c r="N144" s="167">
        <f t="shared" si="9"/>
        <v>880.6</v>
      </c>
      <c r="O144" s="167">
        <f t="shared" si="9"/>
        <v>208.17599999999999</v>
      </c>
      <c r="P144" s="167">
        <f t="shared" si="9"/>
        <v>273.10899999999998</v>
      </c>
      <c r="Q144" t="str">
        <f t="shared" si="10"/>
        <v>NA</v>
      </c>
      <c r="R144" t="str">
        <f t="shared" si="11"/>
        <v>NA</v>
      </c>
      <c r="S144" s="168">
        <f t="shared" si="12"/>
        <v>880.6</v>
      </c>
      <c r="T144">
        <f t="shared" si="13"/>
        <v>208.17599999999999</v>
      </c>
    </row>
    <row r="145" spans="1:20" ht="12.75" customHeight="1" outlineLevel="1" x14ac:dyDescent="0.25">
      <c r="A145" s="149">
        <v>50</v>
      </c>
      <c r="B145" s="164" t="str">
        <f t="shared" si="7"/>
        <v>FA</v>
      </c>
      <c r="C145" s="164" t="str">
        <f t="shared" si="8"/>
        <v>FA</v>
      </c>
      <c r="D145" s="135">
        <v>5.17</v>
      </c>
      <c r="E145" s="165">
        <v>0.2</v>
      </c>
      <c r="F145" s="135">
        <v>12</v>
      </c>
      <c r="G145" s="135">
        <v>125</v>
      </c>
      <c r="H145" s="154">
        <v>0.92923100000000003</v>
      </c>
      <c r="I145" s="154">
        <v>1.2E-2</v>
      </c>
      <c r="J145" s="154">
        <v>705.25800000000004</v>
      </c>
      <c r="K145" s="154">
        <v>202.22800000000001</v>
      </c>
      <c r="L145" s="154">
        <v>251.51300000000001</v>
      </c>
      <c r="M145" s="166">
        <v>105</v>
      </c>
      <c r="N145" s="167">
        <f t="shared" si="9"/>
        <v>685.25800000000004</v>
      </c>
      <c r="O145" s="167">
        <f t="shared" si="9"/>
        <v>182.22800000000001</v>
      </c>
      <c r="P145" s="167">
        <f t="shared" si="9"/>
        <v>231.51300000000001</v>
      </c>
      <c r="Q145" t="str">
        <f t="shared" si="10"/>
        <v>NA</v>
      </c>
      <c r="R145" t="str">
        <f t="shared" si="11"/>
        <v>NA</v>
      </c>
      <c r="S145" s="168">
        <f t="shared" si="12"/>
        <v>685.25800000000004</v>
      </c>
      <c r="T145">
        <f t="shared" si="13"/>
        <v>182.22800000000001</v>
      </c>
    </row>
    <row r="146" spans="1:20" ht="12.75" customHeight="1" outlineLevel="1" x14ac:dyDescent="0.25">
      <c r="A146" s="149">
        <v>60</v>
      </c>
      <c r="B146" s="164" t="str">
        <f t="shared" si="7"/>
        <v>FA</v>
      </c>
      <c r="C146" s="164" t="str">
        <f t="shared" si="8"/>
        <v>FA</v>
      </c>
      <c r="D146" s="135">
        <v>6.17</v>
      </c>
      <c r="E146" s="165">
        <v>0.2</v>
      </c>
      <c r="F146" s="135">
        <v>12</v>
      </c>
      <c r="G146" s="135">
        <v>125</v>
      </c>
      <c r="H146" s="154">
        <v>1.92923</v>
      </c>
      <c r="I146" s="154">
        <v>1.2E-2</v>
      </c>
      <c r="J146" s="154">
        <v>622.14400000000001</v>
      </c>
      <c r="K146" s="154">
        <v>190.911</v>
      </c>
      <c r="L146" s="154">
        <v>233.488</v>
      </c>
      <c r="M146" s="166">
        <v>105</v>
      </c>
      <c r="N146" s="167">
        <f t="shared" si="9"/>
        <v>602.14400000000001</v>
      </c>
      <c r="O146" s="167">
        <f t="shared" si="9"/>
        <v>170.911</v>
      </c>
      <c r="P146" s="167">
        <f t="shared" si="9"/>
        <v>213.488</v>
      </c>
      <c r="Q146" t="str">
        <f t="shared" si="10"/>
        <v>NA</v>
      </c>
      <c r="R146" t="str">
        <f t="shared" si="11"/>
        <v>NA</v>
      </c>
      <c r="S146" s="168">
        <f t="shared" si="12"/>
        <v>602.14400000000001</v>
      </c>
      <c r="T146">
        <f t="shared" si="13"/>
        <v>170.911</v>
      </c>
    </row>
    <row r="147" spans="1:20" ht="12.75" customHeight="1" outlineLevel="1" x14ac:dyDescent="0.25">
      <c r="A147" s="149">
        <v>70</v>
      </c>
      <c r="B147" s="164" t="str">
        <f t="shared" si="7"/>
        <v>FA</v>
      </c>
      <c r="C147" s="164" t="str">
        <f t="shared" si="8"/>
        <v>FA</v>
      </c>
      <c r="D147" s="135">
        <v>7.17</v>
      </c>
      <c r="E147" s="165">
        <v>0.2</v>
      </c>
      <c r="F147" s="135">
        <v>12</v>
      </c>
      <c r="G147" s="135">
        <v>125</v>
      </c>
      <c r="H147" s="154">
        <v>2.92923</v>
      </c>
      <c r="I147" s="154">
        <v>1.2E-2</v>
      </c>
      <c r="J147" s="154">
        <v>560.18200000000002</v>
      </c>
      <c r="K147" s="154">
        <v>182.779</v>
      </c>
      <c r="L147" s="154">
        <v>220.50299999999999</v>
      </c>
      <c r="M147" s="166">
        <v>105</v>
      </c>
      <c r="N147" s="167">
        <f t="shared" si="9"/>
        <v>540.18200000000002</v>
      </c>
      <c r="O147" s="167">
        <f t="shared" si="9"/>
        <v>162.779</v>
      </c>
      <c r="P147" s="167">
        <f t="shared" si="9"/>
        <v>200.50299999999999</v>
      </c>
      <c r="Q147" t="str">
        <f t="shared" si="10"/>
        <v>NA</v>
      </c>
      <c r="R147" t="str">
        <f t="shared" si="11"/>
        <v>NA</v>
      </c>
      <c r="S147" s="168">
        <f t="shared" si="12"/>
        <v>540.18200000000002</v>
      </c>
      <c r="T147">
        <f t="shared" si="13"/>
        <v>162.779</v>
      </c>
    </row>
    <row r="148" spans="1:20" ht="12.75" customHeight="1" outlineLevel="1" x14ac:dyDescent="0.25">
      <c r="A148" s="149">
        <v>85</v>
      </c>
      <c r="B148" s="164" t="str">
        <f t="shared" si="7"/>
        <v>FA</v>
      </c>
      <c r="C148" s="164" t="str">
        <f t="shared" si="8"/>
        <v>FA</v>
      </c>
      <c r="D148" s="135">
        <v>8.67</v>
      </c>
      <c r="E148" s="165">
        <v>0.2</v>
      </c>
      <c r="F148" s="135">
        <v>12</v>
      </c>
      <c r="G148" s="135">
        <v>125</v>
      </c>
      <c r="H148" s="154">
        <v>4.4292300000000004</v>
      </c>
      <c r="I148" s="154">
        <v>1.2E-2</v>
      </c>
      <c r="J148" s="154">
        <v>492.26900000000001</v>
      </c>
      <c r="K148" s="154">
        <v>173.74199999999999</v>
      </c>
      <c r="L148" s="154">
        <v>203.90700000000001</v>
      </c>
      <c r="M148" s="166">
        <v>105</v>
      </c>
      <c r="N148" s="167">
        <f t="shared" si="9"/>
        <v>472.26900000000001</v>
      </c>
      <c r="O148" s="167">
        <f t="shared" si="9"/>
        <v>153.74199999999999</v>
      </c>
      <c r="P148" s="167">
        <f t="shared" si="9"/>
        <v>183.90700000000001</v>
      </c>
      <c r="Q148" t="str">
        <f t="shared" si="10"/>
        <v>NA</v>
      </c>
      <c r="R148" t="str">
        <f t="shared" si="11"/>
        <v>NA</v>
      </c>
      <c r="S148" s="168">
        <f t="shared" si="12"/>
        <v>472.26900000000001</v>
      </c>
      <c r="T148">
        <f t="shared" si="13"/>
        <v>153.74199999999999</v>
      </c>
    </row>
    <row r="149" spans="1:20" ht="12.75" customHeight="1" outlineLevel="1" x14ac:dyDescent="0.25">
      <c r="A149" s="149">
        <v>100</v>
      </c>
      <c r="B149" s="164" t="str">
        <f t="shared" si="7"/>
        <v>FA</v>
      </c>
      <c r="C149" s="164" t="str">
        <f t="shared" si="8"/>
        <v>FA</v>
      </c>
      <c r="D149" s="135">
        <v>10.17</v>
      </c>
      <c r="E149" s="165">
        <v>0.2</v>
      </c>
      <c r="F149" s="135">
        <v>12</v>
      </c>
      <c r="G149" s="135">
        <v>125</v>
      </c>
      <c r="H149" s="154">
        <v>5.9292300000000004</v>
      </c>
      <c r="I149" s="154">
        <v>1.2E-2</v>
      </c>
      <c r="J149" s="154">
        <v>443.08100000000002</v>
      </c>
      <c r="K149" s="154">
        <v>167.32</v>
      </c>
      <c r="L149" s="154">
        <v>194.066</v>
      </c>
      <c r="M149" s="166">
        <v>105</v>
      </c>
      <c r="N149" s="167">
        <f t="shared" si="9"/>
        <v>423.08100000000002</v>
      </c>
      <c r="O149" s="167">
        <f t="shared" si="9"/>
        <v>147.32</v>
      </c>
      <c r="P149" s="167">
        <f t="shared" si="9"/>
        <v>174.066</v>
      </c>
      <c r="Q149" t="str">
        <f t="shared" si="10"/>
        <v>NA</v>
      </c>
      <c r="R149" t="str">
        <f t="shared" si="11"/>
        <v>NA</v>
      </c>
      <c r="S149" s="168">
        <f t="shared" si="12"/>
        <v>423.08100000000002</v>
      </c>
      <c r="T149">
        <f t="shared" si="13"/>
        <v>147.32</v>
      </c>
    </row>
    <row r="150" spans="1:20" ht="12.75" customHeight="1" outlineLevel="1" x14ac:dyDescent="0.25">
      <c r="A150" s="149">
        <v>125</v>
      </c>
      <c r="B150" s="164" t="str">
        <f t="shared" si="7"/>
        <v>FA</v>
      </c>
      <c r="C150" s="164" t="str">
        <f t="shared" si="8"/>
        <v>FA</v>
      </c>
      <c r="D150" s="135">
        <v>12.67</v>
      </c>
      <c r="E150" s="165">
        <v>0.2</v>
      </c>
      <c r="F150" s="135">
        <v>12</v>
      </c>
      <c r="G150" s="135">
        <v>125</v>
      </c>
      <c r="H150" s="154">
        <v>8.4292300000000004</v>
      </c>
      <c r="I150" s="154">
        <v>1.2E-2</v>
      </c>
      <c r="J150" s="154">
        <v>384.81299999999999</v>
      </c>
      <c r="K150" s="154">
        <v>159.76499999999999</v>
      </c>
      <c r="L150" s="154">
        <v>182.113</v>
      </c>
      <c r="M150" s="166">
        <v>105</v>
      </c>
      <c r="N150" s="167">
        <f t="shared" si="9"/>
        <v>364.81299999999999</v>
      </c>
      <c r="O150" s="167">
        <f t="shared" si="9"/>
        <v>139.76499999999999</v>
      </c>
      <c r="P150" s="167">
        <f t="shared" si="9"/>
        <v>162.113</v>
      </c>
      <c r="Q150" t="str">
        <f t="shared" si="10"/>
        <v>NA</v>
      </c>
      <c r="R150" t="str">
        <f t="shared" si="11"/>
        <v>NA</v>
      </c>
      <c r="S150" s="168">
        <f t="shared" si="12"/>
        <v>364.81299999999999</v>
      </c>
      <c r="T150">
        <f t="shared" si="13"/>
        <v>139.76499999999999</v>
      </c>
    </row>
    <row r="151" spans="1:20" ht="12.75" customHeight="1" outlineLevel="1" x14ac:dyDescent="0.25">
      <c r="A151" s="149">
        <v>150</v>
      </c>
      <c r="B151" s="164" t="str">
        <f t="shared" si="7"/>
        <v>FA</v>
      </c>
      <c r="C151" s="164" t="str">
        <f t="shared" si="8"/>
        <v>FA</v>
      </c>
      <c r="D151" s="135">
        <v>15.17</v>
      </c>
      <c r="E151" s="165">
        <v>0.2</v>
      </c>
      <c r="F151" s="135">
        <v>12</v>
      </c>
      <c r="G151" s="135">
        <v>125</v>
      </c>
      <c r="H151" s="154">
        <v>10.9292</v>
      </c>
      <c r="I151" s="154">
        <v>1.2E-2</v>
      </c>
      <c r="J151" s="154">
        <v>344.87</v>
      </c>
      <c r="K151" s="154">
        <v>154.53200000000001</v>
      </c>
      <c r="L151" s="154">
        <v>173.483</v>
      </c>
      <c r="M151" s="166">
        <v>105</v>
      </c>
      <c r="N151" s="167">
        <f t="shared" si="9"/>
        <v>324.87</v>
      </c>
      <c r="O151" s="167">
        <f t="shared" si="9"/>
        <v>134.53200000000001</v>
      </c>
      <c r="P151" s="167">
        <f t="shared" si="9"/>
        <v>153.483</v>
      </c>
      <c r="Q151" t="str">
        <f t="shared" si="10"/>
        <v>NA</v>
      </c>
      <c r="R151" t="str">
        <f t="shared" si="11"/>
        <v>NA</v>
      </c>
      <c r="S151" s="168">
        <f t="shared" si="12"/>
        <v>324.87</v>
      </c>
      <c r="T151">
        <f t="shared" si="13"/>
        <v>134.53200000000001</v>
      </c>
    </row>
    <row r="152" spans="1:20" ht="12.75" customHeight="1" outlineLevel="1" x14ac:dyDescent="0.25">
      <c r="A152" s="149">
        <v>2</v>
      </c>
      <c r="B152" s="164" t="str">
        <f t="shared" si="7"/>
        <v>FA</v>
      </c>
      <c r="C152" s="164" t="str">
        <f t="shared" si="8"/>
        <v>TR</v>
      </c>
      <c r="D152" s="135">
        <v>0.37</v>
      </c>
      <c r="E152" s="165">
        <v>0.2</v>
      </c>
      <c r="F152" s="135">
        <v>15</v>
      </c>
      <c r="G152" s="135">
        <v>125</v>
      </c>
      <c r="H152" s="154">
        <v>-3.8707700000000003</v>
      </c>
      <c r="I152" s="154">
        <v>1.4999999999999999E-2</v>
      </c>
      <c r="J152" s="154">
        <v>4024.69</v>
      </c>
      <c r="K152" s="154">
        <v>640.85599999999999</v>
      </c>
      <c r="L152" s="154">
        <v>944.76</v>
      </c>
      <c r="M152" s="166">
        <v>105</v>
      </c>
      <c r="N152" s="167">
        <f t="shared" si="9"/>
        <v>4004.69</v>
      </c>
      <c r="O152" s="167">
        <f t="shared" si="9"/>
        <v>620.85599999999999</v>
      </c>
      <c r="P152" s="167">
        <f t="shared" si="9"/>
        <v>924.76</v>
      </c>
      <c r="Q152" t="str">
        <f t="shared" si="10"/>
        <v>NA</v>
      </c>
      <c r="R152" t="str">
        <f t="shared" si="11"/>
        <v>NA</v>
      </c>
      <c r="S152" s="168">
        <f t="shared" si="12"/>
        <v>4004.69</v>
      </c>
      <c r="T152">
        <f t="shared" si="13"/>
        <v>620.85599999999999</v>
      </c>
    </row>
    <row r="153" spans="1:20" ht="12.75" customHeight="1" outlineLevel="1" x14ac:dyDescent="0.25">
      <c r="A153" s="149">
        <v>3.5</v>
      </c>
      <c r="B153" s="164" t="str">
        <f t="shared" si="7"/>
        <v>FA</v>
      </c>
      <c r="C153" s="164" t="str">
        <f t="shared" si="8"/>
        <v>TR</v>
      </c>
      <c r="D153" s="135">
        <v>0.52</v>
      </c>
      <c r="E153" s="165">
        <v>0.2</v>
      </c>
      <c r="F153" s="135">
        <v>15</v>
      </c>
      <c r="G153" s="135">
        <v>125</v>
      </c>
      <c r="H153" s="154">
        <v>-3.7207699999999999</v>
      </c>
      <c r="I153" s="154">
        <v>1.4999999999999999E-2</v>
      </c>
      <c r="J153" s="154">
        <v>3509.04</v>
      </c>
      <c r="K153" s="154">
        <v>573.75599999999997</v>
      </c>
      <c r="L153" s="154">
        <v>840.79</v>
      </c>
      <c r="M153" s="166">
        <v>105</v>
      </c>
      <c r="N153" s="167">
        <f t="shared" si="9"/>
        <v>3489.04</v>
      </c>
      <c r="O153" s="167">
        <f t="shared" si="9"/>
        <v>553.75599999999997</v>
      </c>
      <c r="P153" s="167">
        <f t="shared" si="9"/>
        <v>820.79</v>
      </c>
      <c r="Q153" t="str">
        <f t="shared" si="10"/>
        <v>NA</v>
      </c>
      <c r="R153" t="str">
        <f t="shared" si="11"/>
        <v>NA</v>
      </c>
      <c r="S153" s="168">
        <f t="shared" si="12"/>
        <v>3489.04</v>
      </c>
      <c r="T153">
        <f t="shared" si="13"/>
        <v>553.75599999999997</v>
      </c>
    </row>
    <row r="154" spans="1:20" ht="12.75" customHeight="1" outlineLevel="1" x14ac:dyDescent="0.25">
      <c r="A154" s="149">
        <v>5</v>
      </c>
      <c r="B154" s="164" t="str">
        <f t="shared" si="7"/>
        <v>FA</v>
      </c>
      <c r="C154" s="164" t="str">
        <f t="shared" si="8"/>
        <v>TR</v>
      </c>
      <c r="D154" s="135">
        <v>0.67</v>
      </c>
      <c r="E154" s="165">
        <v>0.2</v>
      </c>
      <c r="F154" s="135">
        <v>15</v>
      </c>
      <c r="G154" s="135">
        <v>125</v>
      </c>
      <c r="H154" s="154">
        <v>-3.57077</v>
      </c>
      <c r="I154" s="154">
        <v>1.4999999999999999E-2</v>
      </c>
      <c r="J154" s="154">
        <v>3112.19</v>
      </c>
      <c r="K154" s="154">
        <v>524.60199999999998</v>
      </c>
      <c r="L154" s="154">
        <v>768.94</v>
      </c>
      <c r="M154" s="166">
        <v>105</v>
      </c>
      <c r="N154" s="167">
        <f t="shared" si="9"/>
        <v>3092.19</v>
      </c>
      <c r="O154" s="167">
        <f t="shared" si="9"/>
        <v>504.60199999999998</v>
      </c>
      <c r="P154" s="167">
        <f t="shared" si="9"/>
        <v>748.94</v>
      </c>
      <c r="Q154" t="str">
        <f t="shared" si="10"/>
        <v>NA</v>
      </c>
      <c r="R154" t="str">
        <f t="shared" si="11"/>
        <v>NA</v>
      </c>
      <c r="S154" s="168">
        <f t="shared" si="12"/>
        <v>3092.19</v>
      </c>
      <c r="T154">
        <f t="shared" si="13"/>
        <v>504.60199999999998</v>
      </c>
    </row>
    <row r="155" spans="1:20" ht="12.75" customHeight="1" outlineLevel="1" x14ac:dyDescent="0.25">
      <c r="A155" s="149">
        <v>7.5</v>
      </c>
      <c r="B155" s="164" t="str">
        <f t="shared" si="7"/>
        <v>FA</v>
      </c>
      <c r="C155" s="164" t="str">
        <f t="shared" si="8"/>
        <v>TR</v>
      </c>
      <c r="D155" s="135">
        <v>0.92</v>
      </c>
      <c r="E155" s="165">
        <v>0.2</v>
      </c>
      <c r="F155" s="135">
        <v>15</v>
      </c>
      <c r="G155" s="135">
        <v>125</v>
      </c>
      <c r="H155" s="154">
        <v>-3.32077</v>
      </c>
      <c r="I155" s="154">
        <v>1.4999999999999999E-2</v>
      </c>
      <c r="J155" s="154">
        <v>2626.93</v>
      </c>
      <c r="K155" s="154">
        <v>463.608</v>
      </c>
      <c r="L155" s="154">
        <v>681.62300000000005</v>
      </c>
      <c r="M155" s="166">
        <v>105</v>
      </c>
      <c r="N155" s="167">
        <f t="shared" si="9"/>
        <v>2606.9299999999998</v>
      </c>
      <c r="O155" s="167">
        <f t="shared" si="9"/>
        <v>443.608</v>
      </c>
      <c r="P155" s="167">
        <f t="shared" si="9"/>
        <v>661.62300000000005</v>
      </c>
      <c r="Q155" t="str">
        <f t="shared" si="10"/>
        <v>NA</v>
      </c>
      <c r="R155" t="str">
        <f t="shared" si="11"/>
        <v>NA</v>
      </c>
      <c r="S155" s="168">
        <f t="shared" si="12"/>
        <v>2606.9299999999998</v>
      </c>
      <c r="T155">
        <f t="shared" si="13"/>
        <v>443.608</v>
      </c>
    </row>
    <row r="156" spans="1:20" ht="12.75" customHeight="1" outlineLevel="1" x14ac:dyDescent="0.25">
      <c r="A156" s="149">
        <v>10</v>
      </c>
      <c r="B156" s="164" t="str">
        <f t="shared" si="7"/>
        <v>FA</v>
      </c>
      <c r="C156" s="164" t="str">
        <f t="shared" si="8"/>
        <v>TR</v>
      </c>
      <c r="D156" s="135">
        <v>1.17</v>
      </c>
      <c r="E156" s="165">
        <v>0.2</v>
      </c>
      <c r="F156" s="135">
        <v>15</v>
      </c>
      <c r="G156" s="135">
        <v>125</v>
      </c>
      <c r="H156" s="154">
        <v>-3.07077</v>
      </c>
      <c r="I156" s="154">
        <v>1.4999999999999999E-2</v>
      </c>
      <c r="J156" s="154">
        <v>2291.16</v>
      </c>
      <c r="K156" s="154">
        <v>417.97699999999998</v>
      </c>
      <c r="L156" s="154">
        <v>608.83500000000004</v>
      </c>
      <c r="M156" s="166">
        <v>105</v>
      </c>
      <c r="N156" s="167">
        <f t="shared" si="9"/>
        <v>2271.16</v>
      </c>
      <c r="O156" s="167">
        <f t="shared" si="9"/>
        <v>397.97699999999998</v>
      </c>
      <c r="P156" s="167">
        <f t="shared" si="9"/>
        <v>588.83500000000004</v>
      </c>
      <c r="Q156" t="str">
        <f t="shared" si="10"/>
        <v>NA</v>
      </c>
      <c r="R156" t="str">
        <f t="shared" si="11"/>
        <v>NA</v>
      </c>
      <c r="S156" s="168">
        <f t="shared" si="12"/>
        <v>2271.16</v>
      </c>
      <c r="T156">
        <f t="shared" si="13"/>
        <v>397.97699999999998</v>
      </c>
    </row>
    <row r="157" spans="1:20" ht="12.75" customHeight="1" outlineLevel="1" x14ac:dyDescent="0.25">
      <c r="A157" s="149">
        <v>15</v>
      </c>
      <c r="B157" s="164" t="str">
        <f t="shared" si="7"/>
        <v>FA</v>
      </c>
      <c r="C157" s="164" t="str">
        <f t="shared" si="8"/>
        <v>TR</v>
      </c>
      <c r="D157" s="135">
        <v>1.67</v>
      </c>
      <c r="E157" s="165">
        <v>0.2</v>
      </c>
      <c r="F157" s="135">
        <v>15</v>
      </c>
      <c r="G157" s="135">
        <v>125</v>
      </c>
      <c r="H157" s="154">
        <v>-2.57077</v>
      </c>
      <c r="I157" s="154">
        <v>1.4999999999999999E-2</v>
      </c>
      <c r="J157" s="154">
        <v>1846.48</v>
      </c>
      <c r="K157" s="154">
        <v>358.34300000000002</v>
      </c>
      <c r="L157" s="154">
        <v>508.12299999999999</v>
      </c>
      <c r="M157" s="166">
        <v>105</v>
      </c>
      <c r="N157" s="167">
        <f t="shared" si="9"/>
        <v>1826.48</v>
      </c>
      <c r="O157" s="167">
        <f t="shared" si="9"/>
        <v>338.34300000000002</v>
      </c>
      <c r="P157" s="167">
        <f t="shared" si="9"/>
        <v>488.12299999999999</v>
      </c>
      <c r="Q157" t="str">
        <f t="shared" si="10"/>
        <v>NA</v>
      </c>
      <c r="R157" t="str">
        <f t="shared" si="11"/>
        <v>NA</v>
      </c>
      <c r="S157" s="168">
        <f t="shared" si="12"/>
        <v>1826.48</v>
      </c>
      <c r="T157">
        <f t="shared" si="13"/>
        <v>338.34300000000002</v>
      </c>
    </row>
    <row r="158" spans="1:20" ht="12.75" customHeight="1" outlineLevel="1" x14ac:dyDescent="0.25">
      <c r="A158" s="149">
        <v>20</v>
      </c>
      <c r="B158" s="164" t="str">
        <f t="shared" si="7"/>
        <v>FA</v>
      </c>
      <c r="C158" s="164" t="str">
        <f t="shared" si="8"/>
        <v>TR</v>
      </c>
      <c r="D158" s="135">
        <v>2.17</v>
      </c>
      <c r="E158" s="165">
        <v>0.2</v>
      </c>
      <c r="F158" s="135">
        <v>15</v>
      </c>
      <c r="G158" s="135">
        <v>125</v>
      </c>
      <c r="H158" s="154">
        <v>-2.07077</v>
      </c>
      <c r="I158" s="154">
        <v>1.4999999999999999E-2</v>
      </c>
      <c r="J158" s="154">
        <v>1548.32</v>
      </c>
      <c r="K158" s="154">
        <v>317.74700000000001</v>
      </c>
      <c r="L158" s="154">
        <v>441.846</v>
      </c>
      <c r="M158" s="166">
        <v>105</v>
      </c>
      <c r="N158" s="167">
        <f t="shared" si="9"/>
        <v>1528.32</v>
      </c>
      <c r="O158" s="167">
        <f t="shared" si="9"/>
        <v>297.74700000000001</v>
      </c>
      <c r="P158" s="167">
        <f t="shared" si="9"/>
        <v>421.846</v>
      </c>
      <c r="Q158" t="str">
        <f t="shared" si="10"/>
        <v>NA</v>
      </c>
      <c r="R158" t="str">
        <f t="shared" si="11"/>
        <v>NA</v>
      </c>
      <c r="S158" s="168">
        <f t="shared" si="12"/>
        <v>1528.32</v>
      </c>
      <c r="T158">
        <f t="shared" si="13"/>
        <v>297.74700000000001</v>
      </c>
    </row>
    <row r="159" spans="1:20" ht="12.75" customHeight="1" outlineLevel="1" x14ac:dyDescent="0.25">
      <c r="A159" s="149">
        <v>35</v>
      </c>
      <c r="B159" s="164" t="str">
        <f t="shared" si="7"/>
        <v>FA</v>
      </c>
      <c r="C159" s="164" t="str">
        <f t="shared" si="8"/>
        <v>FA</v>
      </c>
      <c r="D159" s="135">
        <v>3.67</v>
      </c>
      <c r="E159" s="165">
        <v>0.2</v>
      </c>
      <c r="F159" s="135">
        <v>15</v>
      </c>
      <c r="G159" s="135">
        <v>125</v>
      </c>
      <c r="H159" s="154">
        <v>-0.57076899999999997</v>
      </c>
      <c r="I159" s="154">
        <v>1.4999999999999999E-2</v>
      </c>
      <c r="J159" s="154">
        <v>1069.77</v>
      </c>
      <c r="K159" s="154">
        <v>251.48400000000001</v>
      </c>
      <c r="L159" s="154">
        <v>329.661</v>
      </c>
      <c r="M159" s="166">
        <v>105</v>
      </c>
      <c r="N159" s="167">
        <f t="shared" si="9"/>
        <v>1049.77</v>
      </c>
      <c r="O159" s="167">
        <f t="shared" si="9"/>
        <v>231.48400000000001</v>
      </c>
      <c r="P159" s="167">
        <f t="shared" si="9"/>
        <v>309.661</v>
      </c>
      <c r="Q159" t="str">
        <f t="shared" si="10"/>
        <v>NA</v>
      </c>
      <c r="R159" t="str">
        <f t="shared" si="11"/>
        <v>NA</v>
      </c>
      <c r="S159" s="168">
        <f t="shared" si="12"/>
        <v>1049.77</v>
      </c>
      <c r="T159">
        <f t="shared" si="13"/>
        <v>231.48400000000001</v>
      </c>
    </row>
    <row r="160" spans="1:20" ht="12.75" customHeight="1" outlineLevel="1" x14ac:dyDescent="0.25">
      <c r="A160" s="149">
        <v>50</v>
      </c>
      <c r="B160" s="164" t="str">
        <f t="shared" ref="B160:B211" si="14">IF(AND($A160&lt;=$C$24,Q160&lt;&gt;"NA",R160&lt;&gt;"NA",F160&gt;=$Q$26),"TR","FA")</f>
        <v>FA</v>
      </c>
      <c r="C160" s="164" t="str">
        <f t="shared" ref="C160:C211" si="15">IF(AND($A160&lt;=$C$24,$S160&lt;&gt;"NA",$T160&lt;&gt;"NA",$F160&gt;=$S$26),"TR","FA")</f>
        <v>FA</v>
      </c>
      <c r="D160" s="135">
        <v>5.17</v>
      </c>
      <c r="E160" s="165">
        <v>0.2</v>
      </c>
      <c r="F160" s="135">
        <v>15</v>
      </c>
      <c r="G160" s="135">
        <v>125</v>
      </c>
      <c r="H160" s="154">
        <v>0.92923100000000003</v>
      </c>
      <c r="I160" s="154">
        <v>1.4999999999999999E-2</v>
      </c>
      <c r="J160" s="154">
        <v>833.75</v>
      </c>
      <c r="K160" s="154">
        <v>219.96299999999999</v>
      </c>
      <c r="L160" s="154">
        <v>279.61700000000002</v>
      </c>
      <c r="M160" s="166">
        <v>105</v>
      </c>
      <c r="N160" s="167">
        <f t="shared" si="9"/>
        <v>813.75</v>
      </c>
      <c r="O160" s="167">
        <f t="shared" si="9"/>
        <v>199.96299999999999</v>
      </c>
      <c r="P160" s="167">
        <f t="shared" si="9"/>
        <v>259.61700000000002</v>
      </c>
      <c r="Q160" t="str">
        <f t="shared" si="10"/>
        <v>NA</v>
      </c>
      <c r="R160" t="str">
        <f t="shared" si="11"/>
        <v>NA</v>
      </c>
      <c r="S160" s="168">
        <f t="shared" si="12"/>
        <v>813.75</v>
      </c>
      <c r="T160">
        <f t="shared" si="13"/>
        <v>199.96299999999999</v>
      </c>
    </row>
    <row r="161" spans="1:20" ht="12.75" customHeight="1" outlineLevel="1" x14ac:dyDescent="0.25">
      <c r="A161" s="149">
        <v>60</v>
      </c>
      <c r="B161" s="164" t="str">
        <f t="shared" si="14"/>
        <v>FA</v>
      </c>
      <c r="C161" s="164" t="str">
        <f t="shared" si="15"/>
        <v>FA</v>
      </c>
      <c r="D161" s="135">
        <v>6.17</v>
      </c>
      <c r="E161" s="165">
        <v>0.2</v>
      </c>
      <c r="F161" s="135">
        <v>15</v>
      </c>
      <c r="G161" s="135">
        <v>125</v>
      </c>
      <c r="H161" s="154">
        <v>1.92923</v>
      </c>
      <c r="I161" s="154">
        <v>1.4999999999999999E-2</v>
      </c>
      <c r="J161" s="154">
        <v>733.2</v>
      </c>
      <c r="K161" s="154">
        <v>206.16900000000001</v>
      </c>
      <c r="L161" s="154">
        <v>257.83699999999999</v>
      </c>
      <c r="M161" s="166">
        <v>105</v>
      </c>
      <c r="N161" s="167">
        <f t="shared" ref="N161:P211" si="16">J161-$J$30+$N$30</f>
        <v>713.2</v>
      </c>
      <c r="O161" s="167">
        <f t="shared" si="16"/>
        <v>186.16900000000001</v>
      </c>
      <c r="P161" s="167">
        <f t="shared" si="16"/>
        <v>237.83699999999999</v>
      </c>
      <c r="Q161" t="str">
        <f t="shared" ref="Q161:Q211" si="17">IF(J161&lt;$Q$30,J161,"NA")</f>
        <v>NA</v>
      </c>
      <c r="R161" t="str">
        <f t="shared" ref="R161:R211" si="18">IF(J161&lt;$Q$30,K161,"NA")</f>
        <v>NA</v>
      </c>
      <c r="S161" s="168">
        <f t="shared" ref="S161:S211" si="19">IF(N161&lt;$S$30,N161,"NA")</f>
        <v>713.2</v>
      </c>
      <c r="T161">
        <f t="shared" ref="T161:T211" si="20">IF(O161&lt;$T$30,O161,"NA")</f>
        <v>186.16900000000001</v>
      </c>
    </row>
    <row r="162" spans="1:20" ht="12.75" customHeight="1" outlineLevel="1" x14ac:dyDescent="0.25">
      <c r="A162" s="149">
        <v>70</v>
      </c>
      <c r="B162" s="164" t="str">
        <f t="shared" si="14"/>
        <v>FA</v>
      </c>
      <c r="C162" s="164" t="str">
        <f t="shared" si="15"/>
        <v>FA</v>
      </c>
      <c r="D162" s="135">
        <v>7.17</v>
      </c>
      <c r="E162" s="165">
        <v>0.2</v>
      </c>
      <c r="F162" s="135">
        <v>15</v>
      </c>
      <c r="G162" s="135">
        <v>125</v>
      </c>
      <c r="H162" s="154">
        <v>2.92923</v>
      </c>
      <c r="I162" s="154">
        <v>1.4999999999999999E-2</v>
      </c>
      <c r="J162" s="154">
        <v>658.12300000000005</v>
      </c>
      <c r="K162" s="154">
        <v>196.233</v>
      </c>
      <c r="L162" s="154">
        <v>242.12700000000001</v>
      </c>
      <c r="M162" s="166">
        <v>105</v>
      </c>
      <c r="N162" s="167">
        <f t="shared" si="16"/>
        <v>638.12300000000005</v>
      </c>
      <c r="O162" s="167">
        <f t="shared" si="16"/>
        <v>176.233</v>
      </c>
      <c r="P162" s="167">
        <f t="shared" si="16"/>
        <v>222.12700000000001</v>
      </c>
      <c r="Q162" t="str">
        <f t="shared" si="17"/>
        <v>NA</v>
      </c>
      <c r="R162" t="str">
        <f t="shared" si="18"/>
        <v>NA</v>
      </c>
      <c r="S162" s="168">
        <f t="shared" si="19"/>
        <v>638.12300000000005</v>
      </c>
      <c r="T162">
        <f t="shared" si="20"/>
        <v>176.233</v>
      </c>
    </row>
    <row r="163" spans="1:20" ht="12.75" customHeight="1" outlineLevel="1" x14ac:dyDescent="0.25">
      <c r="A163" s="149">
        <v>85</v>
      </c>
      <c r="B163" s="164" t="str">
        <f t="shared" si="14"/>
        <v>FA</v>
      </c>
      <c r="C163" s="164" t="str">
        <f t="shared" si="15"/>
        <v>FA</v>
      </c>
      <c r="D163" s="135">
        <v>8.67</v>
      </c>
      <c r="E163" s="165">
        <v>0.2</v>
      </c>
      <c r="F163" s="135">
        <v>15</v>
      </c>
      <c r="G163" s="135">
        <v>125</v>
      </c>
      <c r="H163" s="154">
        <v>4.4292300000000004</v>
      </c>
      <c r="I163" s="154">
        <v>1.4999999999999999E-2</v>
      </c>
      <c r="J163" s="154">
        <v>575.721</v>
      </c>
      <c r="K163" s="154">
        <v>185.17699999999999</v>
      </c>
      <c r="L163" s="154">
        <v>221.99199999999999</v>
      </c>
      <c r="M163" s="166">
        <v>105</v>
      </c>
      <c r="N163" s="167">
        <f t="shared" si="16"/>
        <v>555.721</v>
      </c>
      <c r="O163" s="167">
        <f t="shared" si="16"/>
        <v>165.17699999999999</v>
      </c>
      <c r="P163" s="167">
        <f t="shared" si="16"/>
        <v>201.99199999999999</v>
      </c>
      <c r="Q163" t="str">
        <f t="shared" si="17"/>
        <v>NA</v>
      </c>
      <c r="R163" t="str">
        <f t="shared" si="18"/>
        <v>NA</v>
      </c>
      <c r="S163" s="168">
        <f t="shared" si="19"/>
        <v>555.721</v>
      </c>
      <c r="T163">
        <f t="shared" si="20"/>
        <v>165.17699999999999</v>
      </c>
    </row>
    <row r="164" spans="1:20" ht="12.75" customHeight="1" outlineLevel="1" x14ac:dyDescent="0.25">
      <c r="A164" s="149">
        <v>100</v>
      </c>
      <c r="B164" s="164" t="str">
        <f t="shared" si="14"/>
        <v>FA</v>
      </c>
      <c r="C164" s="164" t="str">
        <f t="shared" si="15"/>
        <v>FA</v>
      </c>
      <c r="D164" s="135">
        <v>10.17</v>
      </c>
      <c r="E164" s="165">
        <v>0.2</v>
      </c>
      <c r="F164" s="135">
        <v>15</v>
      </c>
      <c r="G164" s="135">
        <v>125</v>
      </c>
      <c r="H164" s="154">
        <v>5.9292300000000004</v>
      </c>
      <c r="I164" s="154">
        <v>1.4999999999999999E-2</v>
      </c>
      <c r="J164" s="154">
        <v>515.84100000000001</v>
      </c>
      <c r="K164" s="154">
        <v>177.31100000000001</v>
      </c>
      <c r="L164" s="154">
        <v>210.02799999999999</v>
      </c>
      <c r="M164" s="166">
        <v>105</v>
      </c>
      <c r="N164" s="167">
        <f t="shared" si="16"/>
        <v>495.84100000000001</v>
      </c>
      <c r="O164" s="167">
        <f t="shared" si="16"/>
        <v>157.31100000000001</v>
      </c>
      <c r="P164" s="167">
        <f t="shared" si="16"/>
        <v>190.02799999999999</v>
      </c>
      <c r="Q164" t="str">
        <f t="shared" si="17"/>
        <v>NA</v>
      </c>
      <c r="R164" t="str">
        <f t="shared" si="18"/>
        <v>NA</v>
      </c>
      <c r="S164" s="168">
        <f t="shared" si="19"/>
        <v>495.84100000000001</v>
      </c>
      <c r="T164">
        <f t="shared" si="20"/>
        <v>157.31100000000001</v>
      </c>
    </row>
    <row r="165" spans="1:20" ht="12.75" customHeight="1" outlineLevel="1" x14ac:dyDescent="0.25">
      <c r="A165" s="149">
        <v>125</v>
      </c>
      <c r="B165" s="164" t="str">
        <f t="shared" si="14"/>
        <v>FA</v>
      </c>
      <c r="C165" s="164" t="str">
        <f t="shared" si="15"/>
        <v>FA</v>
      </c>
      <c r="D165" s="135">
        <v>12.67</v>
      </c>
      <c r="E165" s="165">
        <v>0.2</v>
      </c>
      <c r="F165" s="135">
        <v>15</v>
      </c>
      <c r="G165" s="135">
        <v>125</v>
      </c>
      <c r="H165" s="154">
        <v>8.4292300000000004</v>
      </c>
      <c r="I165" s="154">
        <v>1.4999999999999999E-2</v>
      </c>
      <c r="J165" s="154">
        <v>444.98099999999999</v>
      </c>
      <c r="K165" s="154">
        <v>168.04400000000001</v>
      </c>
      <c r="L165" s="154">
        <v>195.45</v>
      </c>
      <c r="M165" s="166">
        <v>105</v>
      </c>
      <c r="N165" s="167">
        <f t="shared" si="16"/>
        <v>424.98099999999999</v>
      </c>
      <c r="O165" s="167">
        <f t="shared" si="16"/>
        <v>148.04400000000001</v>
      </c>
      <c r="P165" s="167">
        <f t="shared" si="16"/>
        <v>175.45</v>
      </c>
      <c r="Q165" t="str">
        <f t="shared" si="17"/>
        <v>NA</v>
      </c>
      <c r="R165" t="str">
        <f t="shared" si="18"/>
        <v>NA</v>
      </c>
      <c r="S165" s="168">
        <f t="shared" si="19"/>
        <v>424.98099999999999</v>
      </c>
      <c r="T165">
        <f t="shared" si="20"/>
        <v>148.04400000000001</v>
      </c>
    </row>
    <row r="166" spans="1:20" ht="12.75" customHeight="1" outlineLevel="1" x14ac:dyDescent="0.25">
      <c r="A166" s="149">
        <v>150</v>
      </c>
      <c r="B166" s="164" t="str">
        <f t="shared" si="14"/>
        <v>FA</v>
      </c>
      <c r="C166" s="164" t="str">
        <f t="shared" si="15"/>
        <v>FA</v>
      </c>
      <c r="D166" s="135">
        <v>15.17</v>
      </c>
      <c r="E166" s="165">
        <v>0.2</v>
      </c>
      <c r="F166" s="135">
        <v>15</v>
      </c>
      <c r="G166" s="135">
        <v>125</v>
      </c>
      <c r="H166" s="154">
        <v>10.9292</v>
      </c>
      <c r="I166" s="154">
        <v>1.4999999999999999E-2</v>
      </c>
      <c r="J166" s="154">
        <v>396.20400000000001</v>
      </c>
      <c r="K166" s="154">
        <v>161.60400000000001</v>
      </c>
      <c r="L166" s="154">
        <v>184.899</v>
      </c>
      <c r="M166" s="166">
        <v>105</v>
      </c>
      <c r="N166" s="167">
        <f t="shared" si="16"/>
        <v>376.20400000000001</v>
      </c>
      <c r="O166" s="167">
        <f t="shared" si="16"/>
        <v>141.60400000000001</v>
      </c>
      <c r="P166" s="167">
        <f t="shared" si="16"/>
        <v>164.899</v>
      </c>
      <c r="Q166" t="str">
        <f t="shared" si="17"/>
        <v>NA</v>
      </c>
      <c r="R166" t="str">
        <f t="shared" si="18"/>
        <v>NA</v>
      </c>
      <c r="S166" s="168">
        <f t="shared" si="19"/>
        <v>376.20400000000001</v>
      </c>
      <c r="T166">
        <f t="shared" si="20"/>
        <v>141.60400000000001</v>
      </c>
    </row>
    <row r="167" spans="1:20" ht="12.75" customHeight="1" outlineLevel="1" x14ac:dyDescent="0.25">
      <c r="A167" s="149">
        <v>2</v>
      </c>
      <c r="B167" s="164" t="str">
        <f t="shared" si="14"/>
        <v>FA</v>
      </c>
      <c r="C167" s="164" t="str">
        <f t="shared" si="15"/>
        <v>TR</v>
      </c>
      <c r="D167" s="135">
        <v>0.37</v>
      </c>
      <c r="E167" s="165">
        <v>0.2</v>
      </c>
      <c r="F167" s="135">
        <v>18</v>
      </c>
      <c r="G167" s="135">
        <v>125</v>
      </c>
      <c r="H167" s="154">
        <v>-3.8707700000000003</v>
      </c>
      <c r="I167" s="154">
        <v>1.7999999999999999E-2</v>
      </c>
      <c r="J167" s="154">
        <v>4732.97</v>
      </c>
      <c r="K167" s="154">
        <v>726.41800000000001</v>
      </c>
      <c r="L167" s="154">
        <v>1073.6199999999999</v>
      </c>
      <c r="M167" s="166">
        <v>105</v>
      </c>
      <c r="N167" s="167">
        <f t="shared" si="16"/>
        <v>4712.97</v>
      </c>
      <c r="O167" s="167">
        <f t="shared" si="16"/>
        <v>706.41800000000001</v>
      </c>
      <c r="P167" s="167">
        <f t="shared" si="16"/>
        <v>1053.6199999999999</v>
      </c>
      <c r="Q167" t="str">
        <f t="shared" si="17"/>
        <v>NA</v>
      </c>
      <c r="R167" t="str">
        <f t="shared" si="18"/>
        <v>NA</v>
      </c>
      <c r="S167" s="168">
        <f t="shared" si="19"/>
        <v>4712.97</v>
      </c>
      <c r="T167">
        <f t="shared" si="20"/>
        <v>706.41800000000001</v>
      </c>
    </row>
    <row r="168" spans="1:20" ht="12.75" customHeight="1" outlineLevel="1" x14ac:dyDescent="0.25">
      <c r="A168" s="149">
        <v>3.5</v>
      </c>
      <c r="B168" s="164" t="str">
        <f t="shared" si="14"/>
        <v>FA</v>
      </c>
      <c r="C168" s="164" t="str">
        <f t="shared" si="15"/>
        <v>TR</v>
      </c>
      <c r="D168" s="135">
        <v>0.52</v>
      </c>
      <c r="E168" s="165">
        <v>0.2</v>
      </c>
      <c r="F168" s="135">
        <v>18</v>
      </c>
      <c r="G168" s="135">
        <v>125</v>
      </c>
      <c r="H168" s="154">
        <v>-3.7207699999999999</v>
      </c>
      <c r="I168" s="154">
        <v>1.7999999999999999E-2</v>
      </c>
      <c r="J168" s="154">
        <v>4110.03</v>
      </c>
      <c r="K168" s="154">
        <v>648.65499999999997</v>
      </c>
      <c r="L168" s="154">
        <v>953.84</v>
      </c>
      <c r="M168" s="166">
        <v>105</v>
      </c>
      <c r="N168" s="167">
        <f t="shared" si="16"/>
        <v>4090.0299999999997</v>
      </c>
      <c r="O168" s="167">
        <f t="shared" si="16"/>
        <v>628.65499999999997</v>
      </c>
      <c r="P168" s="167">
        <f t="shared" si="16"/>
        <v>933.84</v>
      </c>
      <c r="Q168" t="str">
        <f t="shared" si="17"/>
        <v>NA</v>
      </c>
      <c r="R168" t="str">
        <f t="shared" si="18"/>
        <v>NA</v>
      </c>
      <c r="S168" s="168">
        <f t="shared" si="19"/>
        <v>4090.0299999999997</v>
      </c>
      <c r="T168">
        <f t="shared" si="20"/>
        <v>628.65499999999997</v>
      </c>
    </row>
    <row r="169" spans="1:20" ht="12.75" customHeight="1" outlineLevel="1" x14ac:dyDescent="0.25">
      <c r="A169" s="149">
        <v>5</v>
      </c>
      <c r="B169" s="164" t="str">
        <f t="shared" si="14"/>
        <v>FA</v>
      </c>
      <c r="C169" s="164" t="str">
        <f t="shared" si="15"/>
        <v>TR</v>
      </c>
      <c r="D169" s="135">
        <v>0.67</v>
      </c>
      <c r="E169" s="165">
        <v>0.2</v>
      </c>
      <c r="F169" s="135">
        <v>18</v>
      </c>
      <c r="G169" s="135">
        <v>125</v>
      </c>
      <c r="H169" s="154">
        <v>-3.57077</v>
      </c>
      <c r="I169" s="154">
        <v>1.7999999999999999E-2</v>
      </c>
      <c r="J169" s="154">
        <v>3634.96</v>
      </c>
      <c r="K169" s="154">
        <v>591.67200000000003</v>
      </c>
      <c r="L169" s="154">
        <v>871.32</v>
      </c>
      <c r="M169" s="166">
        <v>105</v>
      </c>
      <c r="N169" s="167">
        <f t="shared" si="16"/>
        <v>3614.96</v>
      </c>
      <c r="O169" s="167">
        <f t="shared" si="16"/>
        <v>571.67200000000003</v>
      </c>
      <c r="P169" s="167">
        <f t="shared" si="16"/>
        <v>851.32</v>
      </c>
      <c r="Q169" t="str">
        <f t="shared" si="17"/>
        <v>NA</v>
      </c>
      <c r="R169" t="str">
        <f t="shared" si="18"/>
        <v>NA</v>
      </c>
      <c r="S169" s="168">
        <f t="shared" si="19"/>
        <v>3614.96</v>
      </c>
      <c r="T169">
        <f t="shared" si="20"/>
        <v>571.67200000000003</v>
      </c>
    </row>
    <row r="170" spans="1:20" ht="12.75" customHeight="1" outlineLevel="1" x14ac:dyDescent="0.25">
      <c r="A170" s="149">
        <v>7.5</v>
      </c>
      <c r="B170" s="164" t="str">
        <f t="shared" si="14"/>
        <v>FA</v>
      </c>
      <c r="C170" s="164" t="str">
        <f t="shared" si="15"/>
        <v>TR</v>
      </c>
      <c r="D170" s="135">
        <v>0.92</v>
      </c>
      <c r="E170" s="165">
        <v>0.2</v>
      </c>
      <c r="F170" s="135">
        <v>18</v>
      </c>
      <c r="G170" s="135">
        <v>125</v>
      </c>
      <c r="H170" s="154">
        <v>-3.32077</v>
      </c>
      <c r="I170" s="154">
        <v>1.7999999999999999E-2</v>
      </c>
      <c r="J170" s="154">
        <v>3059.23</v>
      </c>
      <c r="K170" s="154">
        <v>520.93600000000004</v>
      </c>
      <c r="L170" s="154">
        <v>770.95</v>
      </c>
      <c r="M170" s="166">
        <v>105</v>
      </c>
      <c r="N170" s="167">
        <f t="shared" si="16"/>
        <v>3039.23</v>
      </c>
      <c r="O170" s="167">
        <f t="shared" si="16"/>
        <v>500.93600000000004</v>
      </c>
      <c r="P170" s="167">
        <f t="shared" si="16"/>
        <v>750.95</v>
      </c>
      <c r="Q170" t="str">
        <f t="shared" si="17"/>
        <v>NA</v>
      </c>
      <c r="R170" t="str">
        <f t="shared" si="18"/>
        <v>NA</v>
      </c>
      <c r="S170" s="168">
        <f t="shared" si="19"/>
        <v>3039.23</v>
      </c>
      <c r="T170">
        <f t="shared" si="20"/>
        <v>500.93600000000004</v>
      </c>
    </row>
    <row r="171" spans="1:20" ht="12.75" customHeight="1" outlineLevel="1" x14ac:dyDescent="0.25">
      <c r="A171" s="149">
        <v>10</v>
      </c>
      <c r="B171" s="164" t="str">
        <f t="shared" si="14"/>
        <v>FA</v>
      </c>
      <c r="C171" s="164" t="str">
        <f t="shared" si="15"/>
        <v>TR</v>
      </c>
      <c r="D171" s="135">
        <v>1.17</v>
      </c>
      <c r="E171" s="165">
        <v>0.2</v>
      </c>
      <c r="F171" s="135">
        <v>18</v>
      </c>
      <c r="G171" s="135">
        <v>125</v>
      </c>
      <c r="H171" s="154">
        <v>-3.07077</v>
      </c>
      <c r="I171" s="154">
        <v>1.7999999999999999E-2</v>
      </c>
      <c r="J171" s="154">
        <v>2662.9</v>
      </c>
      <c r="K171" s="154">
        <v>467.98700000000002</v>
      </c>
      <c r="L171" s="154">
        <v>687.024</v>
      </c>
      <c r="M171" s="166">
        <v>105</v>
      </c>
      <c r="N171" s="167">
        <f t="shared" si="16"/>
        <v>2642.9</v>
      </c>
      <c r="O171" s="167">
        <f t="shared" si="16"/>
        <v>447.98700000000002</v>
      </c>
      <c r="P171" s="167">
        <f t="shared" si="16"/>
        <v>667.024</v>
      </c>
      <c r="Q171" t="str">
        <f t="shared" si="17"/>
        <v>NA</v>
      </c>
      <c r="R171" t="str">
        <f t="shared" si="18"/>
        <v>NA</v>
      </c>
      <c r="S171" s="168">
        <f t="shared" si="19"/>
        <v>2642.9</v>
      </c>
      <c r="T171">
        <f t="shared" si="20"/>
        <v>447.98700000000002</v>
      </c>
    </row>
    <row r="172" spans="1:20" ht="12.75" customHeight="1" outlineLevel="1" x14ac:dyDescent="0.25">
      <c r="A172" s="149">
        <v>15</v>
      </c>
      <c r="B172" s="164" t="str">
        <f t="shared" si="14"/>
        <v>FA</v>
      </c>
      <c r="C172" s="164" t="str">
        <f t="shared" si="15"/>
        <v>TR</v>
      </c>
      <c r="D172" s="135">
        <v>1.67</v>
      </c>
      <c r="E172" s="165">
        <v>0.2</v>
      </c>
      <c r="F172" s="135">
        <v>18</v>
      </c>
      <c r="G172" s="135">
        <v>125</v>
      </c>
      <c r="H172" s="154">
        <v>-2.57077</v>
      </c>
      <c r="I172" s="154">
        <v>1.7999999999999999E-2</v>
      </c>
      <c r="J172" s="154">
        <v>2140.66</v>
      </c>
      <c r="K172" s="154">
        <v>398.79399999999998</v>
      </c>
      <c r="L172" s="154">
        <v>571.19600000000003</v>
      </c>
      <c r="M172" s="166">
        <v>105</v>
      </c>
      <c r="N172" s="167">
        <f t="shared" si="16"/>
        <v>2120.66</v>
      </c>
      <c r="O172" s="167">
        <f t="shared" si="16"/>
        <v>378.79399999999998</v>
      </c>
      <c r="P172" s="167">
        <f t="shared" si="16"/>
        <v>551.19600000000003</v>
      </c>
      <c r="Q172" t="str">
        <f t="shared" si="17"/>
        <v>NA</v>
      </c>
      <c r="R172" t="str">
        <f t="shared" si="18"/>
        <v>NA</v>
      </c>
      <c r="S172" s="168">
        <f t="shared" si="19"/>
        <v>2120.66</v>
      </c>
      <c r="T172">
        <f t="shared" si="20"/>
        <v>378.79399999999998</v>
      </c>
    </row>
    <row r="173" spans="1:20" ht="12.75" customHeight="1" outlineLevel="1" x14ac:dyDescent="0.25">
      <c r="A173" s="149">
        <v>20</v>
      </c>
      <c r="B173" s="164" t="str">
        <f t="shared" si="14"/>
        <v>FA</v>
      </c>
      <c r="C173" s="164" t="str">
        <f t="shared" si="15"/>
        <v>TR</v>
      </c>
      <c r="D173" s="135">
        <v>2.17</v>
      </c>
      <c r="E173" s="165">
        <v>0.2</v>
      </c>
      <c r="F173" s="135">
        <v>18</v>
      </c>
      <c r="G173" s="135">
        <v>125</v>
      </c>
      <c r="H173" s="154">
        <v>-2.07077</v>
      </c>
      <c r="I173" s="154">
        <v>1.7999999999999999E-2</v>
      </c>
      <c r="J173" s="154">
        <v>1792.06</v>
      </c>
      <c r="K173" s="154">
        <v>351.55500000000001</v>
      </c>
      <c r="L173" s="154">
        <v>494.78300000000002</v>
      </c>
      <c r="M173" s="166">
        <v>105</v>
      </c>
      <c r="N173" s="167">
        <f t="shared" si="16"/>
        <v>1772.06</v>
      </c>
      <c r="O173" s="167">
        <f t="shared" si="16"/>
        <v>331.55500000000001</v>
      </c>
      <c r="P173" s="167">
        <f t="shared" si="16"/>
        <v>474.78300000000002</v>
      </c>
      <c r="Q173" t="str">
        <f t="shared" si="17"/>
        <v>NA</v>
      </c>
      <c r="R173" t="str">
        <f t="shared" si="18"/>
        <v>NA</v>
      </c>
      <c r="S173" s="168">
        <f t="shared" si="19"/>
        <v>1772.06</v>
      </c>
      <c r="T173">
        <f t="shared" si="20"/>
        <v>331.55500000000001</v>
      </c>
    </row>
    <row r="174" spans="1:20" ht="12.75" customHeight="1" outlineLevel="1" x14ac:dyDescent="0.25">
      <c r="A174" s="149">
        <v>35</v>
      </c>
      <c r="B174" s="164" t="str">
        <f t="shared" si="14"/>
        <v>FA</v>
      </c>
      <c r="C174" s="164" t="str">
        <f t="shared" si="15"/>
        <v>FA</v>
      </c>
      <c r="D174" s="135">
        <v>3.67</v>
      </c>
      <c r="E174" s="165">
        <v>0.2</v>
      </c>
      <c r="F174" s="135">
        <v>18</v>
      </c>
      <c r="G174" s="135">
        <v>125</v>
      </c>
      <c r="H174" s="154">
        <v>-0.57076899999999997</v>
      </c>
      <c r="I174" s="154">
        <v>1.7999999999999999E-2</v>
      </c>
      <c r="J174" s="154">
        <v>1233.44</v>
      </c>
      <c r="K174" s="154">
        <v>274.18400000000003</v>
      </c>
      <c r="L174" s="154">
        <v>364.90800000000002</v>
      </c>
      <c r="M174" s="166">
        <v>105</v>
      </c>
      <c r="N174" s="167">
        <f t="shared" si="16"/>
        <v>1213.44</v>
      </c>
      <c r="O174" s="167">
        <f t="shared" si="16"/>
        <v>254.18400000000003</v>
      </c>
      <c r="P174" s="167">
        <f t="shared" si="16"/>
        <v>344.90800000000002</v>
      </c>
      <c r="Q174" t="str">
        <f t="shared" si="17"/>
        <v>NA</v>
      </c>
      <c r="R174" t="str">
        <f t="shared" si="18"/>
        <v>NA</v>
      </c>
      <c r="S174" s="168">
        <f t="shared" si="19"/>
        <v>1213.44</v>
      </c>
      <c r="T174">
        <f t="shared" si="20"/>
        <v>254.18400000000003</v>
      </c>
    </row>
    <row r="175" spans="1:20" ht="12.75" customHeight="1" outlineLevel="1" x14ac:dyDescent="0.25">
      <c r="A175" s="149">
        <v>50</v>
      </c>
      <c r="B175" s="164" t="str">
        <f t="shared" si="14"/>
        <v>FA</v>
      </c>
      <c r="C175" s="164" t="str">
        <f t="shared" si="15"/>
        <v>FA</v>
      </c>
      <c r="D175" s="135">
        <v>5.17</v>
      </c>
      <c r="E175" s="165">
        <v>0.2</v>
      </c>
      <c r="F175" s="135">
        <v>18</v>
      </c>
      <c r="G175" s="135">
        <v>125</v>
      </c>
      <c r="H175" s="154">
        <v>0.92923100000000003</v>
      </c>
      <c r="I175" s="154">
        <v>1.7999999999999999E-2</v>
      </c>
      <c r="J175" s="154">
        <v>958.31</v>
      </c>
      <c r="K175" s="154">
        <v>237.28800000000001</v>
      </c>
      <c r="L175" s="154">
        <v>306.82100000000003</v>
      </c>
      <c r="M175" s="166">
        <v>105</v>
      </c>
      <c r="N175" s="167">
        <f t="shared" si="16"/>
        <v>938.31</v>
      </c>
      <c r="O175" s="167">
        <f t="shared" si="16"/>
        <v>217.28800000000001</v>
      </c>
      <c r="P175" s="167">
        <f t="shared" si="16"/>
        <v>286.82100000000003</v>
      </c>
      <c r="Q175" t="str">
        <f t="shared" si="17"/>
        <v>NA</v>
      </c>
      <c r="R175" t="str">
        <f t="shared" si="18"/>
        <v>NA</v>
      </c>
      <c r="S175" s="168">
        <f t="shared" si="19"/>
        <v>938.31</v>
      </c>
      <c r="T175">
        <f t="shared" si="20"/>
        <v>217.28800000000001</v>
      </c>
    </row>
    <row r="176" spans="1:20" ht="12.75" customHeight="1" outlineLevel="1" x14ac:dyDescent="0.25">
      <c r="A176" s="149">
        <v>60</v>
      </c>
      <c r="B176" s="164" t="str">
        <f t="shared" si="14"/>
        <v>FA</v>
      </c>
      <c r="C176" s="164" t="str">
        <f t="shared" si="15"/>
        <v>FA</v>
      </c>
      <c r="D176" s="135">
        <v>6.17</v>
      </c>
      <c r="E176" s="165">
        <v>0.2</v>
      </c>
      <c r="F176" s="135">
        <v>18</v>
      </c>
      <c r="G176" s="135">
        <v>125</v>
      </c>
      <c r="H176" s="154">
        <v>1.92923</v>
      </c>
      <c r="I176" s="154">
        <v>1.7999999999999999E-2</v>
      </c>
      <c r="J176" s="154">
        <v>840.98</v>
      </c>
      <c r="K176" s="154">
        <v>221.1</v>
      </c>
      <c r="L176" s="154">
        <v>281.45499999999998</v>
      </c>
      <c r="M176" s="166">
        <v>105</v>
      </c>
      <c r="N176" s="167">
        <f t="shared" si="16"/>
        <v>820.98</v>
      </c>
      <c r="O176" s="167">
        <f t="shared" si="16"/>
        <v>201.1</v>
      </c>
      <c r="P176" s="167">
        <f t="shared" si="16"/>
        <v>261.45499999999998</v>
      </c>
      <c r="Q176" t="str">
        <f t="shared" si="17"/>
        <v>NA</v>
      </c>
      <c r="R176" t="str">
        <f t="shared" si="18"/>
        <v>NA</v>
      </c>
      <c r="S176" s="168">
        <f t="shared" si="19"/>
        <v>820.98</v>
      </c>
      <c r="T176">
        <f t="shared" si="20"/>
        <v>201.1</v>
      </c>
    </row>
    <row r="177" spans="1:20" ht="12.75" customHeight="1" outlineLevel="1" x14ac:dyDescent="0.25">
      <c r="A177" s="149">
        <v>70</v>
      </c>
      <c r="B177" s="164" t="str">
        <f t="shared" si="14"/>
        <v>FA</v>
      </c>
      <c r="C177" s="164" t="str">
        <f t="shared" si="15"/>
        <v>FA</v>
      </c>
      <c r="D177" s="135">
        <v>7.17</v>
      </c>
      <c r="E177" s="165">
        <v>0.2</v>
      </c>
      <c r="F177" s="135">
        <v>18</v>
      </c>
      <c r="G177" s="135">
        <v>125</v>
      </c>
      <c r="H177" s="154">
        <v>2.92923</v>
      </c>
      <c r="I177" s="154">
        <v>1.7999999999999999E-2</v>
      </c>
      <c r="J177" s="154">
        <v>753.3</v>
      </c>
      <c r="K177" s="154">
        <v>209.41300000000001</v>
      </c>
      <c r="L177" s="154">
        <v>263.14</v>
      </c>
      <c r="M177" s="166">
        <v>105</v>
      </c>
      <c r="N177" s="167">
        <f t="shared" si="16"/>
        <v>733.3</v>
      </c>
      <c r="O177" s="167">
        <f t="shared" si="16"/>
        <v>189.41300000000001</v>
      </c>
      <c r="P177" s="167">
        <f t="shared" si="16"/>
        <v>243.14</v>
      </c>
      <c r="Q177" t="str">
        <f t="shared" si="17"/>
        <v>NA</v>
      </c>
      <c r="R177" t="str">
        <f t="shared" si="18"/>
        <v>NA</v>
      </c>
      <c r="S177" s="168">
        <f t="shared" si="19"/>
        <v>733.3</v>
      </c>
      <c r="T177">
        <f t="shared" si="20"/>
        <v>189.41300000000001</v>
      </c>
    </row>
    <row r="178" spans="1:20" ht="12.75" customHeight="1" outlineLevel="1" x14ac:dyDescent="0.25">
      <c r="A178" s="149">
        <v>85</v>
      </c>
      <c r="B178" s="164" t="str">
        <f t="shared" si="14"/>
        <v>FA</v>
      </c>
      <c r="C178" s="164" t="str">
        <f t="shared" si="15"/>
        <v>FA</v>
      </c>
      <c r="D178" s="135">
        <v>8.67</v>
      </c>
      <c r="E178" s="165">
        <v>0.2</v>
      </c>
      <c r="F178" s="135">
        <v>18</v>
      </c>
      <c r="G178" s="135">
        <v>125</v>
      </c>
      <c r="H178" s="154">
        <v>4.4292300000000004</v>
      </c>
      <c r="I178" s="154">
        <v>1.7999999999999999E-2</v>
      </c>
      <c r="J178" s="154">
        <v>656.95600000000002</v>
      </c>
      <c r="K178" s="154">
        <v>196.398</v>
      </c>
      <c r="L178" s="154">
        <v>239.613</v>
      </c>
      <c r="M178" s="166">
        <v>105</v>
      </c>
      <c r="N178" s="167">
        <f t="shared" si="16"/>
        <v>636.95600000000002</v>
      </c>
      <c r="O178" s="167">
        <f t="shared" si="16"/>
        <v>176.398</v>
      </c>
      <c r="P178" s="167">
        <f t="shared" si="16"/>
        <v>219.613</v>
      </c>
      <c r="Q178" t="str">
        <f t="shared" si="17"/>
        <v>NA</v>
      </c>
      <c r="R178" t="str">
        <f t="shared" si="18"/>
        <v>NA</v>
      </c>
      <c r="S178" s="168">
        <f t="shared" si="19"/>
        <v>636.95600000000002</v>
      </c>
      <c r="T178">
        <f t="shared" si="20"/>
        <v>176.398</v>
      </c>
    </row>
    <row r="179" spans="1:20" ht="12.75" customHeight="1" outlineLevel="1" x14ac:dyDescent="0.25">
      <c r="A179" s="149">
        <v>100</v>
      </c>
      <c r="B179" s="164" t="str">
        <f t="shared" si="14"/>
        <v>FA</v>
      </c>
      <c r="C179" s="164" t="str">
        <f t="shared" si="15"/>
        <v>FA</v>
      </c>
      <c r="D179" s="135">
        <v>10.17</v>
      </c>
      <c r="E179" s="165">
        <v>0.2</v>
      </c>
      <c r="F179" s="135">
        <v>18</v>
      </c>
      <c r="G179" s="135">
        <v>125</v>
      </c>
      <c r="H179" s="154">
        <v>5.9292300000000004</v>
      </c>
      <c r="I179" s="154">
        <v>1.7999999999999999E-2</v>
      </c>
      <c r="J179" s="154">
        <v>586.84400000000005</v>
      </c>
      <c r="K179" s="154">
        <v>187.13399999999999</v>
      </c>
      <c r="L179" s="154">
        <v>225.62</v>
      </c>
      <c r="M179" s="166">
        <v>105</v>
      </c>
      <c r="N179" s="167">
        <f t="shared" si="16"/>
        <v>566.84400000000005</v>
      </c>
      <c r="O179" s="167">
        <f t="shared" si="16"/>
        <v>167.13399999999999</v>
      </c>
      <c r="P179" s="167">
        <f t="shared" si="16"/>
        <v>205.62</v>
      </c>
      <c r="Q179" t="str">
        <f t="shared" si="17"/>
        <v>NA</v>
      </c>
      <c r="R179" t="str">
        <f t="shared" si="18"/>
        <v>NA</v>
      </c>
      <c r="S179" s="168">
        <f t="shared" si="19"/>
        <v>566.84400000000005</v>
      </c>
      <c r="T179">
        <f t="shared" si="20"/>
        <v>167.13399999999999</v>
      </c>
    </row>
    <row r="180" spans="1:20" ht="12.75" customHeight="1" outlineLevel="1" x14ac:dyDescent="0.25">
      <c r="A180" s="149">
        <v>125</v>
      </c>
      <c r="B180" s="164" t="str">
        <f t="shared" si="14"/>
        <v>FA</v>
      </c>
      <c r="C180" s="164" t="str">
        <f t="shared" si="15"/>
        <v>FA</v>
      </c>
      <c r="D180" s="135">
        <v>12.67</v>
      </c>
      <c r="E180" s="165">
        <v>0.2</v>
      </c>
      <c r="F180" s="135">
        <v>18</v>
      </c>
      <c r="G180" s="135">
        <v>125</v>
      </c>
      <c r="H180" s="154">
        <v>8.4292300000000004</v>
      </c>
      <c r="I180" s="154">
        <v>1.7999999999999999E-2</v>
      </c>
      <c r="J180" s="154">
        <v>503.661</v>
      </c>
      <c r="K180" s="154">
        <v>176.19</v>
      </c>
      <c r="L180" s="154">
        <v>208.488</v>
      </c>
      <c r="M180" s="166">
        <v>105</v>
      </c>
      <c r="N180" s="167">
        <f t="shared" si="16"/>
        <v>483.661</v>
      </c>
      <c r="O180" s="167">
        <f t="shared" si="16"/>
        <v>156.19</v>
      </c>
      <c r="P180" s="167">
        <f t="shared" si="16"/>
        <v>188.488</v>
      </c>
      <c r="Q180" t="str">
        <f t="shared" si="17"/>
        <v>NA</v>
      </c>
      <c r="R180" t="str">
        <f t="shared" si="18"/>
        <v>NA</v>
      </c>
      <c r="S180" s="168">
        <f t="shared" si="19"/>
        <v>483.661</v>
      </c>
      <c r="T180">
        <f t="shared" si="20"/>
        <v>156.19</v>
      </c>
    </row>
    <row r="181" spans="1:20" ht="12.75" customHeight="1" outlineLevel="1" x14ac:dyDescent="0.25">
      <c r="A181" s="149">
        <v>150</v>
      </c>
      <c r="B181" s="164" t="str">
        <f t="shared" si="14"/>
        <v>FA</v>
      </c>
      <c r="C181" s="164" t="str">
        <f t="shared" si="15"/>
        <v>FA</v>
      </c>
      <c r="D181" s="135">
        <v>15.17</v>
      </c>
      <c r="E181" s="165">
        <v>0.2</v>
      </c>
      <c r="F181" s="135">
        <v>18</v>
      </c>
      <c r="G181" s="135">
        <v>125</v>
      </c>
      <c r="H181" s="154">
        <v>10.9292</v>
      </c>
      <c r="I181" s="154">
        <v>1.7999999999999999E-2</v>
      </c>
      <c r="J181" s="154">
        <v>446.46600000000001</v>
      </c>
      <c r="K181" s="154">
        <v>168.58</v>
      </c>
      <c r="L181" s="154">
        <v>196.095</v>
      </c>
      <c r="M181" s="166">
        <v>105</v>
      </c>
      <c r="N181" s="167">
        <f t="shared" si="16"/>
        <v>426.46600000000001</v>
      </c>
      <c r="O181" s="167">
        <f t="shared" si="16"/>
        <v>148.58000000000001</v>
      </c>
      <c r="P181" s="167">
        <f t="shared" si="16"/>
        <v>176.095</v>
      </c>
      <c r="Q181" t="str">
        <f t="shared" si="17"/>
        <v>NA</v>
      </c>
      <c r="R181" t="str">
        <f t="shared" si="18"/>
        <v>NA</v>
      </c>
      <c r="S181" s="168">
        <f t="shared" si="19"/>
        <v>426.46600000000001</v>
      </c>
      <c r="T181">
        <f t="shared" si="20"/>
        <v>148.58000000000001</v>
      </c>
    </row>
    <row r="182" spans="1:20" ht="12.75" customHeight="1" outlineLevel="1" x14ac:dyDescent="0.25">
      <c r="A182" s="149">
        <v>2</v>
      </c>
      <c r="B182" s="164" t="str">
        <f t="shared" si="14"/>
        <v>FA</v>
      </c>
      <c r="C182" s="164" t="str">
        <f t="shared" si="15"/>
        <v>TR</v>
      </c>
      <c r="D182" s="135">
        <v>0.37</v>
      </c>
      <c r="E182" s="165">
        <v>0.2</v>
      </c>
      <c r="F182" s="135">
        <v>24</v>
      </c>
      <c r="G182" s="135">
        <v>125</v>
      </c>
      <c r="H182" s="154">
        <v>-3.8707700000000003</v>
      </c>
      <c r="I182" s="154">
        <v>2.4E-2</v>
      </c>
      <c r="J182" s="154">
        <v>6117.61</v>
      </c>
      <c r="K182" s="154">
        <v>889.56</v>
      </c>
      <c r="L182" s="154">
        <v>1316.59</v>
      </c>
      <c r="M182" s="166">
        <v>105</v>
      </c>
      <c r="N182" s="167">
        <f t="shared" si="16"/>
        <v>6097.61</v>
      </c>
      <c r="O182" s="167">
        <f t="shared" si="16"/>
        <v>869.56</v>
      </c>
      <c r="P182" s="167">
        <f t="shared" si="16"/>
        <v>1296.5899999999999</v>
      </c>
      <c r="Q182" t="str">
        <f t="shared" si="17"/>
        <v>NA</v>
      </c>
      <c r="R182" t="str">
        <f t="shared" si="18"/>
        <v>NA</v>
      </c>
      <c r="S182" s="168">
        <f t="shared" si="19"/>
        <v>6097.61</v>
      </c>
      <c r="T182">
        <f t="shared" si="20"/>
        <v>869.56</v>
      </c>
    </row>
    <row r="183" spans="1:20" ht="12.75" customHeight="1" outlineLevel="1" x14ac:dyDescent="0.25">
      <c r="A183" s="149">
        <v>3.5</v>
      </c>
      <c r="B183" s="164" t="str">
        <f t="shared" si="14"/>
        <v>FA</v>
      </c>
      <c r="C183" s="164" t="str">
        <f t="shared" si="15"/>
        <v>TR</v>
      </c>
      <c r="D183" s="135">
        <v>0.52</v>
      </c>
      <c r="E183" s="165">
        <v>0.2</v>
      </c>
      <c r="F183" s="135">
        <v>24</v>
      </c>
      <c r="G183" s="135">
        <v>125</v>
      </c>
      <c r="H183" s="154">
        <v>-3.7207699999999999</v>
      </c>
      <c r="I183" s="154">
        <v>2.4E-2</v>
      </c>
      <c r="J183" s="154">
        <v>5278.07</v>
      </c>
      <c r="K183" s="154">
        <v>791.66</v>
      </c>
      <c r="L183" s="154">
        <v>1167.18</v>
      </c>
      <c r="M183" s="166">
        <v>105</v>
      </c>
      <c r="N183" s="167">
        <f t="shared" si="16"/>
        <v>5258.07</v>
      </c>
      <c r="O183" s="167">
        <f t="shared" si="16"/>
        <v>771.66</v>
      </c>
      <c r="P183" s="167">
        <f t="shared" si="16"/>
        <v>1147.18</v>
      </c>
      <c r="Q183" t="str">
        <f t="shared" si="17"/>
        <v>NA</v>
      </c>
      <c r="R183" t="str">
        <f t="shared" si="18"/>
        <v>NA</v>
      </c>
      <c r="S183" s="168">
        <f t="shared" si="19"/>
        <v>5258.07</v>
      </c>
      <c r="T183">
        <f t="shared" si="20"/>
        <v>771.66</v>
      </c>
    </row>
    <row r="184" spans="1:20" ht="12.75" customHeight="1" outlineLevel="1" x14ac:dyDescent="0.25">
      <c r="A184" s="149">
        <v>5</v>
      </c>
      <c r="B184" s="164" t="str">
        <f t="shared" si="14"/>
        <v>FA</v>
      </c>
      <c r="C184" s="164" t="str">
        <f t="shared" si="15"/>
        <v>TR</v>
      </c>
      <c r="D184" s="135">
        <v>0.67</v>
      </c>
      <c r="E184" s="165">
        <v>0.2</v>
      </c>
      <c r="F184" s="135">
        <v>24</v>
      </c>
      <c r="G184" s="135">
        <v>125</v>
      </c>
      <c r="H184" s="154">
        <v>-3.57077</v>
      </c>
      <c r="I184" s="154">
        <v>2.4E-2</v>
      </c>
      <c r="J184" s="154">
        <v>4647.18</v>
      </c>
      <c r="K184" s="154">
        <v>719.85900000000004</v>
      </c>
      <c r="L184" s="154">
        <v>1064.7</v>
      </c>
      <c r="M184" s="166">
        <v>105</v>
      </c>
      <c r="N184" s="167">
        <f t="shared" si="16"/>
        <v>4627.18</v>
      </c>
      <c r="O184" s="167">
        <f t="shared" si="16"/>
        <v>699.85900000000004</v>
      </c>
      <c r="P184" s="167">
        <f t="shared" si="16"/>
        <v>1044.7</v>
      </c>
      <c r="Q184" t="str">
        <f t="shared" si="17"/>
        <v>NA</v>
      </c>
      <c r="R184" t="str">
        <f t="shared" si="18"/>
        <v>NA</v>
      </c>
      <c r="S184" s="168">
        <f t="shared" si="19"/>
        <v>4627.18</v>
      </c>
      <c r="T184">
        <f t="shared" si="20"/>
        <v>699.85900000000004</v>
      </c>
    </row>
    <row r="185" spans="1:20" ht="12.75" customHeight="1" outlineLevel="1" x14ac:dyDescent="0.25">
      <c r="A185" s="149">
        <v>7.5</v>
      </c>
      <c r="B185" s="164" t="str">
        <f t="shared" si="14"/>
        <v>FA</v>
      </c>
      <c r="C185" s="164" t="str">
        <f t="shared" si="15"/>
        <v>TR</v>
      </c>
      <c r="D185" s="135">
        <v>0.92</v>
      </c>
      <c r="E185" s="165">
        <v>0.2</v>
      </c>
      <c r="F185" s="135">
        <v>24</v>
      </c>
      <c r="G185" s="135">
        <v>125</v>
      </c>
      <c r="H185" s="154">
        <v>-3.32077</v>
      </c>
      <c r="I185" s="154">
        <v>2.4E-2</v>
      </c>
      <c r="J185" s="154">
        <v>3893.31</v>
      </c>
      <c r="K185" s="154">
        <v>630.65899999999999</v>
      </c>
      <c r="L185" s="154">
        <v>939.89</v>
      </c>
      <c r="M185" s="166">
        <v>105</v>
      </c>
      <c r="N185" s="167">
        <f t="shared" si="16"/>
        <v>3873.31</v>
      </c>
      <c r="O185" s="167">
        <f t="shared" si="16"/>
        <v>610.65899999999999</v>
      </c>
      <c r="P185" s="167">
        <f t="shared" si="16"/>
        <v>919.89</v>
      </c>
      <c r="Q185" t="str">
        <f t="shared" si="17"/>
        <v>NA</v>
      </c>
      <c r="R185" t="str">
        <f t="shared" si="18"/>
        <v>NA</v>
      </c>
      <c r="S185" s="168">
        <f t="shared" si="19"/>
        <v>3873.31</v>
      </c>
      <c r="T185">
        <f t="shared" si="20"/>
        <v>610.65899999999999</v>
      </c>
    </row>
    <row r="186" spans="1:20" ht="12.75" customHeight="1" outlineLevel="1" x14ac:dyDescent="0.25">
      <c r="A186" s="149">
        <v>10</v>
      </c>
      <c r="B186" s="164" t="str">
        <f t="shared" si="14"/>
        <v>FA</v>
      </c>
      <c r="C186" s="164" t="str">
        <f t="shared" si="15"/>
        <v>TR</v>
      </c>
      <c r="D186" s="135">
        <v>1.17</v>
      </c>
      <c r="E186" s="165">
        <v>0.2</v>
      </c>
      <c r="F186" s="135">
        <v>24</v>
      </c>
      <c r="G186" s="135">
        <v>125</v>
      </c>
      <c r="H186" s="154">
        <v>-3.07077</v>
      </c>
      <c r="I186" s="154">
        <v>2.4E-2</v>
      </c>
      <c r="J186" s="154">
        <v>3378.61</v>
      </c>
      <c r="K186" s="154">
        <v>563.84299999999996</v>
      </c>
      <c r="L186" s="154">
        <v>834.95</v>
      </c>
      <c r="M186" s="166">
        <v>105</v>
      </c>
      <c r="N186" s="167">
        <f t="shared" si="16"/>
        <v>3358.61</v>
      </c>
      <c r="O186" s="167">
        <f t="shared" si="16"/>
        <v>543.84299999999996</v>
      </c>
      <c r="P186" s="167">
        <f t="shared" si="16"/>
        <v>814.95</v>
      </c>
      <c r="Q186" t="str">
        <f t="shared" si="17"/>
        <v>NA</v>
      </c>
      <c r="R186" t="str">
        <f t="shared" si="18"/>
        <v>NA</v>
      </c>
      <c r="S186" s="168">
        <f t="shared" si="19"/>
        <v>3358.61</v>
      </c>
      <c r="T186">
        <f t="shared" si="20"/>
        <v>543.84299999999996</v>
      </c>
    </row>
    <row r="187" spans="1:20" ht="12.75" customHeight="1" outlineLevel="1" x14ac:dyDescent="0.25">
      <c r="A187" s="149">
        <v>15</v>
      </c>
      <c r="B187" s="164" t="str">
        <f t="shared" si="14"/>
        <v>FA</v>
      </c>
      <c r="C187" s="164" t="str">
        <f t="shared" si="15"/>
        <v>TR</v>
      </c>
      <c r="D187" s="135">
        <v>1.67</v>
      </c>
      <c r="E187" s="165">
        <v>0.2</v>
      </c>
      <c r="F187" s="135">
        <v>24</v>
      </c>
      <c r="G187" s="135">
        <v>125</v>
      </c>
      <c r="H187" s="154">
        <v>-2.57077</v>
      </c>
      <c r="I187" s="154">
        <v>2.4E-2</v>
      </c>
      <c r="J187" s="154">
        <v>2705.22</v>
      </c>
      <c r="K187" s="154">
        <v>476.46899999999999</v>
      </c>
      <c r="L187" s="154">
        <v>690.65300000000002</v>
      </c>
      <c r="M187" s="166">
        <v>105</v>
      </c>
      <c r="N187" s="167">
        <f t="shared" si="16"/>
        <v>2685.22</v>
      </c>
      <c r="O187" s="167">
        <f t="shared" si="16"/>
        <v>456.46899999999999</v>
      </c>
      <c r="P187" s="167">
        <f t="shared" si="16"/>
        <v>670.65300000000002</v>
      </c>
      <c r="Q187" t="str">
        <f t="shared" si="17"/>
        <v>NA</v>
      </c>
      <c r="R187" t="str">
        <f t="shared" si="18"/>
        <v>NA</v>
      </c>
      <c r="S187" s="168">
        <f t="shared" si="19"/>
        <v>2685.22</v>
      </c>
      <c r="T187">
        <f t="shared" si="20"/>
        <v>456.46899999999999</v>
      </c>
    </row>
    <row r="188" spans="1:20" ht="12.75" customHeight="1" outlineLevel="1" x14ac:dyDescent="0.25">
      <c r="A188" s="149">
        <v>20</v>
      </c>
      <c r="B188" s="164" t="str">
        <f t="shared" si="14"/>
        <v>FA</v>
      </c>
      <c r="C188" s="164" t="str">
        <f t="shared" si="15"/>
        <v>TR</v>
      </c>
      <c r="D188" s="135">
        <v>2.17</v>
      </c>
      <c r="E188" s="165">
        <v>0.2</v>
      </c>
      <c r="F188" s="135">
        <v>24</v>
      </c>
      <c r="G188" s="135">
        <v>125</v>
      </c>
      <c r="H188" s="154">
        <v>-2.07077</v>
      </c>
      <c r="I188" s="154">
        <v>2.4E-2</v>
      </c>
      <c r="J188" s="154">
        <v>2259.62</v>
      </c>
      <c r="K188" s="154">
        <v>416.62900000000002</v>
      </c>
      <c r="L188" s="154">
        <v>595.303</v>
      </c>
      <c r="M188" s="166">
        <v>105</v>
      </c>
      <c r="N188" s="167">
        <f t="shared" si="16"/>
        <v>2239.62</v>
      </c>
      <c r="O188" s="167">
        <f t="shared" si="16"/>
        <v>396.62900000000002</v>
      </c>
      <c r="P188" s="167">
        <f t="shared" si="16"/>
        <v>575.303</v>
      </c>
      <c r="Q188" t="str">
        <f t="shared" si="17"/>
        <v>NA</v>
      </c>
      <c r="R188" t="str">
        <f t="shared" si="18"/>
        <v>NA</v>
      </c>
      <c r="S188" s="168">
        <f t="shared" si="19"/>
        <v>2239.62</v>
      </c>
      <c r="T188">
        <f t="shared" si="20"/>
        <v>396.62900000000002</v>
      </c>
    </row>
    <row r="189" spans="1:20" ht="12.75" customHeight="1" outlineLevel="1" x14ac:dyDescent="0.25">
      <c r="A189" s="149">
        <v>35</v>
      </c>
      <c r="B189" s="164" t="str">
        <f t="shared" si="14"/>
        <v>FA</v>
      </c>
      <c r="C189" s="164" t="str">
        <f t="shared" si="15"/>
        <v>FA</v>
      </c>
      <c r="D189" s="135">
        <v>3.67</v>
      </c>
      <c r="E189" s="165">
        <v>0.2</v>
      </c>
      <c r="F189" s="135">
        <v>24</v>
      </c>
      <c r="G189" s="135">
        <v>125</v>
      </c>
      <c r="H189" s="154">
        <v>-0.57076899999999997</v>
      </c>
      <c r="I189" s="154">
        <v>2.4E-2</v>
      </c>
      <c r="J189" s="154">
        <v>1547.84</v>
      </c>
      <c r="K189" s="154">
        <v>318.09500000000003</v>
      </c>
      <c r="L189" s="154">
        <v>432.25599999999997</v>
      </c>
      <c r="M189" s="166">
        <v>105</v>
      </c>
      <c r="N189" s="167">
        <f t="shared" si="16"/>
        <v>1527.84</v>
      </c>
      <c r="O189" s="167">
        <f t="shared" si="16"/>
        <v>298.09500000000003</v>
      </c>
      <c r="P189" s="167">
        <f t="shared" si="16"/>
        <v>412.25599999999997</v>
      </c>
      <c r="Q189" t="str">
        <f t="shared" si="17"/>
        <v>NA</v>
      </c>
      <c r="R189" t="str">
        <f t="shared" si="18"/>
        <v>NA</v>
      </c>
      <c r="S189" s="168">
        <f t="shared" si="19"/>
        <v>1527.84</v>
      </c>
      <c r="T189">
        <f t="shared" si="20"/>
        <v>298.09500000000003</v>
      </c>
    </row>
    <row r="190" spans="1:20" ht="12.75" customHeight="1" outlineLevel="1" x14ac:dyDescent="0.25">
      <c r="A190" s="149">
        <v>50</v>
      </c>
      <c r="B190" s="164" t="str">
        <f t="shared" si="14"/>
        <v>FA</v>
      </c>
      <c r="C190" s="164" t="str">
        <f t="shared" si="15"/>
        <v>FA</v>
      </c>
      <c r="D190" s="135">
        <v>5.17</v>
      </c>
      <c r="E190" s="165">
        <v>0.2</v>
      </c>
      <c r="F190" s="135">
        <v>24</v>
      </c>
      <c r="G190" s="135">
        <v>125</v>
      </c>
      <c r="H190" s="154">
        <v>0.92923100000000003</v>
      </c>
      <c r="I190" s="154">
        <v>2.4E-2</v>
      </c>
      <c r="J190" s="154">
        <v>1198</v>
      </c>
      <c r="K190" s="154">
        <v>270.92200000000003</v>
      </c>
      <c r="L190" s="154">
        <v>359.01900000000001</v>
      </c>
      <c r="M190" s="166">
        <v>105</v>
      </c>
      <c r="N190" s="167">
        <f t="shared" si="16"/>
        <v>1178</v>
      </c>
      <c r="O190" s="167">
        <f t="shared" si="16"/>
        <v>250.92200000000003</v>
      </c>
      <c r="P190" s="167">
        <f t="shared" si="16"/>
        <v>339.01900000000001</v>
      </c>
      <c r="Q190" t="str">
        <f t="shared" si="17"/>
        <v>NA</v>
      </c>
      <c r="R190" t="str">
        <f t="shared" si="18"/>
        <v>NA</v>
      </c>
      <c r="S190" s="168">
        <f t="shared" si="19"/>
        <v>1178</v>
      </c>
      <c r="T190">
        <f t="shared" si="20"/>
        <v>250.92200000000003</v>
      </c>
    </row>
    <row r="191" spans="1:20" ht="12.75" customHeight="1" outlineLevel="1" x14ac:dyDescent="0.25">
      <c r="A191" s="149">
        <v>60</v>
      </c>
      <c r="B191" s="164" t="str">
        <f t="shared" si="14"/>
        <v>FA</v>
      </c>
      <c r="C191" s="164" t="str">
        <f t="shared" si="15"/>
        <v>FA</v>
      </c>
      <c r="D191" s="135">
        <v>6.17</v>
      </c>
      <c r="E191" s="165">
        <v>0.2</v>
      </c>
      <c r="F191" s="135">
        <v>24</v>
      </c>
      <c r="G191" s="135">
        <v>125</v>
      </c>
      <c r="H191" s="154">
        <v>1.92923</v>
      </c>
      <c r="I191" s="154">
        <v>2.4E-2</v>
      </c>
      <c r="J191" s="154">
        <v>1048.6600000000001</v>
      </c>
      <c r="K191" s="154">
        <v>250.13800000000001</v>
      </c>
      <c r="L191" s="154">
        <v>326.875</v>
      </c>
      <c r="M191" s="166">
        <v>105</v>
      </c>
      <c r="N191" s="167">
        <f t="shared" si="16"/>
        <v>1028.6600000000001</v>
      </c>
      <c r="O191" s="167">
        <f t="shared" si="16"/>
        <v>230.13800000000001</v>
      </c>
      <c r="P191" s="167">
        <f t="shared" si="16"/>
        <v>306.875</v>
      </c>
      <c r="Q191" t="str">
        <f t="shared" si="17"/>
        <v>NA</v>
      </c>
      <c r="R191" t="str">
        <f t="shared" si="18"/>
        <v>NA</v>
      </c>
      <c r="S191" s="168">
        <f t="shared" si="19"/>
        <v>1028.6600000000001</v>
      </c>
      <c r="T191">
        <f t="shared" si="20"/>
        <v>230.13800000000001</v>
      </c>
    </row>
    <row r="192" spans="1:20" ht="12.75" customHeight="1" outlineLevel="1" x14ac:dyDescent="0.25">
      <c r="A192" s="149">
        <v>70</v>
      </c>
      <c r="B192" s="164" t="str">
        <f t="shared" si="14"/>
        <v>FA</v>
      </c>
      <c r="C192" s="164" t="str">
        <f t="shared" si="15"/>
        <v>FA</v>
      </c>
      <c r="D192" s="135">
        <v>7.17</v>
      </c>
      <c r="E192" s="165">
        <v>0.2</v>
      </c>
      <c r="F192" s="135">
        <v>24</v>
      </c>
      <c r="G192" s="135">
        <v>125</v>
      </c>
      <c r="H192" s="154">
        <v>2.92923</v>
      </c>
      <c r="I192" s="154">
        <v>2.4E-2</v>
      </c>
      <c r="J192" s="154">
        <v>936.91</v>
      </c>
      <c r="K192" s="154">
        <v>235.08099999999999</v>
      </c>
      <c r="L192" s="154">
        <v>303.62900000000002</v>
      </c>
      <c r="M192" s="166">
        <v>105</v>
      </c>
      <c r="N192" s="167">
        <f t="shared" si="16"/>
        <v>916.91</v>
      </c>
      <c r="O192" s="167">
        <f t="shared" si="16"/>
        <v>215.08099999999999</v>
      </c>
      <c r="P192" s="167">
        <f t="shared" si="16"/>
        <v>283.62900000000002</v>
      </c>
      <c r="Q192" t="str">
        <f t="shared" si="17"/>
        <v>NA</v>
      </c>
      <c r="R192" t="str">
        <f t="shared" si="18"/>
        <v>NA</v>
      </c>
      <c r="S192" s="168">
        <f t="shared" si="19"/>
        <v>916.91</v>
      </c>
      <c r="T192">
        <f t="shared" si="20"/>
        <v>215.08099999999999</v>
      </c>
    </row>
    <row r="193" spans="1:20" ht="12.75" customHeight="1" outlineLevel="1" x14ac:dyDescent="0.25">
      <c r="A193" s="149">
        <v>85</v>
      </c>
      <c r="B193" s="164" t="str">
        <f t="shared" si="14"/>
        <v>FA</v>
      </c>
      <c r="C193" s="164" t="str">
        <f t="shared" si="15"/>
        <v>FA</v>
      </c>
      <c r="D193" s="135">
        <v>8.67</v>
      </c>
      <c r="E193" s="165">
        <v>0.2</v>
      </c>
      <c r="F193" s="135">
        <v>24</v>
      </c>
      <c r="G193" s="135">
        <v>125</v>
      </c>
      <c r="H193" s="154">
        <v>4.4292300000000004</v>
      </c>
      <c r="I193" s="154">
        <v>2.4E-2</v>
      </c>
      <c r="J193" s="154">
        <v>813.94</v>
      </c>
      <c r="K193" s="154">
        <v>218.291</v>
      </c>
      <c r="L193" s="154">
        <v>273.67399999999998</v>
      </c>
      <c r="M193" s="166">
        <v>105</v>
      </c>
      <c r="N193" s="167">
        <f t="shared" si="16"/>
        <v>793.94</v>
      </c>
      <c r="O193" s="167">
        <f t="shared" si="16"/>
        <v>198.291</v>
      </c>
      <c r="P193" s="167">
        <f t="shared" si="16"/>
        <v>253.67399999999998</v>
      </c>
      <c r="Q193" t="str">
        <f t="shared" si="17"/>
        <v>NA</v>
      </c>
      <c r="R193" t="str">
        <f t="shared" si="18"/>
        <v>NA</v>
      </c>
      <c r="S193" s="168">
        <f t="shared" si="19"/>
        <v>793.94</v>
      </c>
      <c r="T193">
        <f t="shared" si="20"/>
        <v>198.291</v>
      </c>
    </row>
    <row r="194" spans="1:20" ht="12.75" customHeight="1" outlineLevel="1" x14ac:dyDescent="0.25">
      <c r="A194" s="149">
        <v>100</v>
      </c>
      <c r="B194" s="164" t="str">
        <f t="shared" si="14"/>
        <v>FA</v>
      </c>
      <c r="C194" s="164" t="str">
        <f t="shared" si="15"/>
        <v>FA</v>
      </c>
      <c r="D194" s="135">
        <v>10.17</v>
      </c>
      <c r="E194" s="165">
        <v>0.2</v>
      </c>
      <c r="F194" s="135">
        <v>24</v>
      </c>
      <c r="G194" s="135">
        <v>125</v>
      </c>
      <c r="H194" s="154">
        <v>5.9292300000000004</v>
      </c>
      <c r="I194" s="154">
        <v>2.4E-2</v>
      </c>
      <c r="J194" s="154">
        <v>724.27599999999995</v>
      </c>
      <c r="K194" s="154">
        <v>206.33199999999999</v>
      </c>
      <c r="L194" s="154">
        <v>255.83</v>
      </c>
      <c r="M194" s="166">
        <v>105</v>
      </c>
      <c r="N194" s="167">
        <f t="shared" si="16"/>
        <v>704.27599999999995</v>
      </c>
      <c r="O194" s="167">
        <f t="shared" si="16"/>
        <v>186.33199999999999</v>
      </c>
      <c r="P194" s="167">
        <f t="shared" si="16"/>
        <v>235.83</v>
      </c>
      <c r="Q194" t="str">
        <f t="shared" si="17"/>
        <v>NA</v>
      </c>
      <c r="R194" t="str">
        <f t="shared" si="18"/>
        <v>NA</v>
      </c>
      <c r="S194" s="168">
        <f t="shared" si="19"/>
        <v>704.27599999999995</v>
      </c>
      <c r="T194">
        <f t="shared" si="20"/>
        <v>186.33199999999999</v>
      </c>
    </row>
    <row r="195" spans="1:20" ht="12.75" customHeight="1" outlineLevel="1" x14ac:dyDescent="0.25">
      <c r="A195" s="149">
        <v>125</v>
      </c>
      <c r="B195" s="164" t="str">
        <f t="shared" si="14"/>
        <v>FA</v>
      </c>
      <c r="C195" s="164" t="str">
        <f t="shared" si="15"/>
        <v>FA</v>
      </c>
      <c r="D195" s="135">
        <v>12.67</v>
      </c>
      <c r="E195" s="165">
        <v>0.2</v>
      </c>
      <c r="F195" s="135">
        <v>24</v>
      </c>
      <c r="G195" s="135">
        <v>125</v>
      </c>
      <c r="H195" s="154">
        <v>8.4292300000000004</v>
      </c>
      <c r="I195" s="154">
        <v>2.4E-2</v>
      </c>
      <c r="J195" s="154">
        <v>617.66200000000003</v>
      </c>
      <c r="K195" s="154">
        <v>192.15899999999999</v>
      </c>
      <c r="L195" s="154">
        <v>233.83600000000001</v>
      </c>
      <c r="M195" s="166">
        <v>105</v>
      </c>
      <c r="N195" s="167">
        <f t="shared" si="16"/>
        <v>597.66200000000003</v>
      </c>
      <c r="O195" s="167">
        <f t="shared" si="16"/>
        <v>172.15899999999999</v>
      </c>
      <c r="P195" s="167">
        <f t="shared" si="16"/>
        <v>213.83600000000001</v>
      </c>
      <c r="Q195" t="str">
        <f t="shared" si="17"/>
        <v>NA</v>
      </c>
      <c r="R195" t="str">
        <f t="shared" si="18"/>
        <v>NA</v>
      </c>
      <c r="S195" s="168">
        <f t="shared" si="19"/>
        <v>597.66200000000003</v>
      </c>
      <c r="T195">
        <f t="shared" si="20"/>
        <v>172.15899999999999</v>
      </c>
    </row>
    <row r="196" spans="1:20" ht="12.75" customHeight="1" outlineLevel="1" x14ac:dyDescent="0.25">
      <c r="A196" s="149">
        <v>150</v>
      </c>
      <c r="B196" s="164" t="str">
        <f t="shared" si="14"/>
        <v>FA</v>
      </c>
      <c r="C196" s="164" t="str">
        <f t="shared" si="15"/>
        <v>FA</v>
      </c>
      <c r="D196" s="135">
        <v>15.17</v>
      </c>
      <c r="E196" s="165">
        <v>0.2</v>
      </c>
      <c r="F196" s="135">
        <v>24</v>
      </c>
      <c r="G196" s="135">
        <v>125</v>
      </c>
      <c r="H196" s="154">
        <v>10.9292</v>
      </c>
      <c r="I196" s="154">
        <v>2.4E-2</v>
      </c>
      <c r="J196" s="154">
        <v>544.06399999999996</v>
      </c>
      <c r="K196" s="154">
        <v>182.26300000000001</v>
      </c>
      <c r="L196" s="154">
        <v>217.887</v>
      </c>
      <c r="M196" s="166">
        <v>105</v>
      </c>
      <c r="N196" s="167">
        <f t="shared" si="16"/>
        <v>524.06399999999996</v>
      </c>
      <c r="O196" s="167">
        <f t="shared" si="16"/>
        <v>162.26300000000001</v>
      </c>
      <c r="P196" s="167">
        <f t="shared" si="16"/>
        <v>197.887</v>
      </c>
      <c r="Q196" t="str">
        <f t="shared" si="17"/>
        <v>NA</v>
      </c>
      <c r="R196" t="str">
        <f t="shared" si="18"/>
        <v>NA</v>
      </c>
      <c r="S196" s="168">
        <f t="shared" si="19"/>
        <v>524.06399999999996</v>
      </c>
      <c r="T196">
        <f t="shared" si="20"/>
        <v>162.26300000000001</v>
      </c>
    </row>
    <row r="197" spans="1:20" ht="12.75" customHeight="1" outlineLevel="1" x14ac:dyDescent="0.25">
      <c r="A197" s="149">
        <v>2</v>
      </c>
      <c r="B197" s="164" t="str">
        <f t="shared" si="14"/>
        <v>FA</v>
      </c>
      <c r="C197" s="164" t="str">
        <f t="shared" si="15"/>
        <v>TR</v>
      </c>
      <c r="D197" s="135">
        <v>0.37</v>
      </c>
      <c r="E197" s="165">
        <v>0.2</v>
      </c>
      <c r="F197" s="135">
        <v>30</v>
      </c>
      <c r="G197" s="135">
        <v>125</v>
      </c>
      <c r="H197" s="154">
        <v>-3.8707700000000003</v>
      </c>
      <c r="I197" s="154">
        <v>0.03</v>
      </c>
      <c r="J197" s="154">
        <v>7470.78</v>
      </c>
      <c r="K197" s="154">
        <v>1044.45</v>
      </c>
      <c r="L197" s="154">
        <v>1544.71</v>
      </c>
      <c r="M197" s="166">
        <v>105</v>
      </c>
      <c r="N197" s="167">
        <f t="shared" si="16"/>
        <v>7450.78</v>
      </c>
      <c r="O197" s="167">
        <f t="shared" si="16"/>
        <v>1024.45</v>
      </c>
      <c r="P197" s="167">
        <f t="shared" si="16"/>
        <v>1524.71</v>
      </c>
      <c r="Q197" t="str">
        <f t="shared" si="17"/>
        <v>NA</v>
      </c>
      <c r="R197" t="str">
        <f t="shared" si="18"/>
        <v>NA</v>
      </c>
      <c r="S197" s="168">
        <f t="shared" si="19"/>
        <v>7450.78</v>
      </c>
      <c r="T197">
        <f t="shared" si="20"/>
        <v>1024.45</v>
      </c>
    </row>
    <row r="198" spans="1:20" ht="12.75" customHeight="1" outlineLevel="1" x14ac:dyDescent="0.25">
      <c r="A198" s="149">
        <v>3.5</v>
      </c>
      <c r="B198" s="164" t="str">
        <f t="shared" si="14"/>
        <v>FA</v>
      </c>
      <c r="C198" s="164" t="str">
        <f t="shared" si="15"/>
        <v>TR</v>
      </c>
      <c r="D198" s="135">
        <v>0.52</v>
      </c>
      <c r="E198" s="165">
        <v>0.2</v>
      </c>
      <c r="F198" s="135">
        <v>30</v>
      </c>
      <c r="G198" s="135">
        <v>125</v>
      </c>
      <c r="H198" s="154">
        <v>-3.7207699999999999</v>
      </c>
      <c r="I198" s="154">
        <v>0.03</v>
      </c>
      <c r="J198" s="154">
        <v>6412.19</v>
      </c>
      <c r="K198" s="154">
        <v>927.62</v>
      </c>
      <c r="L198" s="154">
        <v>1367.61</v>
      </c>
      <c r="M198" s="166">
        <v>105</v>
      </c>
      <c r="N198" s="167">
        <f t="shared" si="16"/>
        <v>6392.19</v>
      </c>
      <c r="O198" s="167">
        <f t="shared" si="16"/>
        <v>907.62</v>
      </c>
      <c r="P198" s="167">
        <f t="shared" si="16"/>
        <v>1347.61</v>
      </c>
      <c r="Q198" t="str">
        <f t="shared" si="17"/>
        <v>NA</v>
      </c>
      <c r="R198" t="str">
        <f t="shared" si="18"/>
        <v>NA</v>
      </c>
      <c r="S198" s="168">
        <f t="shared" si="19"/>
        <v>6392.19</v>
      </c>
      <c r="T198">
        <f t="shared" si="20"/>
        <v>907.62</v>
      </c>
    </row>
    <row r="199" spans="1:20" ht="12.75" customHeight="1" outlineLevel="1" x14ac:dyDescent="0.25">
      <c r="A199" s="149">
        <v>5</v>
      </c>
      <c r="B199" s="164" t="str">
        <f t="shared" si="14"/>
        <v>FA</v>
      </c>
      <c r="C199" s="164" t="str">
        <f t="shared" si="15"/>
        <v>TR</v>
      </c>
      <c r="D199" s="135">
        <v>0.67</v>
      </c>
      <c r="E199" s="165">
        <v>0.2</v>
      </c>
      <c r="F199" s="135">
        <v>30</v>
      </c>
      <c r="G199" s="135">
        <v>125</v>
      </c>
      <c r="H199" s="154">
        <v>-3.57077</v>
      </c>
      <c r="I199" s="154">
        <v>0.03</v>
      </c>
      <c r="J199" s="154">
        <v>5625.94</v>
      </c>
      <c r="K199" s="154">
        <v>841.87</v>
      </c>
      <c r="L199" s="154">
        <v>1246.54</v>
      </c>
      <c r="M199" s="166">
        <v>105</v>
      </c>
      <c r="N199" s="167">
        <f t="shared" si="16"/>
        <v>5605.94</v>
      </c>
      <c r="O199" s="167">
        <f t="shared" si="16"/>
        <v>821.87</v>
      </c>
      <c r="P199" s="167">
        <f t="shared" si="16"/>
        <v>1226.54</v>
      </c>
      <c r="Q199" t="str">
        <f t="shared" si="17"/>
        <v>NA</v>
      </c>
      <c r="R199" t="str">
        <f t="shared" si="18"/>
        <v>NA</v>
      </c>
      <c r="S199" s="168">
        <f t="shared" si="19"/>
        <v>5605.94</v>
      </c>
      <c r="T199">
        <f t="shared" si="20"/>
        <v>821.87</v>
      </c>
    </row>
    <row r="200" spans="1:20" ht="12.75" customHeight="1" outlineLevel="1" x14ac:dyDescent="0.25">
      <c r="A200" s="149">
        <v>7.5</v>
      </c>
      <c r="B200" s="164" t="str">
        <f t="shared" si="14"/>
        <v>FA</v>
      </c>
      <c r="C200" s="164" t="str">
        <f t="shared" si="15"/>
        <v>TR</v>
      </c>
      <c r="D200" s="135">
        <v>0.92</v>
      </c>
      <c r="E200" s="165">
        <v>0.2</v>
      </c>
      <c r="F200" s="135">
        <v>30</v>
      </c>
      <c r="G200" s="135">
        <v>125</v>
      </c>
      <c r="H200" s="154">
        <v>-3.32077</v>
      </c>
      <c r="I200" s="154">
        <v>0.03</v>
      </c>
      <c r="J200" s="154">
        <v>4696.62</v>
      </c>
      <c r="K200" s="154">
        <v>735.24</v>
      </c>
      <c r="L200" s="154">
        <v>1098.94</v>
      </c>
      <c r="M200" s="166">
        <v>105</v>
      </c>
      <c r="N200" s="167">
        <f t="shared" si="16"/>
        <v>4676.62</v>
      </c>
      <c r="O200" s="167">
        <f t="shared" si="16"/>
        <v>715.24</v>
      </c>
      <c r="P200" s="167">
        <f t="shared" si="16"/>
        <v>1078.94</v>
      </c>
      <c r="Q200" t="str">
        <f t="shared" si="17"/>
        <v>NA</v>
      </c>
      <c r="R200" t="str">
        <f t="shared" si="18"/>
        <v>NA</v>
      </c>
      <c r="S200" s="168">
        <f t="shared" si="19"/>
        <v>4676.62</v>
      </c>
      <c r="T200">
        <f t="shared" si="20"/>
        <v>715.24</v>
      </c>
    </row>
    <row r="201" spans="1:20" ht="12.75" customHeight="1" outlineLevel="1" x14ac:dyDescent="0.25">
      <c r="A201" s="149">
        <v>10</v>
      </c>
      <c r="B201" s="164" t="str">
        <f t="shared" si="14"/>
        <v>FA</v>
      </c>
      <c r="C201" s="164" t="str">
        <f t="shared" si="15"/>
        <v>TR</v>
      </c>
      <c r="D201" s="135">
        <v>1.17</v>
      </c>
      <c r="E201" s="165">
        <v>0.2</v>
      </c>
      <c r="F201" s="135">
        <v>30</v>
      </c>
      <c r="G201" s="135">
        <v>125</v>
      </c>
      <c r="H201" s="154">
        <v>-3.07077</v>
      </c>
      <c r="I201" s="154">
        <v>0.03</v>
      </c>
      <c r="J201" s="154">
        <v>4066.26</v>
      </c>
      <c r="K201" s="154">
        <v>655.34199999999998</v>
      </c>
      <c r="L201" s="154">
        <v>974.25</v>
      </c>
      <c r="M201" s="166">
        <v>105</v>
      </c>
      <c r="N201" s="167">
        <f t="shared" si="16"/>
        <v>4046.26</v>
      </c>
      <c r="O201" s="167">
        <f t="shared" si="16"/>
        <v>635.34199999999998</v>
      </c>
      <c r="P201" s="167">
        <f t="shared" si="16"/>
        <v>954.25</v>
      </c>
      <c r="Q201" t="str">
        <f t="shared" si="17"/>
        <v>NA</v>
      </c>
      <c r="R201" t="str">
        <f t="shared" si="18"/>
        <v>NA</v>
      </c>
      <c r="S201" s="168">
        <f t="shared" si="19"/>
        <v>4046.26</v>
      </c>
      <c r="T201">
        <f t="shared" si="20"/>
        <v>635.34199999999998</v>
      </c>
    </row>
    <row r="202" spans="1:20" ht="12.75" customHeight="1" outlineLevel="1" x14ac:dyDescent="0.25">
      <c r="A202" s="149">
        <v>15</v>
      </c>
      <c r="B202" s="164" t="str">
        <f t="shared" si="14"/>
        <v>FA</v>
      </c>
      <c r="C202" s="164" t="str">
        <f t="shared" si="15"/>
        <v>TR</v>
      </c>
      <c r="D202" s="135">
        <v>1.67</v>
      </c>
      <c r="E202" s="165">
        <v>0.2</v>
      </c>
      <c r="F202" s="135">
        <v>30</v>
      </c>
      <c r="G202" s="135">
        <v>125</v>
      </c>
      <c r="H202" s="154">
        <v>-2.57077</v>
      </c>
      <c r="I202" s="154">
        <v>0.03</v>
      </c>
      <c r="J202" s="154">
        <v>3246.25</v>
      </c>
      <c r="K202" s="154">
        <v>550.80700000000002</v>
      </c>
      <c r="L202" s="154">
        <v>803.39</v>
      </c>
      <c r="M202" s="166">
        <v>105</v>
      </c>
      <c r="N202" s="167">
        <f t="shared" si="16"/>
        <v>3226.25</v>
      </c>
      <c r="O202" s="167">
        <f t="shared" si="16"/>
        <v>530.80700000000002</v>
      </c>
      <c r="P202" s="167">
        <f t="shared" si="16"/>
        <v>783.39</v>
      </c>
      <c r="Q202" t="str">
        <f t="shared" si="17"/>
        <v>NA</v>
      </c>
      <c r="R202" t="str">
        <f t="shared" si="18"/>
        <v>NA</v>
      </c>
      <c r="S202" s="168">
        <f t="shared" si="19"/>
        <v>3226.25</v>
      </c>
      <c r="T202">
        <f t="shared" si="20"/>
        <v>530.80700000000002</v>
      </c>
    </row>
    <row r="203" spans="1:20" ht="12.75" customHeight="1" outlineLevel="1" x14ac:dyDescent="0.25">
      <c r="A203" s="149">
        <v>20</v>
      </c>
      <c r="B203" s="164" t="str">
        <f t="shared" si="14"/>
        <v>FA</v>
      </c>
      <c r="C203" s="164" t="str">
        <f t="shared" si="15"/>
        <v>TR</v>
      </c>
      <c r="D203" s="135">
        <v>2.17</v>
      </c>
      <c r="E203" s="165">
        <v>0.2</v>
      </c>
      <c r="F203" s="135">
        <v>30</v>
      </c>
      <c r="G203" s="135">
        <v>125</v>
      </c>
      <c r="H203" s="154">
        <v>-2.07077</v>
      </c>
      <c r="I203" s="154">
        <v>0.03</v>
      </c>
      <c r="J203" s="154">
        <v>2707.32</v>
      </c>
      <c r="K203" s="154">
        <v>479.048</v>
      </c>
      <c r="L203" s="154">
        <v>690.37300000000005</v>
      </c>
      <c r="M203" s="166">
        <v>105</v>
      </c>
      <c r="N203" s="167">
        <f t="shared" si="16"/>
        <v>2687.32</v>
      </c>
      <c r="O203" s="167">
        <f t="shared" si="16"/>
        <v>459.048</v>
      </c>
      <c r="P203" s="167">
        <f t="shared" si="16"/>
        <v>670.37300000000005</v>
      </c>
      <c r="Q203" t="str">
        <f t="shared" si="17"/>
        <v>NA</v>
      </c>
      <c r="R203" t="str">
        <f t="shared" si="18"/>
        <v>NA</v>
      </c>
      <c r="S203" s="168">
        <f t="shared" si="19"/>
        <v>2687.32</v>
      </c>
      <c r="T203">
        <f t="shared" si="20"/>
        <v>459.048</v>
      </c>
    </row>
    <row r="204" spans="1:20" ht="12.75" customHeight="1" outlineLevel="1" x14ac:dyDescent="0.25">
      <c r="A204" s="149">
        <v>35</v>
      </c>
      <c r="B204" s="164" t="str">
        <f t="shared" si="14"/>
        <v>FA</v>
      </c>
      <c r="C204" s="164" t="str">
        <f t="shared" si="15"/>
        <v>FA</v>
      </c>
      <c r="D204" s="135">
        <v>3.67</v>
      </c>
      <c r="E204" s="165">
        <v>0.2</v>
      </c>
      <c r="F204" s="135">
        <v>30</v>
      </c>
      <c r="G204" s="135">
        <v>125</v>
      </c>
      <c r="H204" s="154">
        <v>-0.57076899999999997</v>
      </c>
      <c r="I204" s="154">
        <v>0.03</v>
      </c>
      <c r="J204" s="154">
        <v>1849.36</v>
      </c>
      <c r="K204" s="154">
        <v>360.43299999999999</v>
      </c>
      <c r="L204" s="154">
        <v>496.36399999999998</v>
      </c>
      <c r="M204" s="166">
        <v>105</v>
      </c>
      <c r="N204" s="167">
        <f t="shared" si="16"/>
        <v>1829.36</v>
      </c>
      <c r="O204" s="167">
        <f t="shared" si="16"/>
        <v>340.43299999999999</v>
      </c>
      <c r="P204" s="167">
        <f t="shared" si="16"/>
        <v>476.36399999999998</v>
      </c>
      <c r="Q204" t="str">
        <f t="shared" si="17"/>
        <v>NA</v>
      </c>
      <c r="R204" t="str">
        <f t="shared" si="18"/>
        <v>NA</v>
      </c>
      <c r="S204" s="168">
        <f t="shared" si="19"/>
        <v>1829.36</v>
      </c>
      <c r="T204">
        <f t="shared" si="20"/>
        <v>340.43299999999999</v>
      </c>
    </row>
    <row r="205" spans="1:20" ht="12.75" customHeight="1" outlineLevel="1" x14ac:dyDescent="0.25">
      <c r="A205" s="149">
        <v>50</v>
      </c>
      <c r="B205" s="164" t="str">
        <f t="shared" si="14"/>
        <v>FA</v>
      </c>
      <c r="C205" s="164" t="str">
        <f t="shared" si="15"/>
        <v>FA</v>
      </c>
      <c r="D205" s="135">
        <v>5.17</v>
      </c>
      <c r="E205" s="165">
        <v>0.2</v>
      </c>
      <c r="F205" s="135">
        <v>30</v>
      </c>
      <c r="G205" s="135">
        <v>125</v>
      </c>
      <c r="H205" s="154">
        <v>0.92923100000000003</v>
      </c>
      <c r="I205" s="154">
        <v>0.03</v>
      </c>
      <c r="J205" s="154">
        <v>1427.74</v>
      </c>
      <c r="K205" s="154">
        <v>303.44099999999997</v>
      </c>
      <c r="L205" s="154">
        <v>408.834</v>
      </c>
      <c r="M205" s="166">
        <v>105</v>
      </c>
      <c r="N205" s="167">
        <f t="shared" si="16"/>
        <v>1407.74</v>
      </c>
      <c r="O205" s="167">
        <f t="shared" si="16"/>
        <v>283.44099999999997</v>
      </c>
      <c r="P205" s="167">
        <f t="shared" si="16"/>
        <v>388.834</v>
      </c>
      <c r="Q205" t="str">
        <f t="shared" si="17"/>
        <v>NA</v>
      </c>
      <c r="R205" t="str">
        <f t="shared" si="18"/>
        <v>NA</v>
      </c>
      <c r="S205" s="168">
        <f t="shared" si="19"/>
        <v>1407.74</v>
      </c>
      <c r="T205">
        <f t="shared" si="20"/>
        <v>283.44099999999997</v>
      </c>
    </row>
    <row r="206" spans="1:20" ht="12.75" customHeight="1" outlineLevel="1" x14ac:dyDescent="0.25">
      <c r="A206" s="149">
        <v>60</v>
      </c>
      <c r="B206" s="164" t="str">
        <f t="shared" si="14"/>
        <v>FA</v>
      </c>
      <c r="C206" s="164" t="str">
        <f t="shared" si="15"/>
        <v>FA</v>
      </c>
      <c r="D206" s="135">
        <v>6.17</v>
      </c>
      <c r="E206" s="165">
        <v>0.2</v>
      </c>
      <c r="F206" s="135">
        <v>30</v>
      </c>
      <c r="G206" s="135">
        <v>125</v>
      </c>
      <c r="H206" s="154">
        <v>1.92923</v>
      </c>
      <c r="I206" s="154">
        <v>0.03</v>
      </c>
      <c r="J206" s="154">
        <v>1247.92</v>
      </c>
      <c r="K206" s="154">
        <v>278.26900000000001</v>
      </c>
      <c r="L206" s="154">
        <v>370.31900000000002</v>
      </c>
      <c r="M206" s="166">
        <v>105</v>
      </c>
      <c r="N206" s="167">
        <f t="shared" si="16"/>
        <v>1227.92</v>
      </c>
      <c r="O206" s="167">
        <f t="shared" si="16"/>
        <v>258.26900000000001</v>
      </c>
      <c r="P206" s="167">
        <f t="shared" si="16"/>
        <v>350.31900000000002</v>
      </c>
      <c r="Q206" t="str">
        <f t="shared" si="17"/>
        <v>NA</v>
      </c>
      <c r="R206" t="str">
        <f t="shared" si="18"/>
        <v>NA</v>
      </c>
      <c r="S206" s="168">
        <f t="shared" si="19"/>
        <v>1227.92</v>
      </c>
      <c r="T206">
        <f t="shared" si="20"/>
        <v>258.26900000000001</v>
      </c>
    </row>
    <row r="207" spans="1:20" ht="12.75" customHeight="1" outlineLevel="1" x14ac:dyDescent="0.25">
      <c r="A207" s="149">
        <v>70</v>
      </c>
      <c r="B207" s="164" t="str">
        <f t="shared" si="14"/>
        <v>FA</v>
      </c>
      <c r="C207" s="164" t="str">
        <f t="shared" si="15"/>
        <v>FA</v>
      </c>
      <c r="D207" s="135">
        <v>7.17</v>
      </c>
      <c r="E207" s="165">
        <v>0.2</v>
      </c>
      <c r="F207" s="135">
        <v>30</v>
      </c>
      <c r="G207" s="135">
        <v>125</v>
      </c>
      <c r="H207" s="154">
        <v>2.92923</v>
      </c>
      <c r="I207" s="154">
        <v>0.03</v>
      </c>
      <c r="J207" s="154">
        <v>1113.27</v>
      </c>
      <c r="K207" s="154">
        <v>259.97899999999998</v>
      </c>
      <c r="L207" s="154">
        <v>342.43200000000002</v>
      </c>
      <c r="M207" s="166">
        <v>105</v>
      </c>
      <c r="N207" s="167">
        <f t="shared" si="16"/>
        <v>1093.27</v>
      </c>
      <c r="O207" s="167">
        <f t="shared" si="16"/>
        <v>239.97899999999998</v>
      </c>
      <c r="P207" s="167">
        <f t="shared" si="16"/>
        <v>322.43200000000002</v>
      </c>
      <c r="Q207" t="str">
        <f t="shared" si="17"/>
        <v>NA</v>
      </c>
      <c r="R207" t="str">
        <f t="shared" si="18"/>
        <v>NA</v>
      </c>
      <c r="S207" s="168">
        <f t="shared" si="19"/>
        <v>1093.27</v>
      </c>
      <c r="T207">
        <f t="shared" si="20"/>
        <v>239.97899999999998</v>
      </c>
    </row>
    <row r="208" spans="1:20" ht="12.75" customHeight="1" outlineLevel="1" x14ac:dyDescent="0.25">
      <c r="A208" s="149">
        <v>85</v>
      </c>
      <c r="B208" s="164" t="str">
        <f t="shared" si="14"/>
        <v>FA</v>
      </c>
      <c r="C208" s="164" t="str">
        <f t="shared" si="15"/>
        <v>FA</v>
      </c>
      <c r="D208" s="135">
        <v>8.67</v>
      </c>
      <c r="E208" s="165">
        <v>0.2</v>
      </c>
      <c r="F208" s="135">
        <v>30</v>
      </c>
      <c r="G208" s="135">
        <v>125</v>
      </c>
      <c r="H208" s="154">
        <v>4.4292300000000004</v>
      </c>
      <c r="I208" s="154">
        <v>0.03</v>
      </c>
      <c r="J208" s="154">
        <v>964.97</v>
      </c>
      <c r="K208" s="154">
        <v>239.56899999999999</v>
      </c>
      <c r="L208" s="154">
        <v>306.42099999999999</v>
      </c>
      <c r="M208" s="166">
        <v>105</v>
      </c>
      <c r="N208" s="167">
        <f t="shared" si="16"/>
        <v>944.97</v>
      </c>
      <c r="O208" s="167">
        <f t="shared" si="16"/>
        <v>219.56899999999999</v>
      </c>
      <c r="P208" s="167">
        <f t="shared" si="16"/>
        <v>286.42099999999999</v>
      </c>
      <c r="Q208" t="str">
        <f t="shared" si="17"/>
        <v>NA</v>
      </c>
      <c r="R208" t="str">
        <f t="shared" si="18"/>
        <v>NA</v>
      </c>
      <c r="S208" s="168">
        <f t="shared" si="19"/>
        <v>944.97</v>
      </c>
      <c r="T208">
        <f t="shared" si="20"/>
        <v>219.56899999999999</v>
      </c>
    </row>
    <row r="209" spans="1:20" ht="12.75" customHeight="1" outlineLevel="1" x14ac:dyDescent="0.25">
      <c r="A209" s="149">
        <v>100</v>
      </c>
      <c r="B209" s="164" t="str">
        <f t="shared" si="14"/>
        <v>FA</v>
      </c>
      <c r="C209" s="164" t="str">
        <f t="shared" si="15"/>
        <v>FA</v>
      </c>
      <c r="D209" s="135">
        <v>10.17</v>
      </c>
      <c r="E209" s="165">
        <v>0.2</v>
      </c>
      <c r="F209" s="135">
        <v>30</v>
      </c>
      <c r="G209" s="135">
        <v>125</v>
      </c>
      <c r="H209" s="154">
        <v>5.9292300000000004</v>
      </c>
      <c r="I209" s="154">
        <v>0.03</v>
      </c>
      <c r="J209" s="154">
        <v>856.7</v>
      </c>
      <c r="K209" s="154">
        <v>225.02699999999999</v>
      </c>
      <c r="L209" s="154">
        <v>284.94400000000002</v>
      </c>
      <c r="M209" s="166">
        <v>105</v>
      </c>
      <c r="N209" s="167">
        <f t="shared" si="16"/>
        <v>836.7</v>
      </c>
      <c r="O209" s="167">
        <f t="shared" si="16"/>
        <v>205.02699999999999</v>
      </c>
      <c r="P209" s="167">
        <f t="shared" si="16"/>
        <v>264.94400000000002</v>
      </c>
      <c r="Q209" t="str">
        <f t="shared" si="17"/>
        <v>NA</v>
      </c>
      <c r="R209" t="str">
        <f t="shared" si="18"/>
        <v>NA</v>
      </c>
      <c r="S209" s="168">
        <f t="shared" si="19"/>
        <v>836.7</v>
      </c>
      <c r="T209">
        <f t="shared" si="20"/>
        <v>205.02699999999999</v>
      </c>
    </row>
    <row r="210" spans="1:20" ht="12.75" customHeight="1" outlineLevel="1" x14ac:dyDescent="0.25">
      <c r="A210" s="149">
        <v>125</v>
      </c>
      <c r="B210" s="164" t="str">
        <f t="shared" si="14"/>
        <v>FA</v>
      </c>
      <c r="C210" s="164" t="str">
        <f t="shared" si="15"/>
        <v>FA</v>
      </c>
      <c r="D210" s="135">
        <v>12.67</v>
      </c>
      <c r="E210" s="165">
        <v>0.2</v>
      </c>
      <c r="F210" s="135">
        <v>30</v>
      </c>
      <c r="G210" s="135">
        <v>125</v>
      </c>
      <c r="H210" s="154">
        <v>8.4292300000000004</v>
      </c>
      <c r="I210" s="154">
        <v>0.03</v>
      </c>
      <c r="J210" s="154">
        <v>727.77</v>
      </c>
      <c r="K210" s="154">
        <v>207.74799999999999</v>
      </c>
      <c r="L210" s="154">
        <v>258.33499999999998</v>
      </c>
      <c r="M210" s="166">
        <v>105</v>
      </c>
      <c r="N210" s="167">
        <f t="shared" si="16"/>
        <v>707.77</v>
      </c>
      <c r="O210" s="167">
        <f t="shared" si="16"/>
        <v>187.74799999999999</v>
      </c>
      <c r="P210" s="167">
        <f t="shared" si="16"/>
        <v>238.33499999999998</v>
      </c>
      <c r="Q210" t="str">
        <f t="shared" si="17"/>
        <v>NA</v>
      </c>
      <c r="R210" t="str">
        <f t="shared" si="18"/>
        <v>NA</v>
      </c>
      <c r="S210" s="168">
        <f t="shared" si="19"/>
        <v>707.77</v>
      </c>
      <c r="T210">
        <f t="shared" si="20"/>
        <v>187.74799999999999</v>
      </c>
    </row>
    <row r="211" spans="1:20" ht="12.75" customHeight="1" outlineLevel="1" x14ac:dyDescent="0.25">
      <c r="A211" s="149">
        <v>150</v>
      </c>
      <c r="B211" s="164" t="str">
        <f t="shared" si="14"/>
        <v>FA</v>
      </c>
      <c r="C211" s="164" t="str">
        <f t="shared" si="15"/>
        <v>FA</v>
      </c>
      <c r="D211" s="135">
        <v>15.17</v>
      </c>
      <c r="E211" s="165">
        <v>0.2</v>
      </c>
      <c r="F211" s="135">
        <v>30</v>
      </c>
      <c r="G211" s="135">
        <v>125</v>
      </c>
      <c r="H211" s="154">
        <v>10.9292</v>
      </c>
      <c r="I211" s="154">
        <v>0.03</v>
      </c>
      <c r="J211" s="154">
        <v>638.59400000000005</v>
      </c>
      <c r="K211" s="154">
        <v>195.65</v>
      </c>
      <c r="L211" s="154">
        <v>239.018</v>
      </c>
      <c r="M211" s="166">
        <v>105</v>
      </c>
      <c r="N211" s="167">
        <f t="shared" si="16"/>
        <v>618.59400000000005</v>
      </c>
      <c r="O211" s="167">
        <f t="shared" si="16"/>
        <v>175.65</v>
      </c>
      <c r="P211" s="167">
        <f t="shared" si="16"/>
        <v>219.018</v>
      </c>
      <c r="Q211" t="str">
        <f t="shared" si="17"/>
        <v>NA</v>
      </c>
      <c r="R211" t="str">
        <f t="shared" si="18"/>
        <v>NA</v>
      </c>
      <c r="S211" s="168">
        <f t="shared" si="19"/>
        <v>618.59400000000005</v>
      </c>
      <c r="T211">
        <f t="shared" si="20"/>
        <v>175.65</v>
      </c>
    </row>
    <row r="212" spans="1:20" outlineLevel="1" x14ac:dyDescent="0.25">
      <c r="A212" s="168"/>
      <c r="B212" s="164"/>
      <c r="C212" s="164"/>
      <c r="E212" s="169"/>
      <c r="N212" s="168"/>
      <c r="O212" s="168"/>
      <c r="P212" s="168"/>
      <c r="S212" s="168"/>
    </row>
    <row r="213" spans="1:20" outlineLevel="1" x14ac:dyDescent="0.25">
      <c r="A213" s="149">
        <v>2</v>
      </c>
      <c r="B213" s="164" t="str">
        <f t="shared" ref="B213:B276" si="21">IF(AND($A213&lt;=$C$24,Q213&lt;&gt;"NA",R213&lt;&gt;"NA",F213&gt;=$Q$26),"TR","FA")</f>
        <v>FA</v>
      </c>
      <c r="C213" s="164" t="str">
        <f t="shared" ref="C213:C276" si="22">IF(AND($A213&lt;=$C$24,$S213&lt;&gt;"NA",$T213&lt;&gt;"NA",$F213&gt;=$S$26),"TR","FA")</f>
        <v>FA</v>
      </c>
      <c r="D213" s="135">
        <v>0.68</v>
      </c>
      <c r="E213" s="165">
        <v>0.4</v>
      </c>
      <c r="F213" s="135">
        <v>0.5</v>
      </c>
      <c r="G213" s="135">
        <v>125</v>
      </c>
      <c r="H213" s="154">
        <v>-3.5630800000000002</v>
      </c>
      <c r="I213" s="154">
        <v>5.0000000000000001E-4</v>
      </c>
      <c r="J213" s="154">
        <v>214.03899999999999</v>
      </c>
      <c r="K213" s="154">
        <v>142.43899999999999</v>
      </c>
      <c r="L213" s="154">
        <v>154.446</v>
      </c>
      <c r="M213" s="166">
        <v>105</v>
      </c>
      <c r="N213" s="167">
        <f>J213-$J$30+$N$30</f>
        <v>194.03899999999999</v>
      </c>
      <c r="O213" s="167">
        <f>K213-$J$30+$N$30</f>
        <v>122.43899999999999</v>
      </c>
      <c r="P213" s="167">
        <f>L213-$J$30+$N$30</f>
        <v>134.446</v>
      </c>
      <c r="Q213" t="str">
        <f t="shared" ref="Q213:Q276" si="23">IF(J213&lt;$Q$30,J213,"NA")</f>
        <v>NA</v>
      </c>
      <c r="R213" t="str">
        <f t="shared" ref="R213:R276" si="24">IF(J213&lt;$Q$30,K213,"NA")</f>
        <v>NA</v>
      </c>
      <c r="S213" s="168">
        <f t="shared" ref="S213:S276" si="25">IF(N213&lt;$S$30,N213,"NA")</f>
        <v>194.03899999999999</v>
      </c>
      <c r="T213">
        <f t="shared" ref="T213:T276" si="26">IF(O213&lt;$T$30,O213,"NA")</f>
        <v>122.43899999999999</v>
      </c>
    </row>
    <row r="214" spans="1:20" outlineLevel="1" x14ac:dyDescent="0.25">
      <c r="A214" s="149">
        <v>3.5</v>
      </c>
      <c r="B214" s="164" t="str">
        <f t="shared" si="21"/>
        <v>FA</v>
      </c>
      <c r="C214" s="164" t="str">
        <f t="shared" si="22"/>
        <v>FA</v>
      </c>
      <c r="D214" s="135">
        <v>1.06</v>
      </c>
      <c r="E214" s="165">
        <v>0.4</v>
      </c>
      <c r="F214" s="135">
        <v>0.5</v>
      </c>
      <c r="G214" s="135">
        <v>125</v>
      </c>
      <c r="H214" s="154">
        <v>-3.1823100000000002</v>
      </c>
      <c r="I214" s="154">
        <v>5.0000000000000001E-4</v>
      </c>
      <c r="J214" s="154">
        <v>198.483</v>
      </c>
      <c r="K214" s="154">
        <v>138.339</v>
      </c>
      <c r="L214" s="154">
        <v>148.04599999999999</v>
      </c>
      <c r="M214" s="166">
        <v>105</v>
      </c>
      <c r="N214" s="167">
        <f t="shared" ref="N214:P277" si="27">J214-$J$30+$N$30</f>
        <v>178.483</v>
      </c>
      <c r="O214" s="167">
        <f t="shared" si="27"/>
        <v>118.339</v>
      </c>
      <c r="P214" s="167">
        <f t="shared" si="27"/>
        <v>128.04599999999999</v>
      </c>
      <c r="Q214">
        <f t="shared" si="23"/>
        <v>198.483</v>
      </c>
      <c r="R214">
        <f t="shared" si="24"/>
        <v>138.339</v>
      </c>
      <c r="S214" s="168">
        <f t="shared" si="25"/>
        <v>178.483</v>
      </c>
      <c r="T214">
        <f t="shared" si="26"/>
        <v>118.339</v>
      </c>
    </row>
    <row r="215" spans="1:20" outlineLevel="1" x14ac:dyDescent="0.25">
      <c r="A215" s="149">
        <v>5</v>
      </c>
      <c r="B215" s="164" t="str">
        <f t="shared" si="21"/>
        <v>FA</v>
      </c>
      <c r="C215" s="164" t="str">
        <f t="shared" si="22"/>
        <v>FA</v>
      </c>
      <c r="D215" s="135">
        <v>1.44</v>
      </c>
      <c r="E215" s="165">
        <v>0.4</v>
      </c>
      <c r="F215" s="135">
        <v>0.5</v>
      </c>
      <c r="G215" s="135">
        <v>125</v>
      </c>
      <c r="H215" s="154">
        <v>-2.8015400000000001</v>
      </c>
      <c r="I215" s="154">
        <v>5.0000000000000001E-4</v>
      </c>
      <c r="J215" s="154">
        <v>187.488</v>
      </c>
      <c r="K215" s="154">
        <v>135.72999999999999</v>
      </c>
      <c r="L215" s="154">
        <v>143.66999999999999</v>
      </c>
      <c r="M215" s="166">
        <v>105</v>
      </c>
      <c r="N215" s="167">
        <f t="shared" si="27"/>
        <v>167.488</v>
      </c>
      <c r="O215" s="167">
        <f t="shared" si="27"/>
        <v>115.72999999999999</v>
      </c>
      <c r="P215" s="167">
        <f t="shared" si="27"/>
        <v>123.66999999999999</v>
      </c>
      <c r="Q215">
        <f t="shared" si="23"/>
        <v>187.488</v>
      </c>
      <c r="R215">
        <f t="shared" si="24"/>
        <v>135.72999999999999</v>
      </c>
      <c r="S215" s="168">
        <f t="shared" si="25"/>
        <v>167.488</v>
      </c>
      <c r="T215">
        <f t="shared" si="26"/>
        <v>115.72999999999999</v>
      </c>
    </row>
    <row r="216" spans="1:20" outlineLevel="1" x14ac:dyDescent="0.25">
      <c r="A216" s="149">
        <v>7.5</v>
      </c>
      <c r="B216" s="164" t="str">
        <f t="shared" si="21"/>
        <v>FA</v>
      </c>
      <c r="C216" s="164" t="str">
        <f t="shared" si="22"/>
        <v>FA</v>
      </c>
      <c r="D216" s="135">
        <v>2.0699999999999998</v>
      </c>
      <c r="E216" s="165">
        <v>0.4</v>
      </c>
      <c r="F216" s="135">
        <v>0.5</v>
      </c>
      <c r="G216" s="135">
        <v>125</v>
      </c>
      <c r="H216" s="154">
        <v>-2.1669200000000002</v>
      </c>
      <c r="I216" s="154">
        <v>5.0000000000000001E-4</v>
      </c>
      <c r="J216" s="154">
        <v>173.82499999999999</v>
      </c>
      <c r="K216" s="154">
        <v>133.08600000000001</v>
      </c>
      <c r="L216" s="154">
        <v>138.97800000000001</v>
      </c>
      <c r="M216" s="166">
        <v>105</v>
      </c>
      <c r="N216" s="167">
        <f t="shared" si="27"/>
        <v>153.82499999999999</v>
      </c>
      <c r="O216" s="167">
        <f t="shared" si="27"/>
        <v>113.08600000000001</v>
      </c>
      <c r="P216" s="167">
        <f t="shared" si="27"/>
        <v>118.97800000000001</v>
      </c>
      <c r="Q216">
        <f t="shared" si="23"/>
        <v>173.82499999999999</v>
      </c>
      <c r="R216">
        <f t="shared" si="24"/>
        <v>133.08600000000001</v>
      </c>
      <c r="S216" s="168">
        <f t="shared" si="25"/>
        <v>153.82499999999999</v>
      </c>
      <c r="T216">
        <f t="shared" si="26"/>
        <v>113.08600000000001</v>
      </c>
    </row>
    <row r="217" spans="1:20" outlineLevel="1" x14ac:dyDescent="0.25">
      <c r="A217" s="149">
        <v>10</v>
      </c>
      <c r="B217" s="164" t="str">
        <f t="shared" si="21"/>
        <v>FA</v>
      </c>
      <c r="C217" s="164" t="str">
        <f t="shared" si="22"/>
        <v>FA</v>
      </c>
      <c r="D217" s="135">
        <v>2.71</v>
      </c>
      <c r="E217" s="165">
        <v>0.4</v>
      </c>
      <c r="F217" s="135">
        <v>0.5</v>
      </c>
      <c r="G217" s="135">
        <v>125</v>
      </c>
      <c r="H217" s="154">
        <v>-1.5323099999999998</v>
      </c>
      <c r="I217" s="154">
        <v>5.0000000000000001E-4</v>
      </c>
      <c r="J217" s="154">
        <v>164.94499999999999</v>
      </c>
      <c r="K217" s="154">
        <v>131.386</v>
      </c>
      <c r="L217" s="154">
        <v>136.001</v>
      </c>
      <c r="M217" s="166">
        <v>105</v>
      </c>
      <c r="N217" s="167">
        <f t="shared" si="27"/>
        <v>144.94499999999999</v>
      </c>
      <c r="O217" s="167">
        <f t="shared" si="27"/>
        <v>111.386</v>
      </c>
      <c r="P217" s="167">
        <f t="shared" si="27"/>
        <v>116.001</v>
      </c>
      <c r="Q217">
        <f t="shared" si="23"/>
        <v>164.94499999999999</v>
      </c>
      <c r="R217">
        <f t="shared" si="24"/>
        <v>131.386</v>
      </c>
      <c r="S217" s="168">
        <f t="shared" si="25"/>
        <v>144.94499999999999</v>
      </c>
      <c r="T217">
        <f t="shared" si="26"/>
        <v>111.386</v>
      </c>
    </row>
    <row r="218" spans="1:20" outlineLevel="1" x14ac:dyDescent="0.25">
      <c r="A218" s="149">
        <v>15</v>
      </c>
      <c r="B218" s="164" t="str">
        <f t="shared" si="21"/>
        <v>FA</v>
      </c>
      <c r="C218" s="164" t="str">
        <f t="shared" si="22"/>
        <v>FA</v>
      </c>
      <c r="D218" s="135">
        <v>3.98</v>
      </c>
      <c r="E218" s="165">
        <v>0.4</v>
      </c>
      <c r="F218" s="135">
        <v>0.5</v>
      </c>
      <c r="G218" s="135">
        <v>125</v>
      </c>
      <c r="H218" s="154">
        <v>-0.26307700000000001</v>
      </c>
      <c r="I218" s="154">
        <v>5.0000000000000001E-4</v>
      </c>
      <c r="J218" s="154">
        <v>153.685</v>
      </c>
      <c r="K218" s="154">
        <v>129.47</v>
      </c>
      <c r="L218" s="154">
        <v>132.708</v>
      </c>
      <c r="M218" s="166">
        <v>105</v>
      </c>
      <c r="N218" s="167">
        <f t="shared" si="27"/>
        <v>133.685</v>
      </c>
      <c r="O218" s="167">
        <f t="shared" si="27"/>
        <v>109.47</v>
      </c>
      <c r="P218" s="167">
        <f t="shared" si="27"/>
        <v>112.708</v>
      </c>
      <c r="Q218">
        <f t="shared" si="23"/>
        <v>153.685</v>
      </c>
      <c r="R218">
        <f t="shared" si="24"/>
        <v>129.47</v>
      </c>
      <c r="S218" s="168">
        <f t="shared" si="25"/>
        <v>133.685</v>
      </c>
      <c r="T218">
        <f t="shared" si="26"/>
        <v>109.47</v>
      </c>
    </row>
    <row r="219" spans="1:20" outlineLevel="1" x14ac:dyDescent="0.25">
      <c r="A219" s="149">
        <v>20</v>
      </c>
      <c r="B219" s="164" t="str">
        <f t="shared" si="21"/>
        <v>FA</v>
      </c>
      <c r="C219" s="164" t="str">
        <f t="shared" si="22"/>
        <v>FA</v>
      </c>
      <c r="D219" s="135">
        <v>5.25</v>
      </c>
      <c r="E219" s="165">
        <v>0.4</v>
      </c>
      <c r="F219" s="135">
        <v>0.5</v>
      </c>
      <c r="G219" s="135">
        <v>125</v>
      </c>
      <c r="H219" s="154">
        <v>1.0061500000000001</v>
      </c>
      <c r="I219" s="154">
        <v>5.0000000000000001E-4</v>
      </c>
      <c r="J219" s="154">
        <v>147.303</v>
      </c>
      <c r="K219" s="154">
        <v>128.488</v>
      </c>
      <c r="L219" s="154">
        <v>130.95500000000001</v>
      </c>
      <c r="M219" s="166">
        <v>105</v>
      </c>
      <c r="N219" s="167">
        <f t="shared" si="27"/>
        <v>127.303</v>
      </c>
      <c r="O219" s="167">
        <f t="shared" si="27"/>
        <v>108.488</v>
      </c>
      <c r="P219" s="167">
        <f t="shared" si="27"/>
        <v>110.95500000000001</v>
      </c>
      <c r="Q219">
        <f t="shared" si="23"/>
        <v>147.303</v>
      </c>
      <c r="R219">
        <f t="shared" si="24"/>
        <v>128.488</v>
      </c>
      <c r="S219" s="168">
        <f t="shared" si="25"/>
        <v>127.303</v>
      </c>
      <c r="T219">
        <f t="shared" si="26"/>
        <v>108.488</v>
      </c>
    </row>
    <row r="220" spans="1:20" outlineLevel="1" x14ac:dyDescent="0.25">
      <c r="A220" s="149">
        <v>35</v>
      </c>
      <c r="B220" s="164" t="str">
        <f t="shared" si="21"/>
        <v>FA</v>
      </c>
      <c r="C220" s="164" t="str">
        <f t="shared" si="22"/>
        <v>FA</v>
      </c>
      <c r="D220" s="135">
        <v>9.0500000000000007</v>
      </c>
      <c r="E220" s="165">
        <v>0.4</v>
      </c>
      <c r="F220" s="135">
        <v>0.5</v>
      </c>
      <c r="G220" s="135">
        <v>125</v>
      </c>
      <c r="H220" s="154">
        <v>4.8138500000000004</v>
      </c>
      <c r="I220" s="154">
        <v>5.0000000000000001E-4</v>
      </c>
      <c r="J220" s="154">
        <v>138.25800000000001</v>
      </c>
      <c r="K220" s="154">
        <v>127.07899999999999</v>
      </c>
      <c r="L220" s="154">
        <v>128.49299999999999</v>
      </c>
      <c r="M220" s="166">
        <v>105</v>
      </c>
      <c r="N220" s="167">
        <f t="shared" si="27"/>
        <v>118.25800000000001</v>
      </c>
      <c r="O220" s="167">
        <f t="shared" si="27"/>
        <v>107.07899999999999</v>
      </c>
      <c r="P220" s="167">
        <f t="shared" si="27"/>
        <v>108.49299999999999</v>
      </c>
      <c r="Q220">
        <f t="shared" si="23"/>
        <v>138.25800000000001</v>
      </c>
      <c r="R220">
        <f t="shared" si="24"/>
        <v>127.07899999999999</v>
      </c>
      <c r="S220" s="168">
        <f t="shared" si="25"/>
        <v>118.25800000000001</v>
      </c>
      <c r="T220">
        <f t="shared" si="26"/>
        <v>107.07899999999999</v>
      </c>
    </row>
    <row r="221" spans="1:20" outlineLevel="1" x14ac:dyDescent="0.25">
      <c r="A221" s="149">
        <v>50</v>
      </c>
      <c r="B221" s="164" t="str">
        <f t="shared" si="21"/>
        <v>FA</v>
      </c>
      <c r="C221" s="164" t="str">
        <f t="shared" si="22"/>
        <v>FA</v>
      </c>
      <c r="D221" s="135">
        <v>12.86</v>
      </c>
      <c r="E221" s="165">
        <v>0.4</v>
      </c>
      <c r="F221" s="135">
        <v>0.5</v>
      </c>
      <c r="G221" s="135">
        <v>125</v>
      </c>
      <c r="H221" s="154">
        <v>8.6215399999999995</v>
      </c>
      <c r="I221" s="154">
        <v>5.0000000000000001E-4</v>
      </c>
      <c r="J221" s="154">
        <v>134.42099999999999</v>
      </c>
      <c r="K221" s="154">
        <v>126.499</v>
      </c>
      <c r="L221" s="154">
        <v>127.509</v>
      </c>
      <c r="M221" s="166">
        <v>105</v>
      </c>
      <c r="N221" s="167">
        <f t="shared" si="27"/>
        <v>114.42099999999999</v>
      </c>
      <c r="O221" s="167">
        <f t="shared" si="27"/>
        <v>106.499</v>
      </c>
      <c r="P221" s="167">
        <f t="shared" si="27"/>
        <v>107.509</v>
      </c>
      <c r="Q221">
        <f t="shared" si="23"/>
        <v>134.42099999999999</v>
      </c>
      <c r="R221">
        <f t="shared" si="24"/>
        <v>126.499</v>
      </c>
      <c r="S221" s="168">
        <f t="shared" si="25"/>
        <v>114.42099999999999</v>
      </c>
      <c r="T221">
        <f t="shared" si="26"/>
        <v>106.499</v>
      </c>
    </row>
    <row r="222" spans="1:20" outlineLevel="1" x14ac:dyDescent="0.25">
      <c r="A222" s="149">
        <v>60</v>
      </c>
      <c r="B222" s="164" t="str">
        <f t="shared" si="21"/>
        <v>FA</v>
      </c>
      <c r="C222" s="164" t="str">
        <f t="shared" si="22"/>
        <v>FA</v>
      </c>
      <c r="D222" s="135">
        <v>15.4</v>
      </c>
      <c r="E222" s="165">
        <v>0.4</v>
      </c>
      <c r="F222" s="135">
        <v>0.5</v>
      </c>
      <c r="G222" s="135">
        <v>125</v>
      </c>
      <c r="H222" s="154">
        <v>11.16</v>
      </c>
      <c r="I222" s="154">
        <v>5.0000000000000001E-4</v>
      </c>
      <c r="J222" s="154">
        <v>132.89599999999999</v>
      </c>
      <c r="K222" s="154">
        <v>126.261</v>
      </c>
      <c r="L222" s="154">
        <v>127.116</v>
      </c>
      <c r="M222" s="166">
        <v>105</v>
      </c>
      <c r="N222" s="167">
        <f t="shared" si="27"/>
        <v>112.89599999999999</v>
      </c>
      <c r="O222" s="167">
        <f t="shared" si="27"/>
        <v>106.261</v>
      </c>
      <c r="P222" s="167">
        <f t="shared" si="27"/>
        <v>107.116</v>
      </c>
      <c r="Q222">
        <f t="shared" si="23"/>
        <v>132.89599999999999</v>
      </c>
      <c r="R222">
        <f t="shared" si="24"/>
        <v>126.261</v>
      </c>
      <c r="S222" s="168">
        <f t="shared" si="25"/>
        <v>112.89599999999999</v>
      </c>
      <c r="T222">
        <f t="shared" si="26"/>
        <v>106.261</v>
      </c>
    </row>
    <row r="223" spans="1:20" outlineLevel="1" x14ac:dyDescent="0.25">
      <c r="A223" s="149">
        <v>70</v>
      </c>
      <c r="B223" s="164" t="str">
        <f t="shared" si="21"/>
        <v>FA</v>
      </c>
      <c r="C223" s="164" t="str">
        <f t="shared" si="22"/>
        <v>FA</v>
      </c>
      <c r="D223" s="135">
        <v>17.940000000000001</v>
      </c>
      <c r="E223" s="165">
        <v>0.4</v>
      </c>
      <c r="F223" s="135">
        <v>0.5</v>
      </c>
      <c r="G223" s="135">
        <v>125</v>
      </c>
      <c r="H223" s="154">
        <v>13.698499999999999</v>
      </c>
      <c r="I223" s="154">
        <v>5.0000000000000001E-4</v>
      </c>
      <c r="J223" s="154">
        <v>131.79900000000001</v>
      </c>
      <c r="K223" s="154">
        <v>126.09099999999999</v>
      </c>
      <c r="L223" s="154">
        <v>126.83499999999999</v>
      </c>
      <c r="M223" s="166">
        <v>105</v>
      </c>
      <c r="N223" s="167">
        <f t="shared" si="27"/>
        <v>111.79900000000001</v>
      </c>
      <c r="O223" s="167">
        <f t="shared" si="27"/>
        <v>106.09099999999999</v>
      </c>
      <c r="P223" s="167">
        <f t="shared" si="27"/>
        <v>106.83499999999999</v>
      </c>
      <c r="Q223">
        <f t="shared" si="23"/>
        <v>131.79900000000001</v>
      </c>
      <c r="R223">
        <f t="shared" si="24"/>
        <v>126.09099999999999</v>
      </c>
      <c r="S223" s="168">
        <f t="shared" si="25"/>
        <v>111.79900000000001</v>
      </c>
      <c r="T223">
        <f t="shared" si="26"/>
        <v>106.09099999999999</v>
      </c>
    </row>
    <row r="224" spans="1:20" outlineLevel="1" x14ac:dyDescent="0.25">
      <c r="A224" s="149">
        <v>85</v>
      </c>
      <c r="B224" s="164" t="str">
        <f t="shared" si="21"/>
        <v>FA</v>
      </c>
      <c r="C224" s="164" t="str">
        <f t="shared" si="22"/>
        <v>FA</v>
      </c>
      <c r="D224" s="135">
        <v>21.75</v>
      </c>
      <c r="E224" s="165">
        <v>0.4</v>
      </c>
      <c r="F224" s="135">
        <v>0.5</v>
      </c>
      <c r="G224" s="135">
        <v>125</v>
      </c>
      <c r="H224" s="154">
        <v>17.5062</v>
      </c>
      <c r="I224" s="154">
        <v>5.0000000000000001E-4</v>
      </c>
      <c r="J224" s="154">
        <v>130.63200000000001</v>
      </c>
      <c r="K224" s="154">
        <v>125.907</v>
      </c>
      <c r="L224" s="154">
        <v>126.524</v>
      </c>
      <c r="M224" s="166">
        <v>105</v>
      </c>
      <c r="N224" s="167">
        <f t="shared" si="27"/>
        <v>110.63200000000001</v>
      </c>
      <c r="O224" s="167">
        <f t="shared" si="27"/>
        <v>105.907</v>
      </c>
      <c r="P224" s="167">
        <f t="shared" si="27"/>
        <v>106.524</v>
      </c>
      <c r="Q224">
        <f t="shared" si="23"/>
        <v>130.63200000000001</v>
      </c>
      <c r="R224">
        <f t="shared" si="24"/>
        <v>125.907</v>
      </c>
      <c r="S224" s="168">
        <f t="shared" si="25"/>
        <v>110.63200000000001</v>
      </c>
      <c r="T224">
        <f t="shared" si="26"/>
        <v>105.907</v>
      </c>
    </row>
    <row r="225" spans="1:20" outlineLevel="1" x14ac:dyDescent="0.25">
      <c r="A225" s="149">
        <v>100</v>
      </c>
      <c r="B225" s="164" t="str">
        <f t="shared" si="21"/>
        <v>FA</v>
      </c>
      <c r="C225" s="164" t="str">
        <f t="shared" si="22"/>
        <v>FA</v>
      </c>
      <c r="D225" s="135">
        <v>25.55</v>
      </c>
      <c r="E225" s="165">
        <v>0.4</v>
      </c>
      <c r="F225" s="135">
        <v>0.5</v>
      </c>
      <c r="G225" s="135">
        <v>125</v>
      </c>
      <c r="H225" s="154">
        <v>21.313800000000001</v>
      </c>
      <c r="I225" s="154">
        <v>5.0000000000000001E-4</v>
      </c>
      <c r="J225" s="154">
        <v>129.80600000000001</v>
      </c>
      <c r="K225" s="154">
        <v>125.783</v>
      </c>
      <c r="L225" s="154">
        <v>126.301</v>
      </c>
      <c r="M225" s="166">
        <v>105</v>
      </c>
      <c r="N225" s="167">
        <f t="shared" si="27"/>
        <v>109.80600000000001</v>
      </c>
      <c r="O225" s="167">
        <f t="shared" si="27"/>
        <v>105.783</v>
      </c>
      <c r="P225" s="167">
        <f t="shared" si="27"/>
        <v>106.301</v>
      </c>
      <c r="Q225">
        <f t="shared" si="23"/>
        <v>129.80600000000001</v>
      </c>
      <c r="R225">
        <f t="shared" si="24"/>
        <v>125.783</v>
      </c>
      <c r="S225" s="168">
        <f t="shared" si="25"/>
        <v>109.80600000000001</v>
      </c>
      <c r="T225">
        <f t="shared" si="26"/>
        <v>105.783</v>
      </c>
    </row>
    <row r="226" spans="1:20" outlineLevel="1" x14ac:dyDescent="0.25">
      <c r="A226" s="149">
        <v>125</v>
      </c>
      <c r="B226" s="164" t="str">
        <f t="shared" si="21"/>
        <v>FA</v>
      </c>
      <c r="C226" s="164" t="str">
        <f t="shared" si="22"/>
        <v>FA</v>
      </c>
      <c r="D226" s="135">
        <v>31.9</v>
      </c>
      <c r="E226" s="165">
        <v>0.4</v>
      </c>
      <c r="F226" s="135">
        <v>0.5</v>
      </c>
      <c r="G226" s="135">
        <v>125</v>
      </c>
      <c r="H226" s="154">
        <v>27.66</v>
      </c>
      <c r="I226" s="154">
        <v>5.0000000000000001E-4</v>
      </c>
      <c r="J226" s="154">
        <v>128.86600000000001</v>
      </c>
      <c r="K226" s="154">
        <v>125.629</v>
      </c>
      <c r="L226" s="154">
        <v>126.056</v>
      </c>
      <c r="M226" s="166">
        <v>105</v>
      </c>
      <c r="N226" s="167">
        <f t="shared" si="27"/>
        <v>108.86600000000001</v>
      </c>
      <c r="O226" s="167">
        <f t="shared" si="27"/>
        <v>105.629</v>
      </c>
      <c r="P226" s="167">
        <f t="shared" si="27"/>
        <v>106.056</v>
      </c>
      <c r="Q226">
        <f t="shared" si="23"/>
        <v>128.86600000000001</v>
      </c>
      <c r="R226">
        <f t="shared" si="24"/>
        <v>125.629</v>
      </c>
      <c r="S226" s="168">
        <f t="shared" si="25"/>
        <v>108.86600000000001</v>
      </c>
      <c r="T226">
        <f t="shared" si="26"/>
        <v>105.629</v>
      </c>
    </row>
    <row r="227" spans="1:20" outlineLevel="1" x14ac:dyDescent="0.25">
      <c r="A227" s="149">
        <v>150</v>
      </c>
      <c r="B227" s="164" t="str">
        <f t="shared" si="21"/>
        <v>FA</v>
      </c>
      <c r="C227" s="164" t="str">
        <f t="shared" si="22"/>
        <v>FA</v>
      </c>
      <c r="D227" s="135">
        <v>38.25</v>
      </c>
      <c r="E227" s="165">
        <v>0.4</v>
      </c>
      <c r="F227" s="135">
        <v>0.5</v>
      </c>
      <c r="G227" s="135">
        <v>125</v>
      </c>
      <c r="H227" s="154">
        <v>34.0062</v>
      </c>
      <c r="I227" s="154">
        <v>5.0000000000000001E-4</v>
      </c>
      <c r="J227" s="154">
        <v>128.23500000000001</v>
      </c>
      <c r="K227" s="154">
        <v>125.53</v>
      </c>
      <c r="L227" s="154">
        <v>125.88800000000001</v>
      </c>
      <c r="M227" s="166">
        <v>105</v>
      </c>
      <c r="N227" s="167">
        <f t="shared" si="27"/>
        <v>108.23500000000001</v>
      </c>
      <c r="O227" s="167">
        <f t="shared" si="27"/>
        <v>105.53</v>
      </c>
      <c r="P227" s="167">
        <f t="shared" si="27"/>
        <v>105.88800000000001</v>
      </c>
      <c r="Q227">
        <f t="shared" si="23"/>
        <v>128.23500000000001</v>
      </c>
      <c r="R227">
        <f t="shared" si="24"/>
        <v>125.53</v>
      </c>
      <c r="S227" s="168">
        <f t="shared" si="25"/>
        <v>108.23500000000001</v>
      </c>
      <c r="T227">
        <f t="shared" si="26"/>
        <v>105.53</v>
      </c>
    </row>
    <row r="228" spans="1:20" outlineLevel="1" x14ac:dyDescent="0.25">
      <c r="A228" s="149">
        <v>2</v>
      </c>
      <c r="B228" s="164" t="str">
        <f t="shared" si="21"/>
        <v>FA</v>
      </c>
      <c r="C228" s="164" t="str">
        <f t="shared" si="22"/>
        <v>FA</v>
      </c>
      <c r="D228" s="135">
        <v>0.68</v>
      </c>
      <c r="E228" s="165">
        <v>0.4</v>
      </c>
      <c r="F228" s="135">
        <v>1</v>
      </c>
      <c r="G228" s="135">
        <v>125</v>
      </c>
      <c r="H228" s="154">
        <v>-3.5630800000000002</v>
      </c>
      <c r="I228" s="154">
        <v>1E-3</v>
      </c>
      <c r="J228" s="154">
        <v>301.56900000000002</v>
      </c>
      <c r="K228" s="154">
        <v>159.154</v>
      </c>
      <c r="L228" s="154">
        <v>182.422</v>
      </c>
      <c r="M228" s="166">
        <v>105</v>
      </c>
      <c r="N228" s="167">
        <f t="shared" si="27"/>
        <v>281.56900000000002</v>
      </c>
      <c r="O228" s="167">
        <f t="shared" si="27"/>
        <v>139.154</v>
      </c>
      <c r="P228" s="167">
        <f t="shared" si="27"/>
        <v>162.422</v>
      </c>
      <c r="Q228" t="str">
        <f t="shared" si="23"/>
        <v>NA</v>
      </c>
      <c r="R228" t="str">
        <f t="shared" si="24"/>
        <v>NA</v>
      </c>
      <c r="S228" s="168">
        <f t="shared" si="25"/>
        <v>281.56900000000002</v>
      </c>
      <c r="T228">
        <f t="shared" si="26"/>
        <v>139.154</v>
      </c>
    </row>
    <row r="229" spans="1:20" outlineLevel="1" x14ac:dyDescent="0.25">
      <c r="A229" s="149">
        <v>3.5</v>
      </c>
      <c r="B229" s="164" t="str">
        <f t="shared" si="21"/>
        <v>FA</v>
      </c>
      <c r="C229" s="164" t="str">
        <f t="shared" si="22"/>
        <v>FA</v>
      </c>
      <c r="D229" s="135">
        <v>1.06</v>
      </c>
      <c r="E229" s="165">
        <v>0.4</v>
      </c>
      <c r="F229" s="135">
        <v>1</v>
      </c>
      <c r="G229" s="135">
        <v>125</v>
      </c>
      <c r="H229" s="154">
        <v>-3.1823100000000002</v>
      </c>
      <c r="I229" s="154">
        <v>1E-3</v>
      </c>
      <c r="J229" s="154">
        <v>270.38799999999998</v>
      </c>
      <c r="K229" s="154">
        <v>151.19900000000001</v>
      </c>
      <c r="L229" s="154">
        <v>170.07499999999999</v>
      </c>
      <c r="M229" s="166">
        <v>105</v>
      </c>
      <c r="N229" s="167">
        <f t="shared" si="27"/>
        <v>250.38799999999998</v>
      </c>
      <c r="O229" s="167">
        <f t="shared" si="27"/>
        <v>131.19900000000001</v>
      </c>
      <c r="P229" s="167">
        <f t="shared" si="27"/>
        <v>150.07499999999999</v>
      </c>
      <c r="Q229" t="str">
        <f t="shared" si="23"/>
        <v>NA</v>
      </c>
      <c r="R229" t="str">
        <f t="shared" si="24"/>
        <v>NA</v>
      </c>
      <c r="S229" s="168">
        <f t="shared" si="25"/>
        <v>250.38799999999998</v>
      </c>
      <c r="T229">
        <f t="shared" si="26"/>
        <v>131.19900000000001</v>
      </c>
    </row>
    <row r="230" spans="1:20" outlineLevel="1" x14ac:dyDescent="0.25">
      <c r="A230" s="149">
        <v>5</v>
      </c>
      <c r="B230" s="164" t="str">
        <f t="shared" si="21"/>
        <v>FA</v>
      </c>
      <c r="C230" s="164" t="str">
        <f t="shared" si="22"/>
        <v>FA</v>
      </c>
      <c r="D230" s="135">
        <v>1.44</v>
      </c>
      <c r="E230" s="165">
        <v>0.4</v>
      </c>
      <c r="F230" s="135">
        <v>1</v>
      </c>
      <c r="G230" s="135">
        <v>125</v>
      </c>
      <c r="H230" s="154">
        <v>-2.8015400000000001</v>
      </c>
      <c r="I230" s="154">
        <v>1E-3</v>
      </c>
      <c r="J230" s="154">
        <v>248.52199999999999</v>
      </c>
      <c r="K230" s="154">
        <v>146.126</v>
      </c>
      <c r="L230" s="154">
        <v>161.61799999999999</v>
      </c>
      <c r="M230" s="166">
        <v>105</v>
      </c>
      <c r="N230" s="167">
        <f t="shared" si="27"/>
        <v>228.52199999999999</v>
      </c>
      <c r="O230" s="167">
        <f t="shared" si="27"/>
        <v>126.126</v>
      </c>
      <c r="P230" s="167">
        <f t="shared" si="27"/>
        <v>141.61799999999999</v>
      </c>
      <c r="Q230" t="str">
        <f t="shared" si="23"/>
        <v>NA</v>
      </c>
      <c r="R230" t="str">
        <f t="shared" si="24"/>
        <v>NA</v>
      </c>
      <c r="S230" s="168">
        <f t="shared" si="25"/>
        <v>228.52199999999999</v>
      </c>
      <c r="T230">
        <f t="shared" si="26"/>
        <v>126.126</v>
      </c>
    </row>
    <row r="231" spans="1:20" outlineLevel="1" x14ac:dyDescent="0.25">
      <c r="A231" s="149">
        <v>7.5</v>
      </c>
      <c r="B231" s="164" t="str">
        <f t="shared" si="21"/>
        <v>FA</v>
      </c>
      <c r="C231" s="164" t="str">
        <f t="shared" si="22"/>
        <v>FA</v>
      </c>
      <c r="D231" s="135">
        <v>2.0699999999999998</v>
      </c>
      <c r="E231" s="165">
        <v>0.4</v>
      </c>
      <c r="F231" s="135">
        <v>1</v>
      </c>
      <c r="G231" s="135">
        <v>125</v>
      </c>
      <c r="H231" s="154">
        <v>-2.1669200000000002</v>
      </c>
      <c r="I231" s="154">
        <v>1E-3</v>
      </c>
      <c r="J231" s="154">
        <v>221.541</v>
      </c>
      <c r="K231" s="154">
        <v>140.97200000000001</v>
      </c>
      <c r="L231" s="154">
        <v>152.523</v>
      </c>
      <c r="M231" s="166">
        <v>105</v>
      </c>
      <c r="N231" s="167">
        <f t="shared" si="27"/>
        <v>201.541</v>
      </c>
      <c r="O231" s="167">
        <f t="shared" si="27"/>
        <v>120.97200000000001</v>
      </c>
      <c r="P231" s="167">
        <f t="shared" si="27"/>
        <v>132.523</v>
      </c>
      <c r="Q231" t="str">
        <f t="shared" si="23"/>
        <v>NA</v>
      </c>
      <c r="R231" t="str">
        <f t="shared" si="24"/>
        <v>NA</v>
      </c>
      <c r="S231" s="168">
        <f t="shared" si="25"/>
        <v>201.541</v>
      </c>
      <c r="T231">
        <f t="shared" si="26"/>
        <v>120.97200000000001</v>
      </c>
    </row>
    <row r="232" spans="1:20" outlineLevel="1" x14ac:dyDescent="0.25">
      <c r="A232" s="149">
        <v>10</v>
      </c>
      <c r="B232" s="164" t="str">
        <f t="shared" si="21"/>
        <v>FA</v>
      </c>
      <c r="C232" s="164" t="str">
        <f t="shared" si="22"/>
        <v>FA</v>
      </c>
      <c r="D232" s="135">
        <v>2.71</v>
      </c>
      <c r="E232" s="165">
        <v>0.4</v>
      </c>
      <c r="F232" s="135">
        <v>1</v>
      </c>
      <c r="G232" s="135">
        <v>125</v>
      </c>
      <c r="H232" s="154">
        <v>-1.5323099999999998</v>
      </c>
      <c r="I232" s="154">
        <v>1E-3</v>
      </c>
      <c r="J232" s="154">
        <v>204.04599999999999</v>
      </c>
      <c r="K232" s="154">
        <v>137.642</v>
      </c>
      <c r="L232" s="154">
        <v>146.71899999999999</v>
      </c>
      <c r="M232" s="166">
        <v>105</v>
      </c>
      <c r="N232" s="167">
        <f t="shared" si="27"/>
        <v>184.04599999999999</v>
      </c>
      <c r="O232" s="167">
        <f t="shared" si="27"/>
        <v>117.642</v>
      </c>
      <c r="P232" s="167">
        <f t="shared" si="27"/>
        <v>126.71899999999999</v>
      </c>
      <c r="Q232">
        <f t="shared" si="23"/>
        <v>204.04599999999999</v>
      </c>
      <c r="R232">
        <f t="shared" si="24"/>
        <v>137.642</v>
      </c>
      <c r="S232" s="168">
        <f t="shared" si="25"/>
        <v>184.04599999999999</v>
      </c>
      <c r="T232">
        <f t="shared" si="26"/>
        <v>117.642</v>
      </c>
    </row>
    <row r="233" spans="1:20" outlineLevel="1" x14ac:dyDescent="0.25">
      <c r="A233" s="149">
        <v>15</v>
      </c>
      <c r="B233" s="164" t="str">
        <f t="shared" si="21"/>
        <v>FA</v>
      </c>
      <c r="C233" s="164" t="str">
        <f t="shared" si="22"/>
        <v>FA</v>
      </c>
      <c r="D233" s="135">
        <v>3.98</v>
      </c>
      <c r="E233" s="165">
        <v>0.4</v>
      </c>
      <c r="F233" s="135">
        <v>1</v>
      </c>
      <c r="G233" s="135">
        <v>125</v>
      </c>
      <c r="H233" s="154">
        <v>-0.26307700000000001</v>
      </c>
      <c r="I233" s="154">
        <v>1E-3</v>
      </c>
      <c r="J233" s="154">
        <v>181.87100000000001</v>
      </c>
      <c r="K233" s="154">
        <v>133.874</v>
      </c>
      <c r="L233" s="154">
        <v>140.268</v>
      </c>
      <c r="M233" s="166">
        <v>105</v>
      </c>
      <c r="N233" s="167">
        <f t="shared" si="27"/>
        <v>161.87100000000001</v>
      </c>
      <c r="O233" s="167">
        <f t="shared" si="27"/>
        <v>113.874</v>
      </c>
      <c r="P233" s="167">
        <f t="shared" si="27"/>
        <v>120.268</v>
      </c>
      <c r="Q233">
        <f t="shared" si="23"/>
        <v>181.87100000000001</v>
      </c>
      <c r="R233">
        <f t="shared" si="24"/>
        <v>133.874</v>
      </c>
      <c r="S233" s="168">
        <f t="shared" si="25"/>
        <v>161.87100000000001</v>
      </c>
      <c r="T233">
        <f t="shared" si="26"/>
        <v>113.874</v>
      </c>
    </row>
    <row r="234" spans="1:20" outlineLevel="1" x14ac:dyDescent="0.25">
      <c r="A234" s="149">
        <v>20</v>
      </c>
      <c r="B234" s="164" t="str">
        <f t="shared" si="21"/>
        <v>FA</v>
      </c>
      <c r="C234" s="164" t="str">
        <f t="shared" si="22"/>
        <v>FA</v>
      </c>
      <c r="D234" s="135">
        <v>5.25</v>
      </c>
      <c r="E234" s="165">
        <v>0.4</v>
      </c>
      <c r="F234" s="135">
        <v>1</v>
      </c>
      <c r="G234" s="135">
        <v>125</v>
      </c>
      <c r="H234" s="154">
        <v>1.0061500000000001</v>
      </c>
      <c r="I234" s="154">
        <v>1E-3</v>
      </c>
      <c r="J234" s="154">
        <v>169.28899999999999</v>
      </c>
      <c r="K234" s="154">
        <v>131.934</v>
      </c>
      <c r="L234" s="154">
        <v>136.82300000000001</v>
      </c>
      <c r="M234" s="166">
        <v>105</v>
      </c>
      <c r="N234" s="167">
        <f t="shared" si="27"/>
        <v>149.28899999999999</v>
      </c>
      <c r="O234" s="167">
        <f t="shared" si="27"/>
        <v>111.934</v>
      </c>
      <c r="P234" s="167">
        <f t="shared" si="27"/>
        <v>116.82300000000001</v>
      </c>
      <c r="Q234">
        <f t="shared" si="23"/>
        <v>169.28899999999999</v>
      </c>
      <c r="R234">
        <f t="shared" si="24"/>
        <v>131.934</v>
      </c>
      <c r="S234" s="168">
        <f t="shared" si="25"/>
        <v>149.28899999999999</v>
      </c>
      <c r="T234">
        <f t="shared" si="26"/>
        <v>111.934</v>
      </c>
    </row>
    <row r="235" spans="1:20" outlineLevel="1" x14ac:dyDescent="0.25">
      <c r="A235" s="149">
        <v>35</v>
      </c>
      <c r="B235" s="164" t="str">
        <f t="shared" si="21"/>
        <v>FA</v>
      </c>
      <c r="C235" s="164" t="str">
        <f t="shared" si="22"/>
        <v>FA</v>
      </c>
      <c r="D235" s="135">
        <v>9.0500000000000007</v>
      </c>
      <c r="E235" s="165">
        <v>0.4</v>
      </c>
      <c r="F235" s="135">
        <v>1</v>
      </c>
      <c r="G235" s="135">
        <v>125</v>
      </c>
      <c r="H235" s="154">
        <v>4.8138500000000004</v>
      </c>
      <c r="I235" s="154">
        <v>1E-3</v>
      </c>
      <c r="J235" s="154">
        <v>151.398</v>
      </c>
      <c r="K235" s="154">
        <v>129.143</v>
      </c>
      <c r="L235" s="154">
        <v>131.95500000000001</v>
      </c>
      <c r="M235" s="166">
        <v>105</v>
      </c>
      <c r="N235" s="167">
        <f t="shared" si="27"/>
        <v>131.398</v>
      </c>
      <c r="O235" s="167">
        <f t="shared" si="27"/>
        <v>109.143</v>
      </c>
      <c r="P235" s="167">
        <f t="shared" si="27"/>
        <v>111.95500000000001</v>
      </c>
      <c r="Q235">
        <f t="shared" si="23"/>
        <v>151.398</v>
      </c>
      <c r="R235">
        <f t="shared" si="24"/>
        <v>129.143</v>
      </c>
      <c r="S235" s="168">
        <f t="shared" si="25"/>
        <v>131.398</v>
      </c>
      <c r="T235">
        <f t="shared" si="26"/>
        <v>109.143</v>
      </c>
    </row>
    <row r="236" spans="1:20" outlineLevel="1" x14ac:dyDescent="0.25">
      <c r="A236" s="149">
        <v>50</v>
      </c>
      <c r="B236" s="164" t="str">
        <f t="shared" si="21"/>
        <v>FA</v>
      </c>
      <c r="C236" s="164" t="str">
        <f t="shared" si="22"/>
        <v>FA</v>
      </c>
      <c r="D236" s="135">
        <v>12.86</v>
      </c>
      <c r="E236" s="165">
        <v>0.4</v>
      </c>
      <c r="F236" s="135">
        <v>1</v>
      </c>
      <c r="G236" s="135">
        <v>125</v>
      </c>
      <c r="H236" s="154">
        <v>8.6215399999999995</v>
      </c>
      <c r="I236" s="154">
        <v>1E-3</v>
      </c>
      <c r="J236" s="154">
        <v>143.78299999999999</v>
      </c>
      <c r="K236" s="154">
        <v>127.991</v>
      </c>
      <c r="L236" s="154">
        <v>130.00200000000001</v>
      </c>
      <c r="M236" s="166">
        <v>105</v>
      </c>
      <c r="N236" s="167">
        <f t="shared" si="27"/>
        <v>123.78299999999999</v>
      </c>
      <c r="O236" s="167">
        <f t="shared" si="27"/>
        <v>107.991</v>
      </c>
      <c r="P236" s="167">
        <f t="shared" si="27"/>
        <v>110.00200000000001</v>
      </c>
      <c r="Q236">
        <f t="shared" si="23"/>
        <v>143.78299999999999</v>
      </c>
      <c r="R236">
        <f t="shared" si="24"/>
        <v>127.991</v>
      </c>
      <c r="S236" s="168">
        <f t="shared" si="25"/>
        <v>123.78299999999999</v>
      </c>
      <c r="T236">
        <f t="shared" si="26"/>
        <v>107.991</v>
      </c>
    </row>
    <row r="237" spans="1:20" outlineLevel="1" x14ac:dyDescent="0.25">
      <c r="A237" s="149">
        <v>60</v>
      </c>
      <c r="B237" s="164" t="str">
        <f t="shared" si="21"/>
        <v>FA</v>
      </c>
      <c r="C237" s="164" t="str">
        <f t="shared" si="22"/>
        <v>FA</v>
      </c>
      <c r="D237" s="135">
        <v>15.4</v>
      </c>
      <c r="E237" s="165">
        <v>0.4</v>
      </c>
      <c r="F237" s="135">
        <v>1</v>
      </c>
      <c r="G237" s="135">
        <v>125</v>
      </c>
      <c r="H237" s="154">
        <v>11.16</v>
      </c>
      <c r="I237" s="154">
        <v>1E-3</v>
      </c>
      <c r="J237" s="154">
        <v>140.75</v>
      </c>
      <c r="K237" s="154">
        <v>127.517</v>
      </c>
      <c r="L237" s="154">
        <v>129.221</v>
      </c>
      <c r="M237" s="166">
        <v>105</v>
      </c>
      <c r="N237" s="167">
        <f t="shared" si="27"/>
        <v>120.75</v>
      </c>
      <c r="O237" s="167">
        <f t="shared" si="27"/>
        <v>107.517</v>
      </c>
      <c r="P237" s="167">
        <f t="shared" si="27"/>
        <v>109.221</v>
      </c>
      <c r="Q237">
        <f t="shared" si="23"/>
        <v>140.75</v>
      </c>
      <c r="R237">
        <f t="shared" si="24"/>
        <v>127.517</v>
      </c>
      <c r="S237" s="168">
        <f t="shared" si="25"/>
        <v>120.75</v>
      </c>
      <c r="T237">
        <f t="shared" si="26"/>
        <v>107.517</v>
      </c>
    </row>
    <row r="238" spans="1:20" outlineLevel="1" x14ac:dyDescent="0.25">
      <c r="A238" s="149">
        <v>70</v>
      </c>
      <c r="B238" s="164" t="str">
        <f t="shared" si="21"/>
        <v>FA</v>
      </c>
      <c r="C238" s="164" t="str">
        <f t="shared" si="22"/>
        <v>FA</v>
      </c>
      <c r="D238" s="135">
        <v>17.940000000000001</v>
      </c>
      <c r="E238" s="165">
        <v>0.4</v>
      </c>
      <c r="F238" s="135">
        <v>1</v>
      </c>
      <c r="G238" s="135">
        <v>125</v>
      </c>
      <c r="H238" s="154">
        <v>13.698499999999999</v>
      </c>
      <c r="I238" s="154">
        <v>1E-3</v>
      </c>
      <c r="J238" s="154">
        <v>138.56700000000001</v>
      </c>
      <c r="K238" s="154">
        <v>127.179</v>
      </c>
      <c r="L238" s="154">
        <v>128.65799999999999</v>
      </c>
      <c r="M238" s="166">
        <v>105</v>
      </c>
      <c r="N238" s="167">
        <f t="shared" si="27"/>
        <v>118.56700000000001</v>
      </c>
      <c r="O238" s="167">
        <f t="shared" si="27"/>
        <v>107.179</v>
      </c>
      <c r="P238" s="167">
        <f t="shared" si="27"/>
        <v>108.65799999999999</v>
      </c>
      <c r="Q238">
        <f t="shared" si="23"/>
        <v>138.56700000000001</v>
      </c>
      <c r="R238">
        <f t="shared" si="24"/>
        <v>127.179</v>
      </c>
      <c r="S238" s="168">
        <f t="shared" si="25"/>
        <v>118.56700000000001</v>
      </c>
      <c r="T238">
        <f t="shared" si="26"/>
        <v>107.179</v>
      </c>
    </row>
    <row r="239" spans="1:20" outlineLevel="1" x14ac:dyDescent="0.25">
      <c r="A239" s="149">
        <v>85</v>
      </c>
      <c r="B239" s="164" t="str">
        <f t="shared" si="21"/>
        <v>FA</v>
      </c>
      <c r="C239" s="164" t="str">
        <f t="shared" si="22"/>
        <v>FA</v>
      </c>
      <c r="D239" s="135">
        <v>21.75</v>
      </c>
      <c r="E239" s="165">
        <v>0.4</v>
      </c>
      <c r="F239" s="135">
        <v>1</v>
      </c>
      <c r="G239" s="135">
        <v>125</v>
      </c>
      <c r="H239" s="154">
        <v>17.5062</v>
      </c>
      <c r="I239" s="154">
        <v>1E-3</v>
      </c>
      <c r="J239" s="154">
        <v>136.24199999999999</v>
      </c>
      <c r="K239" s="154">
        <v>126.81100000000001</v>
      </c>
      <c r="L239" s="154">
        <v>128.041</v>
      </c>
      <c r="M239" s="166">
        <v>105</v>
      </c>
      <c r="N239" s="167">
        <f t="shared" si="27"/>
        <v>116.24199999999999</v>
      </c>
      <c r="O239" s="167">
        <f t="shared" si="27"/>
        <v>106.81100000000001</v>
      </c>
      <c r="P239" s="167">
        <f t="shared" si="27"/>
        <v>108.041</v>
      </c>
      <c r="Q239">
        <f t="shared" si="23"/>
        <v>136.24199999999999</v>
      </c>
      <c r="R239">
        <f t="shared" si="24"/>
        <v>126.81100000000001</v>
      </c>
      <c r="S239" s="168">
        <f t="shared" si="25"/>
        <v>116.24199999999999</v>
      </c>
      <c r="T239">
        <f t="shared" si="26"/>
        <v>106.81100000000001</v>
      </c>
    </row>
    <row r="240" spans="1:20" outlineLevel="1" x14ac:dyDescent="0.25">
      <c r="A240" s="149">
        <v>100</v>
      </c>
      <c r="B240" s="164" t="str">
        <f t="shared" si="21"/>
        <v>FA</v>
      </c>
      <c r="C240" s="164" t="str">
        <f t="shared" si="22"/>
        <v>FA</v>
      </c>
      <c r="D240" s="135">
        <v>25.55</v>
      </c>
      <c r="E240" s="165">
        <v>0.4</v>
      </c>
      <c r="F240" s="135">
        <v>1</v>
      </c>
      <c r="G240" s="135">
        <v>125</v>
      </c>
      <c r="H240" s="154">
        <v>21.313800000000001</v>
      </c>
      <c r="I240" s="154">
        <v>1E-3</v>
      </c>
      <c r="J240" s="154">
        <v>134.595</v>
      </c>
      <c r="K240" s="154">
        <v>126.56399999999999</v>
      </c>
      <c r="L240" s="154">
        <v>127.598</v>
      </c>
      <c r="M240" s="166">
        <v>105</v>
      </c>
      <c r="N240" s="167">
        <f t="shared" si="27"/>
        <v>114.595</v>
      </c>
      <c r="O240" s="167">
        <f t="shared" si="27"/>
        <v>106.56399999999999</v>
      </c>
      <c r="P240" s="167">
        <f t="shared" si="27"/>
        <v>107.598</v>
      </c>
      <c r="Q240">
        <f t="shared" si="23"/>
        <v>134.595</v>
      </c>
      <c r="R240">
        <f t="shared" si="24"/>
        <v>126.56399999999999</v>
      </c>
      <c r="S240" s="168">
        <f t="shared" si="25"/>
        <v>114.595</v>
      </c>
      <c r="T240">
        <f t="shared" si="26"/>
        <v>106.56399999999999</v>
      </c>
    </row>
    <row r="241" spans="1:20" outlineLevel="1" x14ac:dyDescent="0.25">
      <c r="A241" s="149">
        <v>125</v>
      </c>
      <c r="B241" s="164" t="str">
        <f t="shared" si="21"/>
        <v>FA</v>
      </c>
      <c r="C241" s="164" t="str">
        <f t="shared" si="22"/>
        <v>FA</v>
      </c>
      <c r="D241" s="135">
        <v>31.9</v>
      </c>
      <c r="E241" s="165">
        <v>0.4</v>
      </c>
      <c r="F241" s="135">
        <v>1</v>
      </c>
      <c r="G241" s="135">
        <v>125</v>
      </c>
      <c r="H241" s="154">
        <v>27.66</v>
      </c>
      <c r="I241" s="154">
        <v>1E-3</v>
      </c>
      <c r="J241" s="154">
        <v>132.721</v>
      </c>
      <c r="K241" s="154">
        <v>126.258</v>
      </c>
      <c r="L241" s="154">
        <v>127.11</v>
      </c>
      <c r="M241" s="166">
        <v>105</v>
      </c>
      <c r="N241" s="167">
        <f t="shared" si="27"/>
        <v>112.721</v>
      </c>
      <c r="O241" s="167">
        <f t="shared" si="27"/>
        <v>106.258</v>
      </c>
      <c r="P241" s="167">
        <f t="shared" si="27"/>
        <v>107.11</v>
      </c>
      <c r="Q241">
        <f t="shared" si="23"/>
        <v>132.721</v>
      </c>
      <c r="R241">
        <f t="shared" si="24"/>
        <v>126.258</v>
      </c>
      <c r="S241" s="168">
        <f t="shared" si="25"/>
        <v>112.721</v>
      </c>
      <c r="T241">
        <f t="shared" si="26"/>
        <v>106.258</v>
      </c>
    </row>
    <row r="242" spans="1:20" outlineLevel="1" x14ac:dyDescent="0.25">
      <c r="A242" s="149">
        <v>150</v>
      </c>
      <c r="B242" s="164" t="str">
        <f t="shared" si="21"/>
        <v>FA</v>
      </c>
      <c r="C242" s="164" t="str">
        <f t="shared" si="22"/>
        <v>FA</v>
      </c>
      <c r="D242" s="135">
        <v>38.25</v>
      </c>
      <c r="E242" s="165">
        <v>0.4</v>
      </c>
      <c r="F242" s="135">
        <v>1</v>
      </c>
      <c r="G242" s="135">
        <v>125</v>
      </c>
      <c r="H242" s="154">
        <v>34.0062</v>
      </c>
      <c r="I242" s="154">
        <v>1E-3</v>
      </c>
      <c r="J242" s="154">
        <v>131.46299999999999</v>
      </c>
      <c r="K242" s="154">
        <v>126.06</v>
      </c>
      <c r="L242" s="154">
        <v>126.774</v>
      </c>
      <c r="M242" s="166">
        <v>105</v>
      </c>
      <c r="N242" s="167">
        <f t="shared" si="27"/>
        <v>111.46299999999999</v>
      </c>
      <c r="O242" s="167">
        <f t="shared" si="27"/>
        <v>106.06</v>
      </c>
      <c r="P242" s="167">
        <f t="shared" si="27"/>
        <v>106.774</v>
      </c>
      <c r="Q242">
        <f t="shared" si="23"/>
        <v>131.46299999999999</v>
      </c>
      <c r="R242">
        <f t="shared" si="24"/>
        <v>126.06</v>
      </c>
      <c r="S242" s="168">
        <f t="shared" si="25"/>
        <v>111.46299999999999</v>
      </c>
      <c r="T242">
        <f t="shared" si="26"/>
        <v>106.06</v>
      </c>
    </row>
    <row r="243" spans="1:20" outlineLevel="1" x14ac:dyDescent="0.25">
      <c r="A243" s="149">
        <v>2</v>
      </c>
      <c r="B243" s="164" t="str">
        <f t="shared" si="21"/>
        <v>FA</v>
      </c>
      <c r="C243" s="164" t="str">
        <f t="shared" si="22"/>
        <v>FA</v>
      </c>
      <c r="D243" s="135">
        <v>0.68</v>
      </c>
      <c r="E243" s="165">
        <v>0.4</v>
      </c>
      <c r="F243" s="135">
        <v>2</v>
      </c>
      <c r="G243" s="135">
        <v>125</v>
      </c>
      <c r="H243" s="154">
        <v>-3.5630800000000002</v>
      </c>
      <c r="I243" s="154">
        <v>2E-3</v>
      </c>
      <c r="J243" s="154">
        <v>472.58199999999999</v>
      </c>
      <c r="K243" s="154">
        <v>190.87700000000001</v>
      </c>
      <c r="L243" s="154">
        <v>234.92</v>
      </c>
      <c r="M243" s="166">
        <v>105</v>
      </c>
      <c r="N243" s="167">
        <f t="shared" si="27"/>
        <v>452.58199999999999</v>
      </c>
      <c r="O243" s="167">
        <f t="shared" si="27"/>
        <v>170.87700000000001</v>
      </c>
      <c r="P243" s="167">
        <f t="shared" si="27"/>
        <v>214.92</v>
      </c>
      <c r="Q243" t="str">
        <f t="shared" si="23"/>
        <v>NA</v>
      </c>
      <c r="R243" t="str">
        <f t="shared" si="24"/>
        <v>NA</v>
      </c>
      <c r="S243" s="168">
        <f t="shared" si="25"/>
        <v>452.58199999999999</v>
      </c>
      <c r="T243">
        <f t="shared" si="26"/>
        <v>170.87700000000001</v>
      </c>
    </row>
    <row r="244" spans="1:20" outlineLevel="1" x14ac:dyDescent="0.25">
      <c r="A244" s="149">
        <v>3.5</v>
      </c>
      <c r="B244" s="164" t="str">
        <f t="shared" si="21"/>
        <v>FA</v>
      </c>
      <c r="C244" s="164" t="str">
        <f t="shared" si="22"/>
        <v>FA</v>
      </c>
      <c r="D244" s="135">
        <v>1.06</v>
      </c>
      <c r="E244" s="165">
        <v>0.4</v>
      </c>
      <c r="F244" s="135">
        <v>2</v>
      </c>
      <c r="G244" s="135">
        <v>125</v>
      </c>
      <c r="H244" s="154">
        <v>-3.1823100000000002</v>
      </c>
      <c r="I244" s="154">
        <v>2E-3</v>
      </c>
      <c r="J244" s="154">
        <v>410.12099999999998</v>
      </c>
      <c r="K244" s="154">
        <v>175.762</v>
      </c>
      <c r="L244" s="154">
        <v>211.68799999999999</v>
      </c>
      <c r="M244" s="166">
        <v>105</v>
      </c>
      <c r="N244" s="167">
        <f t="shared" si="27"/>
        <v>390.12099999999998</v>
      </c>
      <c r="O244" s="167">
        <f t="shared" si="27"/>
        <v>155.762</v>
      </c>
      <c r="P244" s="167">
        <f t="shared" si="27"/>
        <v>191.68799999999999</v>
      </c>
      <c r="Q244" t="str">
        <f t="shared" si="23"/>
        <v>NA</v>
      </c>
      <c r="R244" t="str">
        <f t="shared" si="24"/>
        <v>NA</v>
      </c>
      <c r="S244" s="168">
        <f t="shared" si="25"/>
        <v>390.12099999999998</v>
      </c>
      <c r="T244">
        <f t="shared" si="26"/>
        <v>155.762</v>
      </c>
    </row>
    <row r="245" spans="1:20" outlineLevel="1" x14ac:dyDescent="0.25">
      <c r="A245" s="149">
        <v>5</v>
      </c>
      <c r="B245" s="164" t="str">
        <f t="shared" si="21"/>
        <v>FA</v>
      </c>
      <c r="C245" s="164" t="str">
        <f t="shared" si="22"/>
        <v>FA</v>
      </c>
      <c r="D245" s="135">
        <v>1.44</v>
      </c>
      <c r="E245" s="165">
        <v>0.4</v>
      </c>
      <c r="F245" s="135">
        <v>2</v>
      </c>
      <c r="G245" s="135">
        <v>125</v>
      </c>
      <c r="H245" s="154">
        <v>-2.8015400000000001</v>
      </c>
      <c r="I245" s="154">
        <v>2E-3</v>
      </c>
      <c r="J245" s="154">
        <v>366.86500000000001</v>
      </c>
      <c r="K245" s="154">
        <v>166.095</v>
      </c>
      <c r="L245" s="154">
        <v>195.739</v>
      </c>
      <c r="M245" s="166">
        <v>105</v>
      </c>
      <c r="N245" s="167">
        <f t="shared" si="27"/>
        <v>346.86500000000001</v>
      </c>
      <c r="O245" s="167">
        <f t="shared" si="27"/>
        <v>146.095</v>
      </c>
      <c r="P245" s="167">
        <f t="shared" si="27"/>
        <v>175.739</v>
      </c>
      <c r="Q245" t="str">
        <f t="shared" si="23"/>
        <v>NA</v>
      </c>
      <c r="R245" t="str">
        <f t="shared" si="24"/>
        <v>NA</v>
      </c>
      <c r="S245" s="168">
        <f t="shared" si="25"/>
        <v>346.86500000000001</v>
      </c>
      <c r="T245">
        <f t="shared" si="26"/>
        <v>146.095</v>
      </c>
    </row>
    <row r="246" spans="1:20" outlineLevel="1" x14ac:dyDescent="0.25">
      <c r="A246" s="149">
        <v>7.5</v>
      </c>
      <c r="B246" s="164" t="str">
        <f t="shared" si="21"/>
        <v>FA</v>
      </c>
      <c r="C246" s="164" t="str">
        <f t="shared" si="22"/>
        <v>FA</v>
      </c>
      <c r="D246" s="135">
        <v>2.0699999999999998</v>
      </c>
      <c r="E246" s="165">
        <v>0.4</v>
      </c>
      <c r="F246" s="135">
        <v>2</v>
      </c>
      <c r="G246" s="135">
        <v>125</v>
      </c>
      <c r="H246" s="154">
        <v>-2.1669200000000002</v>
      </c>
      <c r="I246" s="154">
        <v>2E-3</v>
      </c>
      <c r="J246" s="154">
        <v>314.113</v>
      </c>
      <c r="K246" s="154">
        <v>156.239</v>
      </c>
      <c r="L246" s="154">
        <v>178.50700000000001</v>
      </c>
      <c r="M246" s="166">
        <v>105</v>
      </c>
      <c r="N246" s="167">
        <f t="shared" si="27"/>
        <v>294.113</v>
      </c>
      <c r="O246" s="167">
        <f t="shared" si="27"/>
        <v>136.239</v>
      </c>
      <c r="P246" s="167">
        <f t="shared" si="27"/>
        <v>158.50700000000001</v>
      </c>
      <c r="Q246" t="str">
        <f t="shared" si="23"/>
        <v>NA</v>
      </c>
      <c r="R246" t="str">
        <f t="shared" si="24"/>
        <v>NA</v>
      </c>
      <c r="S246" s="168">
        <f t="shared" si="25"/>
        <v>294.113</v>
      </c>
      <c r="T246">
        <f t="shared" si="26"/>
        <v>136.239</v>
      </c>
    </row>
    <row r="247" spans="1:20" outlineLevel="1" x14ac:dyDescent="0.25">
      <c r="A247" s="149">
        <v>10</v>
      </c>
      <c r="B247" s="164" t="str">
        <f t="shared" si="21"/>
        <v>FA</v>
      </c>
      <c r="C247" s="164" t="str">
        <f t="shared" si="22"/>
        <v>FA</v>
      </c>
      <c r="D247" s="135">
        <v>2.71</v>
      </c>
      <c r="E247" s="165">
        <v>0.4</v>
      </c>
      <c r="F247" s="135">
        <v>2</v>
      </c>
      <c r="G247" s="135">
        <v>125</v>
      </c>
      <c r="H247" s="154">
        <v>-1.5323099999999998</v>
      </c>
      <c r="I247" s="154">
        <v>2E-3</v>
      </c>
      <c r="J247" s="154">
        <v>280.048</v>
      </c>
      <c r="K247" s="154">
        <v>149.81700000000001</v>
      </c>
      <c r="L247" s="154">
        <v>167.42</v>
      </c>
      <c r="M247" s="166">
        <v>105</v>
      </c>
      <c r="N247" s="167">
        <f t="shared" si="27"/>
        <v>260.048</v>
      </c>
      <c r="O247" s="167">
        <f t="shared" si="27"/>
        <v>129.81700000000001</v>
      </c>
      <c r="P247" s="167">
        <f t="shared" si="27"/>
        <v>147.41999999999999</v>
      </c>
      <c r="Q247" t="str">
        <f t="shared" si="23"/>
        <v>NA</v>
      </c>
      <c r="R247" t="str">
        <f t="shared" si="24"/>
        <v>NA</v>
      </c>
      <c r="S247" s="168">
        <f t="shared" si="25"/>
        <v>260.048</v>
      </c>
      <c r="T247">
        <f t="shared" si="26"/>
        <v>129.81700000000001</v>
      </c>
    </row>
    <row r="248" spans="1:20" outlineLevel="1" x14ac:dyDescent="0.25">
      <c r="A248" s="149">
        <v>15</v>
      </c>
      <c r="B248" s="164" t="str">
        <f t="shared" si="21"/>
        <v>FA</v>
      </c>
      <c r="C248" s="164" t="str">
        <f t="shared" si="22"/>
        <v>FA</v>
      </c>
      <c r="D248" s="135">
        <v>3.98</v>
      </c>
      <c r="E248" s="165">
        <v>0.4</v>
      </c>
      <c r="F248" s="135">
        <v>2</v>
      </c>
      <c r="G248" s="135">
        <v>125</v>
      </c>
      <c r="H248" s="154">
        <v>-0.26307700000000001</v>
      </c>
      <c r="I248" s="154">
        <v>2E-3</v>
      </c>
      <c r="J248" s="154">
        <v>236.97499999999999</v>
      </c>
      <c r="K248" s="154">
        <v>142.50899999999999</v>
      </c>
      <c r="L248" s="154">
        <v>155.00700000000001</v>
      </c>
      <c r="M248" s="166">
        <v>105</v>
      </c>
      <c r="N248" s="167">
        <f t="shared" si="27"/>
        <v>216.97499999999999</v>
      </c>
      <c r="O248" s="167">
        <f t="shared" si="27"/>
        <v>122.50899999999999</v>
      </c>
      <c r="P248" s="167">
        <f t="shared" si="27"/>
        <v>135.00700000000001</v>
      </c>
      <c r="Q248" t="str">
        <f t="shared" si="23"/>
        <v>NA</v>
      </c>
      <c r="R248" t="str">
        <f t="shared" si="24"/>
        <v>NA</v>
      </c>
      <c r="S248" s="168">
        <f t="shared" si="25"/>
        <v>216.97499999999999</v>
      </c>
      <c r="T248">
        <f t="shared" si="26"/>
        <v>122.50899999999999</v>
      </c>
    </row>
    <row r="249" spans="1:20" outlineLevel="1" x14ac:dyDescent="0.25">
      <c r="A249" s="149">
        <v>20</v>
      </c>
      <c r="B249" s="164" t="str">
        <f t="shared" si="21"/>
        <v>FA</v>
      </c>
      <c r="C249" s="164" t="str">
        <f t="shared" si="22"/>
        <v>FA</v>
      </c>
      <c r="D249" s="135">
        <v>5.25</v>
      </c>
      <c r="E249" s="165">
        <v>0.4</v>
      </c>
      <c r="F249" s="135">
        <v>2</v>
      </c>
      <c r="G249" s="135">
        <v>125</v>
      </c>
      <c r="H249" s="154">
        <v>1.0061500000000001</v>
      </c>
      <c r="I249" s="154">
        <v>2E-3</v>
      </c>
      <c r="J249" s="154">
        <v>212.42699999999999</v>
      </c>
      <c r="K249" s="154">
        <v>138.72200000000001</v>
      </c>
      <c r="L249" s="154">
        <v>148.321</v>
      </c>
      <c r="M249" s="166">
        <v>105</v>
      </c>
      <c r="N249" s="167">
        <f t="shared" si="27"/>
        <v>192.42699999999999</v>
      </c>
      <c r="O249" s="167">
        <f t="shared" si="27"/>
        <v>118.72200000000001</v>
      </c>
      <c r="P249" s="167">
        <f t="shared" si="27"/>
        <v>128.321</v>
      </c>
      <c r="Q249" t="str">
        <f t="shared" si="23"/>
        <v>NA</v>
      </c>
      <c r="R249" t="str">
        <f t="shared" si="24"/>
        <v>NA</v>
      </c>
      <c r="S249" s="168">
        <f t="shared" si="25"/>
        <v>192.42699999999999</v>
      </c>
      <c r="T249">
        <f t="shared" si="26"/>
        <v>118.72200000000001</v>
      </c>
    </row>
    <row r="250" spans="1:20" outlineLevel="1" x14ac:dyDescent="0.25">
      <c r="A250" s="149">
        <v>35</v>
      </c>
      <c r="B250" s="164" t="str">
        <f t="shared" si="21"/>
        <v>FA</v>
      </c>
      <c r="C250" s="164" t="str">
        <f t="shared" si="22"/>
        <v>FA</v>
      </c>
      <c r="D250" s="135">
        <v>9.0500000000000007</v>
      </c>
      <c r="E250" s="165">
        <v>0.4</v>
      </c>
      <c r="F250" s="135">
        <v>2</v>
      </c>
      <c r="G250" s="135">
        <v>125</v>
      </c>
      <c r="H250" s="154">
        <v>4.8138500000000004</v>
      </c>
      <c r="I250" s="154">
        <v>2E-3</v>
      </c>
      <c r="J250" s="154">
        <v>177.34299999999999</v>
      </c>
      <c r="K250" s="154">
        <v>133.23099999999999</v>
      </c>
      <c r="L250" s="154">
        <v>138.79400000000001</v>
      </c>
      <c r="M250" s="166">
        <v>105</v>
      </c>
      <c r="N250" s="167">
        <f t="shared" si="27"/>
        <v>157.34299999999999</v>
      </c>
      <c r="O250" s="167">
        <f t="shared" si="27"/>
        <v>113.23099999999999</v>
      </c>
      <c r="P250" s="167">
        <f t="shared" si="27"/>
        <v>118.79400000000001</v>
      </c>
      <c r="Q250">
        <f t="shared" si="23"/>
        <v>177.34299999999999</v>
      </c>
      <c r="R250">
        <f t="shared" si="24"/>
        <v>133.23099999999999</v>
      </c>
      <c r="S250" s="168">
        <f t="shared" si="25"/>
        <v>157.34299999999999</v>
      </c>
      <c r="T250">
        <f t="shared" si="26"/>
        <v>113.23099999999999</v>
      </c>
    </row>
    <row r="251" spans="1:20" outlineLevel="1" x14ac:dyDescent="0.25">
      <c r="A251" s="149">
        <v>50</v>
      </c>
      <c r="B251" s="164" t="str">
        <f t="shared" si="21"/>
        <v>FA</v>
      </c>
      <c r="C251" s="164" t="str">
        <f t="shared" si="22"/>
        <v>FA</v>
      </c>
      <c r="D251" s="135">
        <v>12.86</v>
      </c>
      <c r="E251" s="165">
        <v>0.4</v>
      </c>
      <c r="F251" s="135">
        <v>2</v>
      </c>
      <c r="G251" s="135">
        <v>125</v>
      </c>
      <c r="H251" s="154">
        <v>8.6215399999999995</v>
      </c>
      <c r="I251" s="154">
        <v>2E-3</v>
      </c>
      <c r="J251" s="154">
        <v>162.33199999999999</v>
      </c>
      <c r="K251" s="154">
        <v>130.953</v>
      </c>
      <c r="L251" s="154">
        <v>134.94399999999999</v>
      </c>
      <c r="M251" s="166">
        <v>105</v>
      </c>
      <c r="N251" s="167">
        <f t="shared" si="27"/>
        <v>142.33199999999999</v>
      </c>
      <c r="O251" s="167">
        <f t="shared" si="27"/>
        <v>110.953</v>
      </c>
      <c r="P251" s="167">
        <f t="shared" si="27"/>
        <v>114.94399999999999</v>
      </c>
      <c r="Q251">
        <f t="shared" si="23"/>
        <v>162.33199999999999</v>
      </c>
      <c r="R251">
        <f t="shared" si="24"/>
        <v>130.953</v>
      </c>
      <c r="S251" s="168">
        <f t="shared" si="25"/>
        <v>142.33199999999999</v>
      </c>
      <c r="T251">
        <f t="shared" si="26"/>
        <v>110.953</v>
      </c>
    </row>
    <row r="252" spans="1:20" outlineLevel="1" x14ac:dyDescent="0.25">
      <c r="A252" s="149">
        <v>60</v>
      </c>
      <c r="B252" s="164" t="str">
        <f t="shared" si="21"/>
        <v>FA</v>
      </c>
      <c r="C252" s="164" t="str">
        <f t="shared" si="22"/>
        <v>FA</v>
      </c>
      <c r="D252" s="135">
        <v>15.4</v>
      </c>
      <c r="E252" s="165">
        <v>0.4</v>
      </c>
      <c r="F252" s="135">
        <v>2</v>
      </c>
      <c r="G252" s="135">
        <v>125</v>
      </c>
      <c r="H252" s="154">
        <v>11.16</v>
      </c>
      <c r="I252" s="154">
        <v>2E-3</v>
      </c>
      <c r="J252" s="154">
        <v>156.334</v>
      </c>
      <c r="K252" s="154">
        <v>130.01300000000001</v>
      </c>
      <c r="L252" s="154">
        <v>133.39699999999999</v>
      </c>
      <c r="M252" s="166">
        <v>105</v>
      </c>
      <c r="N252" s="167">
        <f t="shared" si="27"/>
        <v>136.334</v>
      </c>
      <c r="O252" s="167">
        <f t="shared" si="27"/>
        <v>110.01300000000001</v>
      </c>
      <c r="P252" s="167">
        <f t="shared" si="27"/>
        <v>113.39699999999999</v>
      </c>
      <c r="Q252">
        <f t="shared" si="23"/>
        <v>156.334</v>
      </c>
      <c r="R252">
        <f t="shared" si="24"/>
        <v>130.01300000000001</v>
      </c>
      <c r="S252" s="168">
        <f t="shared" si="25"/>
        <v>136.334</v>
      </c>
      <c r="T252">
        <f t="shared" si="26"/>
        <v>110.01300000000001</v>
      </c>
    </row>
    <row r="253" spans="1:20" outlineLevel="1" x14ac:dyDescent="0.25">
      <c r="A253" s="149">
        <v>70</v>
      </c>
      <c r="B253" s="164" t="str">
        <f t="shared" si="21"/>
        <v>FA</v>
      </c>
      <c r="C253" s="164" t="str">
        <f t="shared" si="22"/>
        <v>FA</v>
      </c>
      <c r="D253" s="135">
        <v>17.940000000000001</v>
      </c>
      <c r="E253" s="165">
        <v>0.4</v>
      </c>
      <c r="F253" s="135">
        <v>2</v>
      </c>
      <c r="G253" s="135">
        <v>125</v>
      </c>
      <c r="H253" s="154">
        <v>13.698499999999999</v>
      </c>
      <c r="I253" s="154">
        <v>2E-3</v>
      </c>
      <c r="J253" s="154">
        <v>152.01</v>
      </c>
      <c r="K253" s="154">
        <v>129.34299999999999</v>
      </c>
      <c r="L253" s="154">
        <v>132.28299999999999</v>
      </c>
      <c r="M253" s="166">
        <v>105</v>
      </c>
      <c r="N253" s="167">
        <f t="shared" si="27"/>
        <v>132.01</v>
      </c>
      <c r="O253" s="167">
        <f t="shared" si="27"/>
        <v>109.34299999999999</v>
      </c>
      <c r="P253" s="167">
        <f t="shared" si="27"/>
        <v>112.28299999999999</v>
      </c>
      <c r="Q253">
        <f t="shared" si="23"/>
        <v>152.01</v>
      </c>
      <c r="R253">
        <f t="shared" si="24"/>
        <v>129.34299999999999</v>
      </c>
      <c r="S253" s="168">
        <f t="shared" si="25"/>
        <v>132.01</v>
      </c>
      <c r="T253">
        <f t="shared" si="26"/>
        <v>109.34299999999999</v>
      </c>
    </row>
    <row r="254" spans="1:20" outlineLevel="1" x14ac:dyDescent="0.25">
      <c r="A254" s="149">
        <v>85</v>
      </c>
      <c r="B254" s="164" t="str">
        <f t="shared" si="21"/>
        <v>FA</v>
      </c>
      <c r="C254" s="164" t="str">
        <f t="shared" si="22"/>
        <v>FA</v>
      </c>
      <c r="D254" s="135">
        <v>21.75</v>
      </c>
      <c r="E254" s="165">
        <v>0.4</v>
      </c>
      <c r="F254" s="135">
        <v>2</v>
      </c>
      <c r="G254" s="135">
        <v>125</v>
      </c>
      <c r="H254" s="154">
        <v>17.5062</v>
      </c>
      <c r="I254" s="154">
        <v>2E-3</v>
      </c>
      <c r="J254" s="154">
        <v>147.399</v>
      </c>
      <c r="K254" s="154">
        <v>128.61199999999999</v>
      </c>
      <c r="L254" s="154">
        <v>131.059</v>
      </c>
      <c r="M254" s="166">
        <v>105</v>
      </c>
      <c r="N254" s="167">
        <f t="shared" si="27"/>
        <v>127.399</v>
      </c>
      <c r="O254" s="167">
        <f t="shared" si="27"/>
        <v>108.61199999999999</v>
      </c>
      <c r="P254" s="167">
        <f t="shared" si="27"/>
        <v>111.059</v>
      </c>
      <c r="Q254">
        <f t="shared" si="23"/>
        <v>147.399</v>
      </c>
      <c r="R254">
        <f t="shared" si="24"/>
        <v>128.61199999999999</v>
      </c>
      <c r="S254" s="168">
        <f t="shared" si="25"/>
        <v>127.399</v>
      </c>
      <c r="T254">
        <f t="shared" si="26"/>
        <v>108.61199999999999</v>
      </c>
    </row>
    <row r="255" spans="1:20" outlineLevel="1" x14ac:dyDescent="0.25">
      <c r="A255" s="149">
        <v>100</v>
      </c>
      <c r="B255" s="164" t="str">
        <f t="shared" si="21"/>
        <v>FA</v>
      </c>
      <c r="C255" s="164" t="str">
        <f t="shared" si="22"/>
        <v>FA</v>
      </c>
      <c r="D255" s="135">
        <v>25.55</v>
      </c>
      <c r="E255" s="165">
        <v>0.4</v>
      </c>
      <c r="F255" s="135">
        <v>2</v>
      </c>
      <c r="G255" s="135">
        <v>125</v>
      </c>
      <c r="H255" s="154">
        <v>21.313800000000001</v>
      </c>
      <c r="I255" s="154">
        <v>2E-3</v>
      </c>
      <c r="J255" s="154">
        <v>144.12799999999999</v>
      </c>
      <c r="K255" s="154">
        <v>128.12</v>
      </c>
      <c r="L255" s="154">
        <v>130.17599999999999</v>
      </c>
      <c r="M255" s="166">
        <v>105</v>
      </c>
      <c r="N255" s="167">
        <f t="shared" si="27"/>
        <v>124.12799999999999</v>
      </c>
      <c r="O255" s="167">
        <f t="shared" si="27"/>
        <v>108.12</v>
      </c>
      <c r="P255" s="167">
        <f t="shared" si="27"/>
        <v>110.17599999999999</v>
      </c>
      <c r="Q255">
        <f t="shared" si="23"/>
        <v>144.12799999999999</v>
      </c>
      <c r="R255">
        <f t="shared" si="24"/>
        <v>128.12</v>
      </c>
      <c r="S255" s="168">
        <f t="shared" si="25"/>
        <v>124.12799999999999</v>
      </c>
      <c r="T255">
        <f t="shared" si="26"/>
        <v>108.12</v>
      </c>
    </row>
    <row r="256" spans="1:20" outlineLevel="1" x14ac:dyDescent="0.25">
      <c r="A256" s="149">
        <v>125</v>
      </c>
      <c r="B256" s="164" t="str">
        <f t="shared" si="21"/>
        <v>FA</v>
      </c>
      <c r="C256" s="164" t="str">
        <f t="shared" si="22"/>
        <v>FA</v>
      </c>
      <c r="D256" s="135">
        <v>31.9</v>
      </c>
      <c r="E256" s="165">
        <v>0.4</v>
      </c>
      <c r="F256" s="135">
        <v>2</v>
      </c>
      <c r="G256" s="135">
        <v>125</v>
      </c>
      <c r="H256" s="154">
        <v>27.66</v>
      </c>
      <c r="I256" s="154">
        <v>2E-3</v>
      </c>
      <c r="J256" s="154">
        <v>140.40199999999999</v>
      </c>
      <c r="K256" s="154">
        <v>127.51</v>
      </c>
      <c r="L256" s="154">
        <v>129.20500000000001</v>
      </c>
      <c r="M256" s="166">
        <v>105</v>
      </c>
      <c r="N256" s="167">
        <f t="shared" si="27"/>
        <v>120.40199999999999</v>
      </c>
      <c r="O256" s="167">
        <f t="shared" si="27"/>
        <v>107.51</v>
      </c>
      <c r="P256" s="167">
        <f t="shared" si="27"/>
        <v>109.20500000000001</v>
      </c>
      <c r="Q256">
        <f t="shared" si="23"/>
        <v>140.40199999999999</v>
      </c>
      <c r="R256">
        <f t="shared" si="24"/>
        <v>127.51</v>
      </c>
      <c r="S256" s="168">
        <f t="shared" si="25"/>
        <v>120.40199999999999</v>
      </c>
      <c r="T256">
        <f t="shared" si="26"/>
        <v>107.51</v>
      </c>
    </row>
    <row r="257" spans="1:20" outlineLevel="1" x14ac:dyDescent="0.25">
      <c r="A257" s="149">
        <v>150</v>
      </c>
      <c r="B257" s="164" t="str">
        <f t="shared" si="21"/>
        <v>FA</v>
      </c>
      <c r="C257" s="164" t="str">
        <f t="shared" si="22"/>
        <v>FA</v>
      </c>
      <c r="D257" s="135">
        <v>38.25</v>
      </c>
      <c r="E257" s="165">
        <v>0.4</v>
      </c>
      <c r="F257" s="135">
        <v>2</v>
      </c>
      <c r="G257" s="135">
        <v>125</v>
      </c>
      <c r="H257" s="154">
        <v>34.0062</v>
      </c>
      <c r="I257" s="154">
        <v>2E-3</v>
      </c>
      <c r="J257" s="154">
        <v>137.89699999999999</v>
      </c>
      <c r="K257" s="154">
        <v>127.117</v>
      </c>
      <c r="L257" s="154">
        <v>128.53899999999999</v>
      </c>
      <c r="M257" s="166">
        <v>105</v>
      </c>
      <c r="N257" s="167">
        <f t="shared" si="27"/>
        <v>117.89699999999999</v>
      </c>
      <c r="O257" s="167">
        <f t="shared" si="27"/>
        <v>107.117</v>
      </c>
      <c r="P257" s="167">
        <f t="shared" si="27"/>
        <v>108.53899999999999</v>
      </c>
      <c r="Q257">
        <f t="shared" si="23"/>
        <v>137.89699999999999</v>
      </c>
      <c r="R257">
        <f t="shared" si="24"/>
        <v>127.117</v>
      </c>
      <c r="S257" s="168">
        <f t="shared" si="25"/>
        <v>117.89699999999999</v>
      </c>
      <c r="T257">
        <f t="shared" si="26"/>
        <v>107.117</v>
      </c>
    </row>
    <row r="258" spans="1:20" outlineLevel="1" x14ac:dyDescent="0.25">
      <c r="A258" s="149">
        <v>2</v>
      </c>
      <c r="B258" s="164" t="str">
        <f t="shared" si="21"/>
        <v>FA</v>
      </c>
      <c r="C258" s="164" t="str">
        <f t="shared" si="22"/>
        <v>FA</v>
      </c>
      <c r="D258" s="135">
        <v>0.68</v>
      </c>
      <c r="E258" s="165">
        <v>0.4</v>
      </c>
      <c r="F258" s="135">
        <v>4</v>
      </c>
      <c r="G258" s="135">
        <v>125</v>
      </c>
      <c r="H258" s="154">
        <v>-3.5630800000000002</v>
      </c>
      <c r="I258" s="154">
        <v>4.0000000000000001E-3</v>
      </c>
      <c r="J258" s="154">
        <v>801.39</v>
      </c>
      <c r="K258" s="154">
        <v>249.52199999999999</v>
      </c>
      <c r="L258" s="154">
        <v>330.24599999999998</v>
      </c>
      <c r="M258" s="166">
        <v>105</v>
      </c>
      <c r="N258" s="167">
        <f t="shared" si="27"/>
        <v>781.39</v>
      </c>
      <c r="O258" s="167">
        <f t="shared" si="27"/>
        <v>229.52199999999999</v>
      </c>
      <c r="P258" s="167">
        <f t="shared" si="27"/>
        <v>310.24599999999998</v>
      </c>
      <c r="Q258" t="str">
        <f t="shared" si="23"/>
        <v>NA</v>
      </c>
      <c r="R258" t="str">
        <f t="shared" si="24"/>
        <v>NA</v>
      </c>
      <c r="S258" s="168">
        <f t="shared" si="25"/>
        <v>781.39</v>
      </c>
      <c r="T258">
        <f t="shared" si="26"/>
        <v>229.52199999999999</v>
      </c>
    </row>
    <row r="259" spans="1:20" outlineLevel="1" x14ac:dyDescent="0.25">
      <c r="A259" s="149">
        <v>3.5</v>
      </c>
      <c r="B259" s="164" t="str">
        <f t="shared" si="21"/>
        <v>FA</v>
      </c>
      <c r="C259" s="164" t="str">
        <f t="shared" si="22"/>
        <v>FA</v>
      </c>
      <c r="D259" s="135">
        <v>1.06</v>
      </c>
      <c r="E259" s="165">
        <v>0.4</v>
      </c>
      <c r="F259" s="135">
        <v>4</v>
      </c>
      <c r="G259" s="135">
        <v>125</v>
      </c>
      <c r="H259" s="154">
        <v>-3.1823100000000002</v>
      </c>
      <c r="I259" s="154">
        <v>4.0000000000000001E-3</v>
      </c>
      <c r="J259" s="154">
        <v>676.78499999999997</v>
      </c>
      <c r="K259" s="154">
        <v>221.54400000000001</v>
      </c>
      <c r="L259" s="154">
        <v>287.964</v>
      </c>
      <c r="M259" s="166">
        <v>105</v>
      </c>
      <c r="N259" s="167">
        <f t="shared" si="27"/>
        <v>656.78499999999997</v>
      </c>
      <c r="O259" s="167">
        <f t="shared" si="27"/>
        <v>201.54400000000001</v>
      </c>
      <c r="P259" s="167">
        <f t="shared" si="27"/>
        <v>267.964</v>
      </c>
      <c r="Q259" t="str">
        <f t="shared" si="23"/>
        <v>NA</v>
      </c>
      <c r="R259" t="str">
        <f t="shared" si="24"/>
        <v>NA</v>
      </c>
      <c r="S259" s="168">
        <f t="shared" si="25"/>
        <v>656.78499999999997</v>
      </c>
      <c r="T259">
        <f t="shared" si="26"/>
        <v>201.54400000000001</v>
      </c>
    </row>
    <row r="260" spans="1:20" outlineLevel="1" x14ac:dyDescent="0.25">
      <c r="A260" s="149">
        <v>5</v>
      </c>
      <c r="B260" s="164" t="str">
        <f t="shared" si="21"/>
        <v>FA</v>
      </c>
      <c r="C260" s="164" t="str">
        <f t="shared" si="22"/>
        <v>FA</v>
      </c>
      <c r="D260" s="135">
        <v>1.44</v>
      </c>
      <c r="E260" s="165">
        <v>0.4</v>
      </c>
      <c r="F260" s="135">
        <v>4</v>
      </c>
      <c r="G260" s="135">
        <v>125</v>
      </c>
      <c r="H260" s="154">
        <v>-2.8015400000000001</v>
      </c>
      <c r="I260" s="154">
        <v>4.0000000000000001E-3</v>
      </c>
      <c r="J260" s="154">
        <v>591.96199999999999</v>
      </c>
      <c r="K260" s="154">
        <v>203.584</v>
      </c>
      <c r="L260" s="154">
        <v>258.786</v>
      </c>
      <c r="M260" s="166">
        <v>105</v>
      </c>
      <c r="N260" s="167">
        <f t="shared" si="27"/>
        <v>571.96199999999999</v>
      </c>
      <c r="O260" s="167">
        <f t="shared" si="27"/>
        <v>183.584</v>
      </c>
      <c r="P260" s="167">
        <f t="shared" si="27"/>
        <v>238.786</v>
      </c>
      <c r="Q260" t="str">
        <f t="shared" si="23"/>
        <v>NA</v>
      </c>
      <c r="R260" t="str">
        <f t="shared" si="24"/>
        <v>NA</v>
      </c>
      <c r="S260" s="168">
        <f t="shared" si="25"/>
        <v>571.96199999999999</v>
      </c>
      <c r="T260">
        <f t="shared" si="26"/>
        <v>183.584</v>
      </c>
    </row>
    <row r="261" spans="1:20" outlineLevel="1" x14ac:dyDescent="0.25">
      <c r="A261" s="149">
        <v>7.5</v>
      </c>
      <c r="B261" s="164" t="str">
        <f t="shared" si="21"/>
        <v>FA</v>
      </c>
      <c r="C261" s="164" t="str">
        <f t="shared" si="22"/>
        <v>FA</v>
      </c>
      <c r="D261" s="135">
        <v>2.0699999999999998</v>
      </c>
      <c r="E261" s="165">
        <v>0.4</v>
      </c>
      <c r="F261" s="135">
        <v>4</v>
      </c>
      <c r="G261" s="135">
        <v>125</v>
      </c>
      <c r="H261" s="154">
        <v>-2.1669200000000002</v>
      </c>
      <c r="I261" s="154">
        <v>4.0000000000000001E-3</v>
      </c>
      <c r="J261" s="154">
        <v>490.28300000000002</v>
      </c>
      <c r="K261" s="154">
        <v>185.19900000000001</v>
      </c>
      <c r="L261" s="154">
        <v>227.10300000000001</v>
      </c>
      <c r="M261" s="166">
        <v>105</v>
      </c>
      <c r="N261" s="167">
        <f t="shared" si="27"/>
        <v>470.28300000000002</v>
      </c>
      <c r="O261" s="167">
        <f t="shared" si="27"/>
        <v>165.19900000000001</v>
      </c>
      <c r="P261" s="167">
        <f t="shared" si="27"/>
        <v>207.10300000000001</v>
      </c>
      <c r="Q261" t="str">
        <f t="shared" si="23"/>
        <v>NA</v>
      </c>
      <c r="R261" t="str">
        <f t="shared" si="24"/>
        <v>NA</v>
      </c>
      <c r="S261" s="168">
        <f t="shared" si="25"/>
        <v>470.28300000000002</v>
      </c>
      <c r="T261">
        <f t="shared" si="26"/>
        <v>165.19900000000001</v>
      </c>
    </row>
    <row r="262" spans="1:20" outlineLevel="1" x14ac:dyDescent="0.25">
      <c r="A262" s="149">
        <v>10</v>
      </c>
      <c r="B262" s="164" t="str">
        <f t="shared" si="21"/>
        <v>FA</v>
      </c>
      <c r="C262" s="164" t="str">
        <f t="shared" si="22"/>
        <v>FA</v>
      </c>
      <c r="D262" s="135">
        <v>2.71</v>
      </c>
      <c r="E262" s="165">
        <v>0.4</v>
      </c>
      <c r="F262" s="135">
        <v>4</v>
      </c>
      <c r="G262" s="135">
        <v>125</v>
      </c>
      <c r="H262" s="154">
        <v>-1.5323099999999998</v>
      </c>
      <c r="I262" s="154">
        <v>4.0000000000000001E-3</v>
      </c>
      <c r="J262" s="154">
        <v>425.036</v>
      </c>
      <c r="K262" s="154">
        <v>173.08099999999999</v>
      </c>
      <c r="L262" s="154">
        <v>206.482</v>
      </c>
      <c r="M262" s="166">
        <v>105</v>
      </c>
      <c r="N262" s="167">
        <f t="shared" si="27"/>
        <v>405.036</v>
      </c>
      <c r="O262" s="167">
        <f t="shared" si="27"/>
        <v>153.08099999999999</v>
      </c>
      <c r="P262" s="167">
        <f t="shared" si="27"/>
        <v>186.482</v>
      </c>
      <c r="Q262" t="str">
        <f t="shared" si="23"/>
        <v>NA</v>
      </c>
      <c r="R262" t="str">
        <f t="shared" si="24"/>
        <v>NA</v>
      </c>
      <c r="S262" s="168">
        <f t="shared" si="25"/>
        <v>405.036</v>
      </c>
      <c r="T262">
        <f t="shared" si="26"/>
        <v>153.08099999999999</v>
      </c>
    </row>
    <row r="263" spans="1:20" outlineLevel="1" x14ac:dyDescent="0.25">
      <c r="A263" s="149">
        <v>15</v>
      </c>
      <c r="B263" s="164" t="str">
        <f t="shared" si="21"/>
        <v>FA</v>
      </c>
      <c r="C263" s="164" t="str">
        <f t="shared" si="22"/>
        <v>FA</v>
      </c>
      <c r="D263" s="135">
        <v>3.98</v>
      </c>
      <c r="E263" s="165">
        <v>0.4</v>
      </c>
      <c r="F263" s="135">
        <v>4</v>
      </c>
      <c r="G263" s="135">
        <v>125</v>
      </c>
      <c r="H263" s="154">
        <v>-0.26307700000000001</v>
      </c>
      <c r="I263" s="154">
        <v>4.0000000000000001E-3</v>
      </c>
      <c r="J263" s="154">
        <v>342.84699999999998</v>
      </c>
      <c r="K263" s="154">
        <v>159.185</v>
      </c>
      <c r="L263" s="154">
        <v>183.17</v>
      </c>
      <c r="M263" s="166">
        <v>105</v>
      </c>
      <c r="N263" s="167">
        <f t="shared" si="27"/>
        <v>322.84699999999998</v>
      </c>
      <c r="O263" s="167">
        <f t="shared" si="27"/>
        <v>139.185</v>
      </c>
      <c r="P263" s="167">
        <f t="shared" si="27"/>
        <v>163.16999999999999</v>
      </c>
      <c r="Q263" t="str">
        <f t="shared" si="23"/>
        <v>NA</v>
      </c>
      <c r="R263" t="str">
        <f t="shared" si="24"/>
        <v>NA</v>
      </c>
      <c r="S263" s="168">
        <f t="shared" si="25"/>
        <v>322.84699999999998</v>
      </c>
      <c r="T263">
        <f t="shared" si="26"/>
        <v>139.185</v>
      </c>
    </row>
    <row r="264" spans="1:20" outlineLevel="1" x14ac:dyDescent="0.25">
      <c r="A264" s="149">
        <v>20</v>
      </c>
      <c r="B264" s="164" t="str">
        <f t="shared" si="21"/>
        <v>FA</v>
      </c>
      <c r="C264" s="164" t="str">
        <f t="shared" si="22"/>
        <v>FA</v>
      </c>
      <c r="D264" s="135">
        <v>5.25</v>
      </c>
      <c r="E264" s="165">
        <v>0.4</v>
      </c>
      <c r="F264" s="135">
        <v>4</v>
      </c>
      <c r="G264" s="135">
        <v>125</v>
      </c>
      <c r="H264" s="154">
        <v>1.0061500000000001</v>
      </c>
      <c r="I264" s="154">
        <v>4.0000000000000001E-3</v>
      </c>
      <c r="J264" s="154">
        <v>295.79199999999997</v>
      </c>
      <c r="K264" s="154">
        <v>151.91900000000001</v>
      </c>
      <c r="L264" s="154">
        <v>170.47900000000001</v>
      </c>
      <c r="M264" s="166">
        <v>105</v>
      </c>
      <c r="N264" s="167">
        <f t="shared" si="27"/>
        <v>275.79199999999997</v>
      </c>
      <c r="O264" s="167">
        <f t="shared" si="27"/>
        <v>131.91900000000001</v>
      </c>
      <c r="P264" s="167">
        <f t="shared" si="27"/>
        <v>150.47900000000001</v>
      </c>
      <c r="Q264" t="str">
        <f t="shared" si="23"/>
        <v>NA</v>
      </c>
      <c r="R264" t="str">
        <f t="shared" si="24"/>
        <v>NA</v>
      </c>
      <c r="S264" s="168">
        <f t="shared" si="25"/>
        <v>275.79199999999997</v>
      </c>
      <c r="T264">
        <f t="shared" si="26"/>
        <v>131.91900000000001</v>
      </c>
    </row>
    <row r="265" spans="1:20" outlineLevel="1" x14ac:dyDescent="0.25">
      <c r="A265" s="149">
        <v>35</v>
      </c>
      <c r="B265" s="164" t="str">
        <f t="shared" si="21"/>
        <v>FA</v>
      </c>
      <c r="C265" s="164" t="str">
        <f t="shared" si="22"/>
        <v>FA</v>
      </c>
      <c r="D265" s="135">
        <v>9.0500000000000007</v>
      </c>
      <c r="E265" s="165">
        <v>0.4</v>
      </c>
      <c r="F265" s="135">
        <v>4</v>
      </c>
      <c r="G265" s="135">
        <v>125</v>
      </c>
      <c r="H265" s="154">
        <v>4.8138500000000004</v>
      </c>
      <c r="I265" s="154">
        <v>4.0000000000000001E-3</v>
      </c>
      <c r="J265" s="154">
        <v>228.08600000000001</v>
      </c>
      <c r="K265" s="154">
        <v>141.26499999999999</v>
      </c>
      <c r="L265" s="154">
        <v>152.16499999999999</v>
      </c>
      <c r="M265" s="166">
        <v>105</v>
      </c>
      <c r="N265" s="167">
        <f t="shared" si="27"/>
        <v>208.08600000000001</v>
      </c>
      <c r="O265" s="167">
        <f t="shared" si="27"/>
        <v>121.26499999999999</v>
      </c>
      <c r="P265" s="167">
        <f t="shared" si="27"/>
        <v>132.16499999999999</v>
      </c>
      <c r="Q265" t="str">
        <f t="shared" si="23"/>
        <v>NA</v>
      </c>
      <c r="R265" t="str">
        <f t="shared" si="24"/>
        <v>NA</v>
      </c>
      <c r="S265" s="168">
        <f t="shared" si="25"/>
        <v>208.08600000000001</v>
      </c>
      <c r="T265">
        <f t="shared" si="26"/>
        <v>121.26499999999999</v>
      </c>
    </row>
    <row r="266" spans="1:20" outlineLevel="1" x14ac:dyDescent="0.25">
      <c r="A266" s="149">
        <v>50</v>
      </c>
      <c r="B266" s="164" t="str">
        <f t="shared" si="21"/>
        <v>FA</v>
      </c>
      <c r="C266" s="164" t="str">
        <f t="shared" si="22"/>
        <v>FA</v>
      </c>
      <c r="D266" s="135">
        <v>12.86</v>
      </c>
      <c r="E266" s="165">
        <v>0.4</v>
      </c>
      <c r="F266" s="135">
        <v>4</v>
      </c>
      <c r="G266" s="135">
        <v>125</v>
      </c>
      <c r="H266" s="154">
        <v>8.6215399999999995</v>
      </c>
      <c r="I266" s="154">
        <v>4.0000000000000001E-3</v>
      </c>
      <c r="J266" s="154">
        <v>198.81</v>
      </c>
      <c r="K266" s="154">
        <v>136.80099999999999</v>
      </c>
      <c r="L266" s="154">
        <v>144.66499999999999</v>
      </c>
      <c r="M266" s="166">
        <v>105</v>
      </c>
      <c r="N266" s="167">
        <f t="shared" si="27"/>
        <v>178.81</v>
      </c>
      <c r="O266" s="167">
        <f t="shared" si="27"/>
        <v>116.80099999999999</v>
      </c>
      <c r="P266" s="167">
        <f t="shared" si="27"/>
        <v>124.66499999999999</v>
      </c>
      <c r="Q266">
        <f t="shared" si="23"/>
        <v>198.81</v>
      </c>
      <c r="R266">
        <f t="shared" si="24"/>
        <v>136.80099999999999</v>
      </c>
      <c r="S266" s="168">
        <f t="shared" si="25"/>
        <v>178.81</v>
      </c>
      <c r="T266">
        <f t="shared" si="26"/>
        <v>116.80099999999999</v>
      </c>
    </row>
    <row r="267" spans="1:20" outlineLevel="1" x14ac:dyDescent="0.25">
      <c r="A267" s="149">
        <v>60</v>
      </c>
      <c r="B267" s="164" t="str">
        <f t="shared" si="21"/>
        <v>FA</v>
      </c>
      <c r="C267" s="164" t="str">
        <f t="shared" si="22"/>
        <v>FA</v>
      </c>
      <c r="D267" s="135">
        <v>15.4</v>
      </c>
      <c r="E267" s="165">
        <v>0.4</v>
      </c>
      <c r="F267" s="135">
        <v>4</v>
      </c>
      <c r="G267" s="135">
        <v>125</v>
      </c>
      <c r="H267" s="154">
        <v>11.16</v>
      </c>
      <c r="I267" s="154">
        <v>4.0000000000000001E-3</v>
      </c>
      <c r="J267" s="154">
        <v>187.03700000000001</v>
      </c>
      <c r="K267" s="154">
        <v>134.95099999999999</v>
      </c>
      <c r="L267" s="154">
        <v>141.63300000000001</v>
      </c>
      <c r="M267" s="166">
        <v>105</v>
      </c>
      <c r="N267" s="167">
        <f t="shared" si="27"/>
        <v>167.03700000000001</v>
      </c>
      <c r="O267" s="167">
        <f t="shared" si="27"/>
        <v>114.95099999999999</v>
      </c>
      <c r="P267" s="167">
        <f t="shared" si="27"/>
        <v>121.63300000000001</v>
      </c>
      <c r="Q267">
        <f t="shared" si="23"/>
        <v>187.03700000000001</v>
      </c>
      <c r="R267">
        <f t="shared" si="24"/>
        <v>134.95099999999999</v>
      </c>
      <c r="S267" s="168">
        <f t="shared" si="25"/>
        <v>167.03700000000001</v>
      </c>
      <c r="T267">
        <f t="shared" si="26"/>
        <v>114.95099999999999</v>
      </c>
    </row>
    <row r="268" spans="1:20" outlineLevel="1" x14ac:dyDescent="0.25">
      <c r="A268" s="149">
        <v>70</v>
      </c>
      <c r="B268" s="164" t="str">
        <f t="shared" si="21"/>
        <v>FA</v>
      </c>
      <c r="C268" s="164" t="str">
        <f t="shared" si="22"/>
        <v>FA</v>
      </c>
      <c r="D268" s="135">
        <v>17.940000000000001</v>
      </c>
      <c r="E268" s="165">
        <v>0.4</v>
      </c>
      <c r="F268" s="135">
        <v>4</v>
      </c>
      <c r="G268" s="135">
        <v>125</v>
      </c>
      <c r="H268" s="154">
        <v>13.698499999999999</v>
      </c>
      <c r="I268" s="154">
        <v>4.0000000000000001E-3</v>
      </c>
      <c r="J268" s="154">
        <v>178.54499999999999</v>
      </c>
      <c r="K268" s="154">
        <v>133.62899999999999</v>
      </c>
      <c r="L268" s="154">
        <v>139.44300000000001</v>
      </c>
      <c r="M268" s="166">
        <v>105</v>
      </c>
      <c r="N268" s="167">
        <f t="shared" si="27"/>
        <v>158.54499999999999</v>
      </c>
      <c r="O268" s="167">
        <f t="shared" si="27"/>
        <v>113.62899999999999</v>
      </c>
      <c r="P268" s="167">
        <f t="shared" si="27"/>
        <v>119.44300000000001</v>
      </c>
      <c r="Q268">
        <f t="shared" si="23"/>
        <v>178.54499999999999</v>
      </c>
      <c r="R268">
        <f t="shared" si="24"/>
        <v>133.62899999999999</v>
      </c>
      <c r="S268" s="168">
        <f t="shared" si="25"/>
        <v>158.54499999999999</v>
      </c>
      <c r="T268">
        <f t="shared" si="26"/>
        <v>113.62899999999999</v>
      </c>
    </row>
    <row r="269" spans="1:20" outlineLevel="1" x14ac:dyDescent="0.25">
      <c r="A269" s="149">
        <v>85</v>
      </c>
      <c r="B269" s="164" t="str">
        <f t="shared" si="21"/>
        <v>FA</v>
      </c>
      <c r="C269" s="164" t="str">
        <f t="shared" si="22"/>
        <v>FA</v>
      </c>
      <c r="D269" s="135">
        <v>21.75</v>
      </c>
      <c r="E269" s="165">
        <v>0.4</v>
      </c>
      <c r="F269" s="135">
        <v>4</v>
      </c>
      <c r="G269" s="135">
        <v>125</v>
      </c>
      <c r="H269" s="154">
        <v>17.5062</v>
      </c>
      <c r="I269" s="154">
        <v>4.0000000000000001E-3</v>
      </c>
      <c r="J269" s="154">
        <v>169.46799999999999</v>
      </c>
      <c r="K269" s="154">
        <v>132.18299999999999</v>
      </c>
      <c r="L269" s="154">
        <v>137.03200000000001</v>
      </c>
      <c r="M269" s="166">
        <v>105</v>
      </c>
      <c r="N269" s="167">
        <f t="shared" si="27"/>
        <v>149.46799999999999</v>
      </c>
      <c r="O269" s="167">
        <f t="shared" si="27"/>
        <v>112.18299999999999</v>
      </c>
      <c r="P269" s="167">
        <f t="shared" si="27"/>
        <v>117.03200000000001</v>
      </c>
      <c r="Q269">
        <f t="shared" si="23"/>
        <v>169.46799999999999</v>
      </c>
      <c r="R269">
        <f t="shared" si="24"/>
        <v>132.18299999999999</v>
      </c>
      <c r="S269" s="168">
        <f t="shared" si="25"/>
        <v>149.46799999999999</v>
      </c>
      <c r="T269">
        <f t="shared" si="26"/>
        <v>112.18299999999999</v>
      </c>
    </row>
    <row r="270" spans="1:20" outlineLevel="1" x14ac:dyDescent="0.25">
      <c r="A270" s="149">
        <v>100</v>
      </c>
      <c r="B270" s="164" t="str">
        <f t="shared" si="21"/>
        <v>FA</v>
      </c>
      <c r="C270" s="164" t="str">
        <f t="shared" si="22"/>
        <v>FA</v>
      </c>
      <c r="D270" s="135">
        <v>25.55</v>
      </c>
      <c r="E270" s="165">
        <v>0.4</v>
      </c>
      <c r="F270" s="135">
        <v>4</v>
      </c>
      <c r="G270" s="135">
        <v>125</v>
      </c>
      <c r="H270" s="154">
        <v>21.313800000000001</v>
      </c>
      <c r="I270" s="154">
        <v>4.0000000000000001E-3</v>
      </c>
      <c r="J270" s="154">
        <v>163.01400000000001</v>
      </c>
      <c r="K270" s="154">
        <v>131.21199999999999</v>
      </c>
      <c r="L270" s="154">
        <v>135.291</v>
      </c>
      <c r="M270" s="166">
        <v>105</v>
      </c>
      <c r="N270" s="167">
        <f t="shared" si="27"/>
        <v>143.01400000000001</v>
      </c>
      <c r="O270" s="167">
        <f t="shared" si="27"/>
        <v>111.21199999999999</v>
      </c>
      <c r="P270" s="167">
        <f t="shared" si="27"/>
        <v>115.291</v>
      </c>
      <c r="Q270">
        <f t="shared" si="23"/>
        <v>163.01400000000001</v>
      </c>
      <c r="R270">
        <f t="shared" si="24"/>
        <v>131.21199999999999</v>
      </c>
      <c r="S270" s="168">
        <f t="shared" si="25"/>
        <v>143.01400000000001</v>
      </c>
      <c r="T270">
        <f t="shared" si="26"/>
        <v>111.21199999999999</v>
      </c>
    </row>
    <row r="271" spans="1:20" outlineLevel="1" x14ac:dyDescent="0.25">
      <c r="A271" s="149">
        <v>125</v>
      </c>
      <c r="B271" s="164" t="str">
        <f t="shared" si="21"/>
        <v>FA</v>
      </c>
      <c r="C271" s="164" t="str">
        <f t="shared" si="22"/>
        <v>FA</v>
      </c>
      <c r="D271" s="135">
        <v>31.9</v>
      </c>
      <c r="E271" s="165">
        <v>0.4</v>
      </c>
      <c r="F271" s="135">
        <v>4</v>
      </c>
      <c r="G271" s="135">
        <v>125</v>
      </c>
      <c r="H271" s="154">
        <v>27.66</v>
      </c>
      <c r="I271" s="154">
        <v>4.0000000000000001E-3</v>
      </c>
      <c r="J271" s="154">
        <v>155.64699999999999</v>
      </c>
      <c r="K271" s="154">
        <v>130.00299999999999</v>
      </c>
      <c r="L271" s="154">
        <v>133.36799999999999</v>
      </c>
      <c r="M271" s="166">
        <v>105</v>
      </c>
      <c r="N271" s="167">
        <f t="shared" si="27"/>
        <v>135.64699999999999</v>
      </c>
      <c r="O271" s="167">
        <f t="shared" si="27"/>
        <v>110.00299999999999</v>
      </c>
      <c r="P271" s="167">
        <f t="shared" si="27"/>
        <v>113.36799999999999</v>
      </c>
      <c r="Q271">
        <f t="shared" si="23"/>
        <v>155.64699999999999</v>
      </c>
      <c r="R271">
        <f t="shared" si="24"/>
        <v>130.00299999999999</v>
      </c>
      <c r="S271" s="168">
        <f t="shared" si="25"/>
        <v>135.64699999999999</v>
      </c>
      <c r="T271">
        <f t="shared" si="26"/>
        <v>110.00299999999999</v>
      </c>
    </row>
    <row r="272" spans="1:20" outlineLevel="1" x14ac:dyDescent="0.25">
      <c r="A272" s="149">
        <v>150</v>
      </c>
      <c r="B272" s="164" t="str">
        <f t="shared" si="21"/>
        <v>FA</v>
      </c>
      <c r="C272" s="164" t="str">
        <f t="shared" si="22"/>
        <v>FA</v>
      </c>
      <c r="D272" s="135">
        <v>38.25</v>
      </c>
      <c r="E272" s="165">
        <v>0.4</v>
      </c>
      <c r="F272" s="135">
        <v>4</v>
      </c>
      <c r="G272" s="135">
        <v>125</v>
      </c>
      <c r="H272" s="154">
        <v>34.0062</v>
      </c>
      <c r="I272" s="154">
        <v>4.0000000000000001E-3</v>
      </c>
      <c r="J272" s="154">
        <v>150.68199999999999</v>
      </c>
      <c r="K272" s="154">
        <v>129.22</v>
      </c>
      <c r="L272" s="154">
        <v>132.048</v>
      </c>
      <c r="M272" s="166">
        <v>105</v>
      </c>
      <c r="N272" s="167">
        <f t="shared" si="27"/>
        <v>130.68199999999999</v>
      </c>
      <c r="O272" s="167">
        <f t="shared" si="27"/>
        <v>109.22</v>
      </c>
      <c r="P272" s="167">
        <f t="shared" si="27"/>
        <v>112.048</v>
      </c>
      <c r="Q272">
        <f t="shared" si="23"/>
        <v>150.68199999999999</v>
      </c>
      <c r="R272">
        <f t="shared" si="24"/>
        <v>129.22</v>
      </c>
      <c r="S272" s="168">
        <f t="shared" si="25"/>
        <v>130.68199999999999</v>
      </c>
      <c r="T272">
        <f t="shared" si="26"/>
        <v>109.22</v>
      </c>
    </row>
    <row r="273" spans="1:20" outlineLevel="1" x14ac:dyDescent="0.25">
      <c r="A273" s="149">
        <v>2</v>
      </c>
      <c r="B273" s="164" t="str">
        <f t="shared" si="21"/>
        <v>FA</v>
      </c>
      <c r="C273" s="164" t="str">
        <f t="shared" si="22"/>
        <v>TR</v>
      </c>
      <c r="D273" s="135">
        <v>0.68</v>
      </c>
      <c r="E273" s="165">
        <v>0.4</v>
      </c>
      <c r="F273" s="135">
        <v>6</v>
      </c>
      <c r="G273" s="135">
        <v>125</v>
      </c>
      <c r="H273" s="154">
        <v>-3.5630800000000002</v>
      </c>
      <c r="I273" s="154">
        <v>6.0000000000000001E-3</v>
      </c>
      <c r="J273" s="154">
        <v>1116.6099999999999</v>
      </c>
      <c r="K273" s="154">
        <v>303.79500000000002</v>
      </c>
      <c r="L273" s="154">
        <v>416.94099999999997</v>
      </c>
      <c r="M273" s="166">
        <v>105</v>
      </c>
      <c r="N273" s="167">
        <f t="shared" si="27"/>
        <v>1096.6099999999999</v>
      </c>
      <c r="O273" s="167">
        <f t="shared" si="27"/>
        <v>283.79500000000002</v>
      </c>
      <c r="P273" s="167">
        <f t="shared" si="27"/>
        <v>396.94099999999997</v>
      </c>
      <c r="Q273" t="str">
        <f t="shared" si="23"/>
        <v>NA</v>
      </c>
      <c r="R273" t="str">
        <f t="shared" si="24"/>
        <v>NA</v>
      </c>
      <c r="S273" s="168">
        <f t="shared" si="25"/>
        <v>1096.6099999999999</v>
      </c>
      <c r="T273">
        <f t="shared" si="26"/>
        <v>283.79500000000002</v>
      </c>
    </row>
    <row r="274" spans="1:20" outlineLevel="1" x14ac:dyDescent="0.25">
      <c r="A274" s="149">
        <v>3.5</v>
      </c>
      <c r="B274" s="164" t="str">
        <f t="shared" si="21"/>
        <v>FA</v>
      </c>
      <c r="C274" s="164" t="str">
        <f t="shared" si="22"/>
        <v>TR</v>
      </c>
      <c r="D274" s="135">
        <v>1.06</v>
      </c>
      <c r="E274" s="165">
        <v>0.4</v>
      </c>
      <c r="F274" s="135">
        <v>6</v>
      </c>
      <c r="G274" s="135">
        <v>125</v>
      </c>
      <c r="H274" s="154">
        <v>-3.1823100000000002</v>
      </c>
      <c r="I274" s="154">
        <v>6.0000000000000001E-3</v>
      </c>
      <c r="J274" s="154">
        <v>930.59</v>
      </c>
      <c r="K274" s="154">
        <v>264.15600000000001</v>
      </c>
      <c r="L274" s="154">
        <v>357.69200000000001</v>
      </c>
      <c r="M274" s="166">
        <v>105</v>
      </c>
      <c r="N274" s="167">
        <f t="shared" si="27"/>
        <v>910.59</v>
      </c>
      <c r="O274" s="167">
        <f t="shared" si="27"/>
        <v>244.15600000000001</v>
      </c>
      <c r="P274" s="167">
        <f t="shared" si="27"/>
        <v>337.69200000000001</v>
      </c>
      <c r="Q274" t="str">
        <f t="shared" si="23"/>
        <v>NA</v>
      </c>
      <c r="R274" t="str">
        <f t="shared" si="24"/>
        <v>NA</v>
      </c>
      <c r="S274" s="168">
        <f t="shared" si="25"/>
        <v>910.59</v>
      </c>
      <c r="T274">
        <f t="shared" si="26"/>
        <v>244.15600000000001</v>
      </c>
    </row>
    <row r="275" spans="1:20" outlineLevel="1" x14ac:dyDescent="0.25">
      <c r="A275" s="149">
        <v>5</v>
      </c>
      <c r="B275" s="164" t="str">
        <f t="shared" si="21"/>
        <v>FA</v>
      </c>
      <c r="C275" s="164" t="str">
        <f t="shared" si="22"/>
        <v>TR</v>
      </c>
      <c r="D275" s="135">
        <v>1.44</v>
      </c>
      <c r="E275" s="165">
        <v>0.4</v>
      </c>
      <c r="F275" s="135">
        <v>6</v>
      </c>
      <c r="G275" s="135">
        <v>125</v>
      </c>
      <c r="H275" s="154">
        <v>-2.8015400000000001</v>
      </c>
      <c r="I275" s="154">
        <v>6.0000000000000001E-3</v>
      </c>
      <c r="J275" s="154">
        <v>805.45</v>
      </c>
      <c r="K275" s="154">
        <v>238.68899999999999</v>
      </c>
      <c r="L275" s="154">
        <v>316.81799999999998</v>
      </c>
      <c r="M275" s="166">
        <v>105</v>
      </c>
      <c r="N275" s="167">
        <f t="shared" si="27"/>
        <v>785.45</v>
      </c>
      <c r="O275" s="167">
        <f t="shared" si="27"/>
        <v>218.68899999999999</v>
      </c>
      <c r="P275" s="167">
        <f t="shared" si="27"/>
        <v>296.81799999999998</v>
      </c>
      <c r="Q275" t="str">
        <f t="shared" si="23"/>
        <v>NA</v>
      </c>
      <c r="R275" t="str">
        <f t="shared" si="24"/>
        <v>NA</v>
      </c>
      <c r="S275" s="168">
        <f t="shared" si="25"/>
        <v>785.45</v>
      </c>
      <c r="T275">
        <f t="shared" si="26"/>
        <v>218.68899999999999</v>
      </c>
    </row>
    <row r="276" spans="1:20" outlineLevel="1" x14ac:dyDescent="0.25">
      <c r="A276" s="149">
        <v>7.5</v>
      </c>
      <c r="B276" s="164" t="str">
        <f t="shared" si="21"/>
        <v>FA</v>
      </c>
      <c r="C276" s="164" t="str">
        <f t="shared" si="22"/>
        <v>TR</v>
      </c>
      <c r="D276" s="135">
        <v>2.0699999999999998</v>
      </c>
      <c r="E276" s="165">
        <v>0.4</v>
      </c>
      <c r="F276" s="135">
        <v>6</v>
      </c>
      <c r="G276" s="135">
        <v>125</v>
      </c>
      <c r="H276" s="154">
        <v>-2.1669200000000002</v>
      </c>
      <c r="I276" s="154">
        <v>6.0000000000000001E-3</v>
      </c>
      <c r="J276" s="154">
        <v>657.35199999999998</v>
      </c>
      <c r="K276" s="154">
        <v>212.566</v>
      </c>
      <c r="L276" s="154">
        <v>272.31700000000001</v>
      </c>
      <c r="M276" s="166">
        <v>105</v>
      </c>
      <c r="N276" s="167">
        <f t="shared" si="27"/>
        <v>637.35199999999998</v>
      </c>
      <c r="O276" s="167">
        <f t="shared" si="27"/>
        <v>192.566</v>
      </c>
      <c r="P276" s="167">
        <f t="shared" si="27"/>
        <v>252.31700000000001</v>
      </c>
      <c r="Q276" t="str">
        <f t="shared" si="23"/>
        <v>NA</v>
      </c>
      <c r="R276" t="str">
        <f t="shared" si="24"/>
        <v>NA</v>
      </c>
      <c r="S276" s="168">
        <f t="shared" si="25"/>
        <v>637.35199999999998</v>
      </c>
      <c r="T276">
        <f t="shared" si="26"/>
        <v>192.566</v>
      </c>
    </row>
    <row r="277" spans="1:20" outlineLevel="1" x14ac:dyDescent="0.25">
      <c r="A277" s="149">
        <v>10</v>
      </c>
      <c r="B277" s="164" t="str">
        <f t="shared" ref="B277:B340" si="28">IF(AND($A277&lt;=$C$24,Q277&lt;&gt;"NA",R277&lt;&gt;"NA",F277&gt;=$Q$26),"TR","FA")</f>
        <v>FA</v>
      </c>
      <c r="C277" s="164" t="str">
        <f t="shared" ref="C277:C340" si="29">IF(AND($A277&lt;=$C$24,$S277&lt;&gt;"NA",$T277&lt;&gt;"NA",$F277&gt;=$S$26),"TR","FA")</f>
        <v>TR</v>
      </c>
      <c r="D277" s="135">
        <v>2.71</v>
      </c>
      <c r="E277" s="165">
        <v>0.4</v>
      </c>
      <c r="F277" s="135">
        <v>6</v>
      </c>
      <c r="G277" s="135">
        <v>125</v>
      </c>
      <c r="H277" s="154">
        <v>-1.5323099999999998</v>
      </c>
      <c r="I277" s="154">
        <v>6.0000000000000001E-3</v>
      </c>
      <c r="J277" s="154">
        <v>562.79600000000005</v>
      </c>
      <c r="K277" s="154">
        <v>195.214</v>
      </c>
      <c r="L277" s="154">
        <v>243.12299999999999</v>
      </c>
      <c r="M277" s="166">
        <v>105</v>
      </c>
      <c r="N277" s="167">
        <f t="shared" si="27"/>
        <v>542.79600000000005</v>
      </c>
      <c r="O277" s="167">
        <f t="shared" si="27"/>
        <v>175.214</v>
      </c>
      <c r="P277" s="167">
        <f t="shared" si="27"/>
        <v>223.12299999999999</v>
      </c>
      <c r="Q277" t="str">
        <f t="shared" ref="Q277:Q340" si="30">IF(J277&lt;$Q$30,J277,"NA")</f>
        <v>NA</v>
      </c>
      <c r="R277" t="str">
        <f t="shared" ref="R277:R340" si="31">IF(J277&lt;$Q$30,K277,"NA")</f>
        <v>NA</v>
      </c>
      <c r="S277" s="168">
        <f t="shared" ref="S277:S340" si="32">IF(N277&lt;$S$30,N277,"NA")</f>
        <v>542.79600000000005</v>
      </c>
      <c r="T277">
        <f t="shared" ref="T277:T340" si="33">IF(O277&lt;$T$30,O277,"NA")</f>
        <v>175.214</v>
      </c>
    </row>
    <row r="278" spans="1:20" outlineLevel="1" x14ac:dyDescent="0.25">
      <c r="A278" s="149">
        <v>15</v>
      </c>
      <c r="B278" s="164" t="str">
        <f t="shared" si="28"/>
        <v>FA</v>
      </c>
      <c r="C278" s="164" t="str">
        <f t="shared" si="29"/>
        <v>TR</v>
      </c>
      <c r="D278" s="135">
        <v>3.98</v>
      </c>
      <c r="E278" s="165">
        <v>0.4</v>
      </c>
      <c r="F278" s="135">
        <v>6</v>
      </c>
      <c r="G278" s="135">
        <v>125</v>
      </c>
      <c r="H278" s="154">
        <v>-0.26307700000000001</v>
      </c>
      <c r="I278" s="154">
        <v>6.0000000000000001E-3</v>
      </c>
      <c r="J278" s="154">
        <v>444.15899999999999</v>
      </c>
      <c r="K278" s="154">
        <v>175.21700000000001</v>
      </c>
      <c r="L278" s="154">
        <v>209.93199999999999</v>
      </c>
      <c r="M278" s="166">
        <v>105</v>
      </c>
      <c r="N278" s="167">
        <f t="shared" ref="N278:P341" si="34">J278-$J$30+$N$30</f>
        <v>424.15899999999999</v>
      </c>
      <c r="O278" s="167">
        <f t="shared" si="34"/>
        <v>155.21700000000001</v>
      </c>
      <c r="P278" s="167">
        <f t="shared" si="34"/>
        <v>189.93199999999999</v>
      </c>
      <c r="Q278" t="str">
        <f t="shared" si="30"/>
        <v>NA</v>
      </c>
      <c r="R278" t="str">
        <f t="shared" si="31"/>
        <v>NA</v>
      </c>
      <c r="S278" s="168">
        <f t="shared" si="32"/>
        <v>424.15899999999999</v>
      </c>
      <c r="T278">
        <f t="shared" si="33"/>
        <v>155.21700000000001</v>
      </c>
    </row>
    <row r="279" spans="1:20" outlineLevel="1" x14ac:dyDescent="0.25">
      <c r="A279" s="149">
        <v>20</v>
      </c>
      <c r="B279" s="164" t="str">
        <f t="shared" si="28"/>
        <v>FA</v>
      </c>
      <c r="C279" s="164" t="str">
        <f t="shared" si="29"/>
        <v>TR</v>
      </c>
      <c r="D279" s="135">
        <v>5.25</v>
      </c>
      <c r="E279" s="165">
        <v>0.4</v>
      </c>
      <c r="F279" s="135">
        <v>6</v>
      </c>
      <c r="G279" s="135">
        <v>125</v>
      </c>
      <c r="H279" s="154">
        <v>1.0061500000000001</v>
      </c>
      <c r="I279" s="154">
        <v>6.0000000000000001E-3</v>
      </c>
      <c r="J279" s="154">
        <v>375.99700000000001</v>
      </c>
      <c r="K279" s="154">
        <v>164.69300000000001</v>
      </c>
      <c r="L279" s="154">
        <v>191.71299999999999</v>
      </c>
      <c r="M279" s="166">
        <v>105</v>
      </c>
      <c r="N279" s="167">
        <f t="shared" si="34"/>
        <v>355.99700000000001</v>
      </c>
      <c r="O279" s="167">
        <f t="shared" si="34"/>
        <v>144.69300000000001</v>
      </c>
      <c r="P279" s="167">
        <f t="shared" si="34"/>
        <v>171.71299999999999</v>
      </c>
      <c r="Q279" t="str">
        <f t="shared" si="30"/>
        <v>NA</v>
      </c>
      <c r="R279" t="str">
        <f t="shared" si="31"/>
        <v>NA</v>
      </c>
      <c r="S279" s="168">
        <f t="shared" si="32"/>
        <v>355.99700000000001</v>
      </c>
      <c r="T279">
        <f t="shared" si="33"/>
        <v>144.69300000000001</v>
      </c>
    </row>
    <row r="280" spans="1:20" outlineLevel="1" x14ac:dyDescent="0.25">
      <c r="A280" s="149">
        <v>35</v>
      </c>
      <c r="B280" s="164" t="str">
        <f t="shared" si="28"/>
        <v>FA</v>
      </c>
      <c r="C280" s="164" t="str">
        <f t="shared" si="29"/>
        <v>FA</v>
      </c>
      <c r="D280" s="135">
        <v>9.0500000000000007</v>
      </c>
      <c r="E280" s="165">
        <v>0.4</v>
      </c>
      <c r="F280" s="135">
        <v>6</v>
      </c>
      <c r="G280" s="135">
        <v>125</v>
      </c>
      <c r="H280" s="154">
        <v>4.8138500000000004</v>
      </c>
      <c r="I280" s="154">
        <v>6.0000000000000001E-3</v>
      </c>
      <c r="J280" s="154">
        <v>277.44799999999998</v>
      </c>
      <c r="K280" s="154">
        <v>149.12799999999999</v>
      </c>
      <c r="L280" s="154">
        <v>165.16499999999999</v>
      </c>
      <c r="M280" s="166">
        <v>105</v>
      </c>
      <c r="N280" s="167">
        <f t="shared" si="34"/>
        <v>257.44799999999998</v>
      </c>
      <c r="O280" s="167">
        <f t="shared" si="34"/>
        <v>129.12799999999999</v>
      </c>
      <c r="P280" s="167">
        <f t="shared" si="34"/>
        <v>145.16499999999999</v>
      </c>
      <c r="Q280" t="str">
        <f t="shared" si="30"/>
        <v>NA</v>
      </c>
      <c r="R280" t="str">
        <f t="shared" si="31"/>
        <v>NA</v>
      </c>
      <c r="S280" s="168">
        <f t="shared" si="32"/>
        <v>257.44799999999998</v>
      </c>
      <c r="T280">
        <f t="shared" si="33"/>
        <v>129.12799999999999</v>
      </c>
    </row>
    <row r="281" spans="1:20" outlineLevel="1" x14ac:dyDescent="0.25">
      <c r="A281" s="149">
        <v>50</v>
      </c>
      <c r="B281" s="164" t="str">
        <f t="shared" si="28"/>
        <v>FA</v>
      </c>
      <c r="C281" s="164" t="str">
        <f t="shared" si="29"/>
        <v>FA</v>
      </c>
      <c r="D281" s="135">
        <v>12.86</v>
      </c>
      <c r="E281" s="165">
        <v>0.4</v>
      </c>
      <c r="F281" s="135">
        <v>6</v>
      </c>
      <c r="G281" s="135">
        <v>125</v>
      </c>
      <c r="H281" s="154">
        <v>8.6215399999999995</v>
      </c>
      <c r="I281" s="154">
        <v>6.0000000000000001E-3</v>
      </c>
      <c r="J281" s="154">
        <v>234.52500000000001</v>
      </c>
      <c r="K281" s="154">
        <v>142.55600000000001</v>
      </c>
      <c r="L281" s="154">
        <v>154.19</v>
      </c>
      <c r="M281" s="166">
        <v>105</v>
      </c>
      <c r="N281" s="167">
        <f t="shared" si="34"/>
        <v>214.52500000000001</v>
      </c>
      <c r="O281" s="167">
        <f t="shared" si="34"/>
        <v>122.55600000000001</v>
      </c>
      <c r="P281" s="167">
        <f t="shared" si="34"/>
        <v>134.19</v>
      </c>
      <c r="Q281" t="str">
        <f t="shared" si="30"/>
        <v>NA</v>
      </c>
      <c r="R281" t="str">
        <f t="shared" si="31"/>
        <v>NA</v>
      </c>
      <c r="S281" s="168">
        <f t="shared" si="32"/>
        <v>214.52500000000001</v>
      </c>
      <c r="T281">
        <f t="shared" si="33"/>
        <v>122.55600000000001</v>
      </c>
    </row>
    <row r="282" spans="1:20" outlineLevel="1" x14ac:dyDescent="0.25">
      <c r="A282" s="149">
        <v>60</v>
      </c>
      <c r="B282" s="164" t="str">
        <f t="shared" si="28"/>
        <v>FA</v>
      </c>
      <c r="C282" s="164" t="str">
        <f t="shared" si="29"/>
        <v>FA</v>
      </c>
      <c r="D282" s="135">
        <v>15.4</v>
      </c>
      <c r="E282" s="165">
        <v>0.4</v>
      </c>
      <c r="F282" s="135">
        <v>6</v>
      </c>
      <c r="G282" s="135">
        <v>125</v>
      </c>
      <c r="H282" s="154">
        <v>11.16</v>
      </c>
      <c r="I282" s="154">
        <v>6.0000000000000001E-3</v>
      </c>
      <c r="J282" s="154">
        <v>217.22</v>
      </c>
      <c r="K282" s="154">
        <v>139.82400000000001</v>
      </c>
      <c r="L282" s="154">
        <v>149.727</v>
      </c>
      <c r="M282" s="166">
        <v>105</v>
      </c>
      <c r="N282" s="167">
        <f t="shared" si="34"/>
        <v>197.22</v>
      </c>
      <c r="O282" s="167">
        <f t="shared" si="34"/>
        <v>119.82400000000001</v>
      </c>
      <c r="P282" s="167">
        <f t="shared" si="34"/>
        <v>129.727</v>
      </c>
      <c r="Q282" t="str">
        <f t="shared" si="30"/>
        <v>NA</v>
      </c>
      <c r="R282" t="str">
        <f t="shared" si="31"/>
        <v>NA</v>
      </c>
      <c r="S282" s="168">
        <f t="shared" si="32"/>
        <v>197.22</v>
      </c>
      <c r="T282">
        <f t="shared" si="33"/>
        <v>119.82400000000001</v>
      </c>
    </row>
    <row r="283" spans="1:20" outlineLevel="1" x14ac:dyDescent="0.25">
      <c r="A283" s="149">
        <v>70</v>
      </c>
      <c r="B283" s="164" t="str">
        <f t="shared" si="28"/>
        <v>FA</v>
      </c>
      <c r="C283" s="164" t="str">
        <f t="shared" si="29"/>
        <v>FA</v>
      </c>
      <c r="D283" s="135">
        <v>17.940000000000001</v>
      </c>
      <c r="E283" s="165">
        <v>0.4</v>
      </c>
      <c r="F283" s="135">
        <v>6</v>
      </c>
      <c r="G283" s="135">
        <v>125</v>
      </c>
      <c r="H283" s="154">
        <v>13.698499999999999</v>
      </c>
      <c r="I283" s="154">
        <v>6.0000000000000001E-3</v>
      </c>
      <c r="J283" s="154">
        <v>204.68100000000001</v>
      </c>
      <c r="K283" s="154">
        <v>137.86699999999999</v>
      </c>
      <c r="L283" s="154">
        <v>146.495</v>
      </c>
      <c r="M283" s="166">
        <v>105</v>
      </c>
      <c r="N283" s="167">
        <f t="shared" si="34"/>
        <v>184.68100000000001</v>
      </c>
      <c r="O283" s="167">
        <f t="shared" si="34"/>
        <v>117.86699999999999</v>
      </c>
      <c r="P283" s="167">
        <f t="shared" si="34"/>
        <v>126.495</v>
      </c>
      <c r="Q283">
        <f t="shared" si="30"/>
        <v>204.68100000000001</v>
      </c>
      <c r="R283">
        <f t="shared" si="31"/>
        <v>137.86699999999999</v>
      </c>
      <c r="S283" s="168">
        <f t="shared" si="32"/>
        <v>184.68100000000001</v>
      </c>
      <c r="T283">
        <f t="shared" si="33"/>
        <v>117.86699999999999</v>
      </c>
    </row>
    <row r="284" spans="1:20" outlineLevel="1" x14ac:dyDescent="0.25">
      <c r="A284" s="149">
        <v>85</v>
      </c>
      <c r="B284" s="164" t="str">
        <f t="shared" si="28"/>
        <v>FA</v>
      </c>
      <c r="C284" s="164" t="str">
        <f t="shared" si="29"/>
        <v>FA</v>
      </c>
      <c r="D284" s="135">
        <v>21.75</v>
      </c>
      <c r="E284" s="165">
        <v>0.4</v>
      </c>
      <c r="F284" s="135">
        <v>6</v>
      </c>
      <c r="G284" s="135">
        <v>125</v>
      </c>
      <c r="H284" s="154">
        <v>17.5062</v>
      </c>
      <c r="I284" s="154">
        <v>6.0000000000000001E-3</v>
      </c>
      <c r="J284" s="154">
        <v>191.25200000000001</v>
      </c>
      <c r="K284" s="154">
        <v>135.721</v>
      </c>
      <c r="L284" s="154">
        <v>142.929</v>
      </c>
      <c r="M284" s="166">
        <v>105</v>
      </c>
      <c r="N284" s="167">
        <f t="shared" si="34"/>
        <v>171.25200000000001</v>
      </c>
      <c r="O284" s="167">
        <f t="shared" si="34"/>
        <v>115.721</v>
      </c>
      <c r="P284" s="167">
        <f t="shared" si="34"/>
        <v>122.929</v>
      </c>
      <c r="Q284">
        <f t="shared" si="30"/>
        <v>191.25200000000001</v>
      </c>
      <c r="R284">
        <f t="shared" si="31"/>
        <v>135.721</v>
      </c>
      <c r="S284" s="168">
        <f t="shared" si="32"/>
        <v>171.25200000000001</v>
      </c>
      <c r="T284">
        <f t="shared" si="33"/>
        <v>115.721</v>
      </c>
    </row>
    <row r="285" spans="1:20" outlineLevel="1" x14ac:dyDescent="0.25">
      <c r="A285" s="149">
        <v>100</v>
      </c>
      <c r="B285" s="164" t="str">
        <f t="shared" si="28"/>
        <v>FA</v>
      </c>
      <c r="C285" s="164" t="str">
        <f t="shared" si="29"/>
        <v>FA</v>
      </c>
      <c r="D285" s="135">
        <v>25.55</v>
      </c>
      <c r="E285" s="165">
        <v>0.4</v>
      </c>
      <c r="F285" s="135">
        <v>6</v>
      </c>
      <c r="G285" s="135">
        <v>125</v>
      </c>
      <c r="H285" s="154">
        <v>21.313800000000001</v>
      </c>
      <c r="I285" s="154">
        <v>6.0000000000000001E-3</v>
      </c>
      <c r="J285" s="154">
        <v>181.673</v>
      </c>
      <c r="K285" s="154">
        <v>134.27600000000001</v>
      </c>
      <c r="L285" s="154">
        <v>140.34800000000001</v>
      </c>
      <c r="M285" s="166">
        <v>105</v>
      </c>
      <c r="N285" s="167">
        <f t="shared" si="34"/>
        <v>161.673</v>
      </c>
      <c r="O285" s="167">
        <f t="shared" si="34"/>
        <v>114.27600000000001</v>
      </c>
      <c r="P285" s="167">
        <f t="shared" si="34"/>
        <v>120.34800000000001</v>
      </c>
      <c r="Q285">
        <f t="shared" si="30"/>
        <v>181.673</v>
      </c>
      <c r="R285">
        <f t="shared" si="31"/>
        <v>134.27600000000001</v>
      </c>
      <c r="S285" s="168">
        <f t="shared" si="32"/>
        <v>161.673</v>
      </c>
      <c r="T285">
        <f t="shared" si="33"/>
        <v>114.27600000000001</v>
      </c>
    </row>
    <row r="286" spans="1:20" outlineLevel="1" x14ac:dyDescent="0.25">
      <c r="A286" s="149">
        <v>125</v>
      </c>
      <c r="B286" s="164" t="str">
        <f t="shared" si="28"/>
        <v>FA</v>
      </c>
      <c r="C286" s="164" t="str">
        <f t="shared" si="29"/>
        <v>FA</v>
      </c>
      <c r="D286" s="135">
        <v>31.9</v>
      </c>
      <c r="E286" s="165">
        <v>0.4</v>
      </c>
      <c r="F286" s="135">
        <v>6</v>
      </c>
      <c r="G286" s="135">
        <v>125</v>
      </c>
      <c r="H286" s="154">
        <v>27.66</v>
      </c>
      <c r="I286" s="154">
        <v>6.0000000000000001E-3</v>
      </c>
      <c r="J286" s="154">
        <v>170.74</v>
      </c>
      <c r="K286" s="154">
        <v>132.476</v>
      </c>
      <c r="L286" s="154">
        <v>137.495</v>
      </c>
      <c r="M286" s="166">
        <v>105</v>
      </c>
      <c r="N286" s="167">
        <f t="shared" si="34"/>
        <v>150.74</v>
      </c>
      <c r="O286" s="167">
        <f t="shared" si="34"/>
        <v>112.476</v>
      </c>
      <c r="P286" s="167">
        <f t="shared" si="34"/>
        <v>117.495</v>
      </c>
      <c r="Q286">
        <f t="shared" si="30"/>
        <v>170.74</v>
      </c>
      <c r="R286">
        <f t="shared" si="31"/>
        <v>132.476</v>
      </c>
      <c r="S286" s="168">
        <f t="shared" si="32"/>
        <v>150.74</v>
      </c>
      <c r="T286">
        <f t="shared" si="33"/>
        <v>112.476</v>
      </c>
    </row>
    <row r="287" spans="1:20" outlineLevel="1" x14ac:dyDescent="0.25">
      <c r="A287" s="149">
        <v>150</v>
      </c>
      <c r="B287" s="164" t="str">
        <f t="shared" si="28"/>
        <v>FA</v>
      </c>
      <c r="C287" s="164" t="str">
        <f t="shared" si="29"/>
        <v>FA</v>
      </c>
      <c r="D287" s="135">
        <v>38.25</v>
      </c>
      <c r="E287" s="165">
        <v>0.4</v>
      </c>
      <c r="F287" s="135">
        <v>6</v>
      </c>
      <c r="G287" s="135">
        <v>125</v>
      </c>
      <c r="H287" s="154">
        <v>34.0062</v>
      </c>
      <c r="I287" s="154">
        <v>6.0000000000000001E-3</v>
      </c>
      <c r="J287" s="154">
        <v>163.36000000000001</v>
      </c>
      <c r="K287" s="154">
        <v>131.31100000000001</v>
      </c>
      <c r="L287" s="154">
        <v>135.529</v>
      </c>
      <c r="M287" s="166">
        <v>105</v>
      </c>
      <c r="N287" s="167">
        <f t="shared" si="34"/>
        <v>143.36000000000001</v>
      </c>
      <c r="O287" s="167">
        <f t="shared" si="34"/>
        <v>111.31100000000001</v>
      </c>
      <c r="P287" s="167">
        <f t="shared" si="34"/>
        <v>115.529</v>
      </c>
      <c r="Q287">
        <f t="shared" si="30"/>
        <v>163.36000000000001</v>
      </c>
      <c r="R287">
        <f t="shared" si="31"/>
        <v>131.31100000000001</v>
      </c>
      <c r="S287" s="168">
        <f t="shared" si="32"/>
        <v>143.36000000000001</v>
      </c>
      <c r="T287">
        <f t="shared" si="33"/>
        <v>111.31100000000001</v>
      </c>
    </row>
    <row r="288" spans="1:20" outlineLevel="1" x14ac:dyDescent="0.25">
      <c r="A288" s="149">
        <v>2</v>
      </c>
      <c r="B288" s="164" t="str">
        <f t="shared" si="28"/>
        <v>FA</v>
      </c>
      <c r="C288" s="164" t="str">
        <f t="shared" si="29"/>
        <v>TR</v>
      </c>
      <c r="D288" s="135">
        <v>0.68</v>
      </c>
      <c r="E288" s="165">
        <v>0.4</v>
      </c>
      <c r="F288" s="135">
        <v>8</v>
      </c>
      <c r="G288" s="135">
        <v>125</v>
      </c>
      <c r="H288" s="154">
        <v>-3.5630800000000002</v>
      </c>
      <c r="I288" s="154">
        <v>8.0000000000000002E-3</v>
      </c>
      <c r="J288" s="154">
        <v>1421.46</v>
      </c>
      <c r="K288" s="154">
        <v>354.99700000000001</v>
      </c>
      <c r="L288" s="154">
        <v>497.66399999999999</v>
      </c>
      <c r="M288" s="166">
        <v>105</v>
      </c>
      <c r="N288" s="167">
        <f t="shared" si="34"/>
        <v>1401.46</v>
      </c>
      <c r="O288" s="167">
        <f t="shared" si="34"/>
        <v>334.99700000000001</v>
      </c>
      <c r="P288" s="167">
        <f t="shared" si="34"/>
        <v>477.66399999999999</v>
      </c>
      <c r="Q288" t="str">
        <f t="shared" si="30"/>
        <v>NA</v>
      </c>
      <c r="R288" t="str">
        <f t="shared" si="31"/>
        <v>NA</v>
      </c>
      <c r="S288" s="168">
        <f t="shared" si="32"/>
        <v>1401.46</v>
      </c>
      <c r="T288">
        <f t="shared" si="33"/>
        <v>334.99700000000001</v>
      </c>
    </row>
    <row r="289" spans="1:20" outlineLevel="1" x14ac:dyDescent="0.25">
      <c r="A289" s="149">
        <v>3.5</v>
      </c>
      <c r="B289" s="164" t="str">
        <f t="shared" si="28"/>
        <v>FA</v>
      </c>
      <c r="C289" s="164" t="str">
        <f t="shared" si="29"/>
        <v>TR</v>
      </c>
      <c r="D289" s="135">
        <v>1.06</v>
      </c>
      <c r="E289" s="165">
        <v>0.4</v>
      </c>
      <c r="F289" s="135">
        <v>8</v>
      </c>
      <c r="G289" s="135">
        <v>125</v>
      </c>
      <c r="H289" s="154">
        <v>-3.1823100000000002</v>
      </c>
      <c r="I289" s="154">
        <v>8.0000000000000002E-3</v>
      </c>
      <c r="J289" s="154">
        <v>1174.77</v>
      </c>
      <c r="K289" s="154">
        <v>304.54599999999999</v>
      </c>
      <c r="L289" s="154">
        <v>422.96499999999997</v>
      </c>
      <c r="M289" s="166">
        <v>105</v>
      </c>
      <c r="N289" s="167">
        <f t="shared" si="34"/>
        <v>1154.77</v>
      </c>
      <c r="O289" s="167">
        <f t="shared" si="34"/>
        <v>284.54599999999999</v>
      </c>
      <c r="P289" s="167">
        <f t="shared" si="34"/>
        <v>402.96499999999997</v>
      </c>
      <c r="Q289" t="str">
        <f t="shared" si="30"/>
        <v>NA</v>
      </c>
      <c r="R289" t="str">
        <f t="shared" si="31"/>
        <v>NA</v>
      </c>
      <c r="S289" s="168">
        <f t="shared" si="32"/>
        <v>1154.77</v>
      </c>
      <c r="T289">
        <f t="shared" si="33"/>
        <v>284.54599999999999</v>
      </c>
    </row>
    <row r="290" spans="1:20" outlineLevel="1" x14ac:dyDescent="0.25">
      <c r="A290" s="149">
        <v>5</v>
      </c>
      <c r="B290" s="164" t="str">
        <f t="shared" si="28"/>
        <v>FA</v>
      </c>
      <c r="C290" s="164" t="str">
        <f t="shared" si="29"/>
        <v>TR</v>
      </c>
      <c r="D290" s="135">
        <v>1.44</v>
      </c>
      <c r="E290" s="165">
        <v>0.4</v>
      </c>
      <c r="F290" s="135">
        <v>8</v>
      </c>
      <c r="G290" s="135">
        <v>125</v>
      </c>
      <c r="H290" s="154">
        <v>-2.8015400000000001</v>
      </c>
      <c r="I290" s="154">
        <v>8.0000000000000002E-3</v>
      </c>
      <c r="J290" s="154">
        <v>1010.33</v>
      </c>
      <c r="K290" s="154">
        <v>272.08999999999997</v>
      </c>
      <c r="L290" s="154">
        <v>371.35700000000003</v>
      </c>
      <c r="M290" s="166">
        <v>105</v>
      </c>
      <c r="N290" s="167">
        <f t="shared" si="34"/>
        <v>990.33</v>
      </c>
      <c r="O290" s="167">
        <f t="shared" si="34"/>
        <v>252.08999999999997</v>
      </c>
      <c r="P290" s="167">
        <f t="shared" si="34"/>
        <v>351.35700000000003</v>
      </c>
      <c r="Q290" t="str">
        <f t="shared" si="30"/>
        <v>NA</v>
      </c>
      <c r="R290" t="str">
        <f t="shared" si="31"/>
        <v>NA</v>
      </c>
      <c r="S290" s="168">
        <f t="shared" si="32"/>
        <v>990.33</v>
      </c>
      <c r="T290">
        <f t="shared" si="33"/>
        <v>252.08999999999997</v>
      </c>
    </row>
    <row r="291" spans="1:20" outlineLevel="1" x14ac:dyDescent="0.25">
      <c r="A291" s="149">
        <v>7.5</v>
      </c>
      <c r="B291" s="164" t="str">
        <f t="shared" si="28"/>
        <v>FA</v>
      </c>
      <c r="C291" s="164" t="str">
        <f t="shared" si="29"/>
        <v>TR</v>
      </c>
      <c r="D291" s="135">
        <v>2.0699999999999998</v>
      </c>
      <c r="E291" s="165">
        <v>0.4</v>
      </c>
      <c r="F291" s="135">
        <v>8</v>
      </c>
      <c r="G291" s="135">
        <v>125</v>
      </c>
      <c r="H291" s="154">
        <v>-2.1669200000000002</v>
      </c>
      <c r="I291" s="154">
        <v>8.0000000000000002E-3</v>
      </c>
      <c r="J291" s="154">
        <v>817.63</v>
      </c>
      <c r="K291" s="154">
        <v>238.75299999999999</v>
      </c>
      <c r="L291" s="154">
        <v>315.077</v>
      </c>
      <c r="M291" s="166">
        <v>105</v>
      </c>
      <c r="N291" s="167">
        <f t="shared" si="34"/>
        <v>797.63</v>
      </c>
      <c r="O291" s="167">
        <f t="shared" si="34"/>
        <v>218.75299999999999</v>
      </c>
      <c r="P291" s="167">
        <f t="shared" si="34"/>
        <v>295.077</v>
      </c>
      <c r="Q291" t="str">
        <f t="shared" si="30"/>
        <v>NA</v>
      </c>
      <c r="R291" t="str">
        <f t="shared" si="31"/>
        <v>NA</v>
      </c>
      <c r="S291" s="168">
        <f t="shared" si="32"/>
        <v>797.63</v>
      </c>
      <c r="T291">
        <f t="shared" si="33"/>
        <v>218.75299999999999</v>
      </c>
    </row>
    <row r="292" spans="1:20" outlineLevel="1" x14ac:dyDescent="0.25">
      <c r="A292" s="149">
        <v>10</v>
      </c>
      <c r="B292" s="164" t="str">
        <f t="shared" si="28"/>
        <v>FA</v>
      </c>
      <c r="C292" s="164" t="str">
        <f t="shared" si="29"/>
        <v>TR</v>
      </c>
      <c r="D292" s="135">
        <v>2.71</v>
      </c>
      <c r="E292" s="165">
        <v>0.4</v>
      </c>
      <c r="F292" s="135">
        <v>8</v>
      </c>
      <c r="G292" s="135">
        <v>125</v>
      </c>
      <c r="H292" s="154">
        <v>-1.5323099999999998</v>
      </c>
      <c r="I292" s="154">
        <v>8.0000000000000002E-3</v>
      </c>
      <c r="J292" s="154">
        <v>695.096</v>
      </c>
      <c r="K292" s="154">
        <v>216.47900000000001</v>
      </c>
      <c r="L292" s="154">
        <v>277.94299999999998</v>
      </c>
      <c r="M292" s="166">
        <v>105</v>
      </c>
      <c r="N292" s="167">
        <f t="shared" si="34"/>
        <v>675.096</v>
      </c>
      <c r="O292" s="167">
        <f t="shared" si="34"/>
        <v>196.47900000000001</v>
      </c>
      <c r="P292" s="167">
        <f t="shared" si="34"/>
        <v>257.94299999999998</v>
      </c>
      <c r="Q292" t="str">
        <f t="shared" si="30"/>
        <v>NA</v>
      </c>
      <c r="R292" t="str">
        <f t="shared" si="31"/>
        <v>NA</v>
      </c>
      <c r="S292" s="168">
        <f t="shared" si="32"/>
        <v>675.096</v>
      </c>
      <c r="T292">
        <f t="shared" si="33"/>
        <v>196.47900000000001</v>
      </c>
    </row>
    <row r="293" spans="1:20" outlineLevel="1" x14ac:dyDescent="0.25">
      <c r="A293" s="149">
        <v>15</v>
      </c>
      <c r="B293" s="164" t="str">
        <f t="shared" si="28"/>
        <v>FA</v>
      </c>
      <c r="C293" s="164" t="str">
        <f t="shared" si="29"/>
        <v>TR</v>
      </c>
      <c r="D293" s="135">
        <v>3.98</v>
      </c>
      <c r="E293" s="165">
        <v>0.4</v>
      </c>
      <c r="F293" s="135">
        <v>8</v>
      </c>
      <c r="G293" s="135">
        <v>125</v>
      </c>
      <c r="H293" s="154">
        <v>-0.26307700000000001</v>
      </c>
      <c r="I293" s="154">
        <v>8.0000000000000002E-3</v>
      </c>
      <c r="J293" s="154">
        <v>541.76400000000001</v>
      </c>
      <c r="K293" s="154">
        <v>190.71899999999999</v>
      </c>
      <c r="L293" s="154">
        <v>235.53700000000001</v>
      </c>
      <c r="M293" s="166">
        <v>105</v>
      </c>
      <c r="N293" s="167">
        <f t="shared" si="34"/>
        <v>521.76400000000001</v>
      </c>
      <c r="O293" s="167">
        <f t="shared" si="34"/>
        <v>170.71899999999999</v>
      </c>
      <c r="P293" s="167">
        <f t="shared" si="34"/>
        <v>215.53700000000001</v>
      </c>
      <c r="Q293" t="str">
        <f t="shared" si="30"/>
        <v>NA</v>
      </c>
      <c r="R293" t="str">
        <f t="shared" si="31"/>
        <v>NA</v>
      </c>
      <c r="S293" s="168">
        <f t="shared" si="32"/>
        <v>521.76400000000001</v>
      </c>
      <c r="T293">
        <f t="shared" si="33"/>
        <v>170.71899999999999</v>
      </c>
    </row>
    <row r="294" spans="1:20" outlineLevel="1" x14ac:dyDescent="0.25">
      <c r="A294" s="149">
        <v>20</v>
      </c>
      <c r="B294" s="164" t="str">
        <f t="shared" si="28"/>
        <v>FA</v>
      </c>
      <c r="C294" s="164" t="str">
        <f t="shared" si="29"/>
        <v>TR</v>
      </c>
      <c r="D294" s="135">
        <v>5.25</v>
      </c>
      <c r="E294" s="165">
        <v>0.4</v>
      </c>
      <c r="F294" s="135">
        <v>8</v>
      </c>
      <c r="G294" s="135">
        <v>125</v>
      </c>
      <c r="H294" s="154">
        <v>1.0061500000000001</v>
      </c>
      <c r="I294" s="154">
        <v>8.0000000000000002E-3</v>
      </c>
      <c r="J294" s="154">
        <v>453.642</v>
      </c>
      <c r="K294" s="154">
        <v>177.114</v>
      </c>
      <c r="L294" s="154">
        <v>212.18299999999999</v>
      </c>
      <c r="M294" s="166">
        <v>105</v>
      </c>
      <c r="N294" s="167">
        <f t="shared" si="34"/>
        <v>433.642</v>
      </c>
      <c r="O294" s="167">
        <f t="shared" si="34"/>
        <v>157.114</v>
      </c>
      <c r="P294" s="167">
        <f t="shared" si="34"/>
        <v>192.18299999999999</v>
      </c>
      <c r="Q294" t="str">
        <f t="shared" si="30"/>
        <v>NA</v>
      </c>
      <c r="R294" t="str">
        <f t="shared" si="31"/>
        <v>NA</v>
      </c>
      <c r="S294" s="168">
        <f t="shared" si="32"/>
        <v>433.642</v>
      </c>
      <c r="T294">
        <f t="shared" si="33"/>
        <v>157.114</v>
      </c>
    </row>
    <row r="295" spans="1:20" outlineLevel="1" x14ac:dyDescent="0.25">
      <c r="A295" s="149">
        <v>35</v>
      </c>
      <c r="B295" s="164" t="str">
        <f t="shared" si="28"/>
        <v>FA</v>
      </c>
      <c r="C295" s="164" t="str">
        <f t="shared" si="29"/>
        <v>FA</v>
      </c>
      <c r="D295" s="135">
        <v>9.0500000000000007</v>
      </c>
      <c r="E295" s="165">
        <v>0.4</v>
      </c>
      <c r="F295" s="135">
        <v>8</v>
      </c>
      <c r="G295" s="135">
        <v>125</v>
      </c>
      <c r="H295" s="154">
        <v>4.8138500000000004</v>
      </c>
      <c r="I295" s="154">
        <v>8.0000000000000002E-3</v>
      </c>
      <c r="J295" s="154">
        <v>325.63400000000001</v>
      </c>
      <c r="K295" s="154">
        <v>156.84</v>
      </c>
      <c r="L295" s="154">
        <v>177.83799999999999</v>
      </c>
      <c r="M295" s="166">
        <v>105</v>
      </c>
      <c r="N295" s="167">
        <f t="shared" si="34"/>
        <v>305.63400000000001</v>
      </c>
      <c r="O295" s="167">
        <f t="shared" si="34"/>
        <v>136.84</v>
      </c>
      <c r="P295" s="167">
        <f t="shared" si="34"/>
        <v>157.83799999999999</v>
      </c>
      <c r="Q295" t="str">
        <f t="shared" si="30"/>
        <v>NA</v>
      </c>
      <c r="R295" t="str">
        <f t="shared" si="31"/>
        <v>NA</v>
      </c>
      <c r="S295" s="168">
        <f t="shared" si="32"/>
        <v>305.63400000000001</v>
      </c>
      <c r="T295">
        <f t="shared" si="33"/>
        <v>136.84</v>
      </c>
    </row>
    <row r="296" spans="1:20" outlineLevel="1" x14ac:dyDescent="0.25">
      <c r="A296" s="149">
        <v>50</v>
      </c>
      <c r="B296" s="164" t="str">
        <f t="shared" si="28"/>
        <v>FA</v>
      </c>
      <c r="C296" s="164" t="str">
        <f t="shared" si="29"/>
        <v>FA</v>
      </c>
      <c r="D296" s="135">
        <v>12.86</v>
      </c>
      <c r="E296" s="165">
        <v>0.4</v>
      </c>
      <c r="F296" s="135">
        <v>8</v>
      </c>
      <c r="G296" s="135">
        <v>125</v>
      </c>
      <c r="H296" s="154">
        <v>8.6215399999999995</v>
      </c>
      <c r="I296" s="154">
        <v>8.0000000000000002E-3</v>
      </c>
      <c r="J296" s="154">
        <v>269.56599999999997</v>
      </c>
      <c r="K296" s="154">
        <v>148.22499999999999</v>
      </c>
      <c r="L296" s="154">
        <v>163.53</v>
      </c>
      <c r="M296" s="166">
        <v>105</v>
      </c>
      <c r="N296" s="167">
        <f t="shared" si="34"/>
        <v>249.56599999999997</v>
      </c>
      <c r="O296" s="167">
        <f t="shared" si="34"/>
        <v>128.22499999999999</v>
      </c>
      <c r="P296" s="167">
        <f t="shared" si="34"/>
        <v>143.53</v>
      </c>
      <c r="Q296" t="str">
        <f t="shared" si="30"/>
        <v>NA</v>
      </c>
      <c r="R296" t="str">
        <f t="shared" si="31"/>
        <v>NA</v>
      </c>
      <c r="S296" s="168">
        <f t="shared" si="32"/>
        <v>249.56599999999997</v>
      </c>
      <c r="T296">
        <f t="shared" si="33"/>
        <v>128.22499999999999</v>
      </c>
    </row>
    <row r="297" spans="1:20" outlineLevel="1" x14ac:dyDescent="0.25">
      <c r="A297" s="149">
        <v>60</v>
      </c>
      <c r="B297" s="164" t="str">
        <f t="shared" si="28"/>
        <v>FA</v>
      </c>
      <c r="C297" s="164" t="str">
        <f t="shared" si="29"/>
        <v>FA</v>
      </c>
      <c r="D297" s="135">
        <v>15.4</v>
      </c>
      <c r="E297" s="165">
        <v>0.4</v>
      </c>
      <c r="F297" s="135">
        <v>8</v>
      </c>
      <c r="G297" s="135">
        <v>125</v>
      </c>
      <c r="H297" s="154">
        <v>11.16</v>
      </c>
      <c r="I297" s="154">
        <v>8.0000000000000002E-3</v>
      </c>
      <c r="J297" s="154">
        <v>246.88399999999999</v>
      </c>
      <c r="K297" s="154">
        <v>144.63499999999999</v>
      </c>
      <c r="L297" s="154">
        <v>157.68700000000001</v>
      </c>
      <c r="M297" s="166">
        <v>105</v>
      </c>
      <c r="N297" s="167">
        <f t="shared" si="34"/>
        <v>226.88399999999999</v>
      </c>
      <c r="O297" s="167">
        <f t="shared" si="34"/>
        <v>124.63499999999999</v>
      </c>
      <c r="P297" s="167">
        <f t="shared" si="34"/>
        <v>137.68700000000001</v>
      </c>
      <c r="Q297" t="str">
        <f t="shared" si="30"/>
        <v>NA</v>
      </c>
      <c r="R297" t="str">
        <f t="shared" si="31"/>
        <v>NA</v>
      </c>
      <c r="S297" s="168">
        <f t="shared" si="32"/>
        <v>226.88399999999999</v>
      </c>
      <c r="T297">
        <f t="shared" si="33"/>
        <v>124.63499999999999</v>
      </c>
    </row>
    <row r="298" spans="1:20" outlineLevel="1" x14ac:dyDescent="0.25">
      <c r="A298" s="149">
        <v>70</v>
      </c>
      <c r="B298" s="164" t="str">
        <f t="shared" si="28"/>
        <v>FA</v>
      </c>
      <c r="C298" s="164" t="str">
        <f t="shared" si="29"/>
        <v>FA</v>
      </c>
      <c r="D298" s="135">
        <v>17.940000000000001</v>
      </c>
      <c r="E298" s="165">
        <v>0.4</v>
      </c>
      <c r="F298" s="135">
        <v>8</v>
      </c>
      <c r="G298" s="135">
        <v>125</v>
      </c>
      <c r="H298" s="154">
        <v>13.698499999999999</v>
      </c>
      <c r="I298" s="154">
        <v>8.0000000000000002E-3</v>
      </c>
      <c r="J298" s="154">
        <v>230.41800000000001</v>
      </c>
      <c r="K298" s="154">
        <v>142.05699999999999</v>
      </c>
      <c r="L298" s="154">
        <v>153.44300000000001</v>
      </c>
      <c r="M298" s="166">
        <v>105</v>
      </c>
      <c r="N298" s="167">
        <f t="shared" si="34"/>
        <v>210.41800000000001</v>
      </c>
      <c r="O298" s="167">
        <f t="shared" si="34"/>
        <v>122.05699999999999</v>
      </c>
      <c r="P298" s="167">
        <f t="shared" si="34"/>
        <v>133.44300000000001</v>
      </c>
      <c r="Q298" t="str">
        <f t="shared" si="30"/>
        <v>NA</v>
      </c>
      <c r="R298" t="str">
        <f t="shared" si="31"/>
        <v>NA</v>
      </c>
      <c r="S298" s="168">
        <f t="shared" si="32"/>
        <v>210.41800000000001</v>
      </c>
      <c r="T298">
        <f t="shared" si="33"/>
        <v>122.05699999999999</v>
      </c>
    </row>
    <row r="299" spans="1:20" outlineLevel="1" x14ac:dyDescent="0.25">
      <c r="A299" s="149">
        <v>85</v>
      </c>
      <c r="B299" s="164" t="str">
        <f t="shared" si="28"/>
        <v>FA</v>
      </c>
      <c r="C299" s="164" t="str">
        <f t="shared" si="29"/>
        <v>FA</v>
      </c>
      <c r="D299" s="135">
        <v>21.75</v>
      </c>
      <c r="E299" s="165">
        <v>0.4</v>
      </c>
      <c r="F299" s="135">
        <v>8</v>
      </c>
      <c r="G299" s="135">
        <v>125</v>
      </c>
      <c r="H299" s="154">
        <v>17.5062</v>
      </c>
      <c r="I299" s="154">
        <v>8.0000000000000002E-3</v>
      </c>
      <c r="J299" s="154">
        <v>212.75200000000001</v>
      </c>
      <c r="K299" s="154">
        <v>139.22399999999999</v>
      </c>
      <c r="L299" s="154">
        <v>148.75</v>
      </c>
      <c r="M299" s="166">
        <v>105</v>
      </c>
      <c r="N299" s="167">
        <f t="shared" si="34"/>
        <v>192.75200000000001</v>
      </c>
      <c r="O299" s="167">
        <f t="shared" si="34"/>
        <v>119.22399999999999</v>
      </c>
      <c r="P299" s="167">
        <f t="shared" si="34"/>
        <v>128.75</v>
      </c>
      <c r="Q299" t="str">
        <f t="shared" si="30"/>
        <v>NA</v>
      </c>
      <c r="R299" t="str">
        <f t="shared" si="31"/>
        <v>NA</v>
      </c>
      <c r="S299" s="168">
        <f t="shared" si="32"/>
        <v>192.75200000000001</v>
      </c>
      <c r="T299">
        <f t="shared" si="33"/>
        <v>119.22399999999999</v>
      </c>
    </row>
    <row r="300" spans="1:20" outlineLevel="1" x14ac:dyDescent="0.25">
      <c r="A300" s="149">
        <v>100</v>
      </c>
      <c r="B300" s="164" t="str">
        <f t="shared" si="28"/>
        <v>FA</v>
      </c>
      <c r="C300" s="164" t="str">
        <f t="shared" si="29"/>
        <v>FA</v>
      </c>
      <c r="D300" s="135">
        <v>25.55</v>
      </c>
      <c r="E300" s="165">
        <v>0.4</v>
      </c>
      <c r="F300" s="135">
        <v>8</v>
      </c>
      <c r="G300" s="135">
        <v>125</v>
      </c>
      <c r="H300" s="154">
        <v>21.313800000000001</v>
      </c>
      <c r="I300" s="154">
        <v>8.0000000000000002E-3</v>
      </c>
      <c r="J300" s="154">
        <v>200.14699999999999</v>
      </c>
      <c r="K300" s="154">
        <v>137.31700000000001</v>
      </c>
      <c r="L300" s="154">
        <v>145.35300000000001</v>
      </c>
      <c r="M300" s="166">
        <v>105</v>
      </c>
      <c r="N300" s="167">
        <f t="shared" si="34"/>
        <v>180.14699999999999</v>
      </c>
      <c r="O300" s="167">
        <f t="shared" si="34"/>
        <v>117.31700000000001</v>
      </c>
      <c r="P300" s="167">
        <f t="shared" si="34"/>
        <v>125.35300000000001</v>
      </c>
      <c r="Q300">
        <f t="shared" si="30"/>
        <v>200.14699999999999</v>
      </c>
      <c r="R300">
        <f t="shared" si="31"/>
        <v>137.31700000000001</v>
      </c>
      <c r="S300" s="168">
        <f t="shared" si="32"/>
        <v>180.14699999999999</v>
      </c>
      <c r="T300">
        <f t="shared" si="33"/>
        <v>117.31700000000001</v>
      </c>
    </row>
    <row r="301" spans="1:20" outlineLevel="1" x14ac:dyDescent="0.25">
      <c r="A301" s="149">
        <v>125</v>
      </c>
      <c r="B301" s="164" t="str">
        <f t="shared" si="28"/>
        <v>FA</v>
      </c>
      <c r="C301" s="164" t="str">
        <f t="shared" si="29"/>
        <v>FA</v>
      </c>
      <c r="D301" s="135">
        <v>31.9</v>
      </c>
      <c r="E301" s="165">
        <v>0.4</v>
      </c>
      <c r="F301" s="135">
        <v>8</v>
      </c>
      <c r="G301" s="135">
        <v>125</v>
      </c>
      <c r="H301" s="154">
        <v>27.66</v>
      </c>
      <c r="I301" s="154">
        <v>8.0000000000000002E-3</v>
      </c>
      <c r="J301" s="154">
        <v>185.69</v>
      </c>
      <c r="K301" s="154">
        <v>134.93299999999999</v>
      </c>
      <c r="L301" s="154">
        <v>141.58199999999999</v>
      </c>
      <c r="M301" s="166">
        <v>105</v>
      </c>
      <c r="N301" s="167">
        <f t="shared" si="34"/>
        <v>165.69</v>
      </c>
      <c r="O301" s="167">
        <f t="shared" si="34"/>
        <v>114.93299999999999</v>
      </c>
      <c r="P301" s="167">
        <f t="shared" si="34"/>
        <v>121.58199999999999</v>
      </c>
      <c r="Q301">
        <f t="shared" si="30"/>
        <v>185.69</v>
      </c>
      <c r="R301">
        <f t="shared" si="31"/>
        <v>134.93299999999999</v>
      </c>
      <c r="S301" s="168">
        <f t="shared" si="32"/>
        <v>165.69</v>
      </c>
      <c r="T301">
        <f t="shared" si="33"/>
        <v>114.93299999999999</v>
      </c>
    </row>
    <row r="302" spans="1:20" outlineLevel="1" x14ac:dyDescent="0.25">
      <c r="A302" s="149">
        <v>150</v>
      </c>
      <c r="B302" s="164" t="str">
        <f t="shared" si="28"/>
        <v>FA</v>
      </c>
      <c r="C302" s="164" t="str">
        <f t="shared" si="29"/>
        <v>FA</v>
      </c>
      <c r="D302" s="135">
        <v>38.25</v>
      </c>
      <c r="E302" s="165">
        <v>0.4</v>
      </c>
      <c r="F302" s="135">
        <v>8</v>
      </c>
      <c r="G302" s="135">
        <v>125</v>
      </c>
      <c r="H302" s="154">
        <v>34.0062</v>
      </c>
      <c r="I302" s="154">
        <v>8.0000000000000002E-3</v>
      </c>
      <c r="J302" s="154">
        <v>175.935</v>
      </c>
      <c r="K302" s="154">
        <v>133.38999999999999</v>
      </c>
      <c r="L302" s="154">
        <v>138.982</v>
      </c>
      <c r="M302" s="166">
        <v>105</v>
      </c>
      <c r="N302" s="167">
        <f t="shared" si="34"/>
        <v>155.935</v>
      </c>
      <c r="O302" s="167">
        <f t="shared" si="34"/>
        <v>113.38999999999999</v>
      </c>
      <c r="P302" s="167">
        <f t="shared" si="34"/>
        <v>118.982</v>
      </c>
      <c r="Q302">
        <f t="shared" si="30"/>
        <v>175.935</v>
      </c>
      <c r="R302">
        <f t="shared" si="31"/>
        <v>133.38999999999999</v>
      </c>
      <c r="S302" s="168">
        <f t="shared" si="32"/>
        <v>155.935</v>
      </c>
      <c r="T302">
        <f t="shared" si="33"/>
        <v>113.38999999999999</v>
      </c>
    </row>
    <row r="303" spans="1:20" outlineLevel="1" x14ac:dyDescent="0.25">
      <c r="A303" s="149">
        <v>2</v>
      </c>
      <c r="B303" s="164" t="str">
        <f t="shared" si="28"/>
        <v>FA</v>
      </c>
      <c r="C303" s="164" t="str">
        <f t="shared" si="29"/>
        <v>TR</v>
      </c>
      <c r="D303" s="135">
        <v>0.68</v>
      </c>
      <c r="E303" s="165">
        <v>0.4</v>
      </c>
      <c r="F303" s="135">
        <v>9</v>
      </c>
      <c r="G303" s="135">
        <v>125</v>
      </c>
      <c r="H303" s="154">
        <v>-3.5630800000000002</v>
      </c>
      <c r="I303" s="154">
        <v>8.9999999999999993E-3</v>
      </c>
      <c r="J303" s="154">
        <v>1570.68</v>
      </c>
      <c r="K303" s="154">
        <v>379.68700000000001</v>
      </c>
      <c r="L303" s="154">
        <v>536.27800000000002</v>
      </c>
      <c r="M303" s="166">
        <v>105</v>
      </c>
      <c r="N303" s="167">
        <f t="shared" si="34"/>
        <v>1550.68</v>
      </c>
      <c r="O303" s="167">
        <f t="shared" si="34"/>
        <v>359.68700000000001</v>
      </c>
      <c r="P303" s="167">
        <f t="shared" si="34"/>
        <v>516.27800000000002</v>
      </c>
      <c r="Q303" t="str">
        <f t="shared" si="30"/>
        <v>NA</v>
      </c>
      <c r="R303" t="str">
        <f t="shared" si="31"/>
        <v>NA</v>
      </c>
      <c r="S303" s="168">
        <f t="shared" si="32"/>
        <v>1550.68</v>
      </c>
      <c r="T303">
        <f t="shared" si="33"/>
        <v>359.68700000000001</v>
      </c>
    </row>
    <row r="304" spans="1:20" outlineLevel="1" x14ac:dyDescent="0.25">
      <c r="A304" s="149">
        <v>3.5</v>
      </c>
      <c r="B304" s="164" t="str">
        <f t="shared" si="28"/>
        <v>FA</v>
      </c>
      <c r="C304" s="164" t="str">
        <f t="shared" si="29"/>
        <v>TR</v>
      </c>
      <c r="D304" s="135">
        <v>1.06</v>
      </c>
      <c r="E304" s="165">
        <v>0.4</v>
      </c>
      <c r="F304" s="135">
        <v>9</v>
      </c>
      <c r="G304" s="135">
        <v>125</v>
      </c>
      <c r="H304" s="154">
        <v>-3.1823100000000002</v>
      </c>
      <c r="I304" s="154">
        <v>8.9999999999999993E-3</v>
      </c>
      <c r="J304" s="154">
        <v>1293.8900000000001</v>
      </c>
      <c r="K304" s="154">
        <v>324.06900000000002</v>
      </c>
      <c r="L304" s="154">
        <v>454.26400000000001</v>
      </c>
      <c r="M304" s="166">
        <v>105</v>
      </c>
      <c r="N304" s="167">
        <f t="shared" si="34"/>
        <v>1273.8900000000001</v>
      </c>
      <c r="O304" s="167">
        <f t="shared" si="34"/>
        <v>304.06900000000002</v>
      </c>
      <c r="P304" s="167">
        <f t="shared" si="34"/>
        <v>434.26400000000001</v>
      </c>
      <c r="Q304" t="str">
        <f t="shared" si="30"/>
        <v>NA</v>
      </c>
      <c r="R304" t="str">
        <f t="shared" si="31"/>
        <v>NA</v>
      </c>
      <c r="S304" s="168">
        <f t="shared" si="32"/>
        <v>1273.8900000000001</v>
      </c>
      <c r="T304">
        <f t="shared" si="33"/>
        <v>304.06900000000002</v>
      </c>
    </row>
    <row r="305" spans="1:20" outlineLevel="1" x14ac:dyDescent="0.25">
      <c r="A305" s="149">
        <v>5</v>
      </c>
      <c r="B305" s="164" t="str">
        <f t="shared" si="28"/>
        <v>FA</v>
      </c>
      <c r="C305" s="164" t="str">
        <f t="shared" si="29"/>
        <v>TR</v>
      </c>
      <c r="D305" s="135">
        <v>1.44</v>
      </c>
      <c r="E305" s="165">
        <v>0.4</v>
      </c>
      <c r="F305" s="135">
        <v>9</v>
      </c>
      <c r="G305" s="135">
        <v>125</v>
      </c>
      <c r="H305" s="154">
        <v>-2.8015400000000001</v>
      </c>
      <c r="I305" s="154">
        <v>8.9999999999999993E-3</v>
      </c>
      <c r="J305" s="154">
        <v>1110.1199999999999</v>
      </c>
      <c r="K305" s="154">
        <v>288.26900000000001</v>
      </c>
      <c r="L305" s="154">
        <v>397.56700000000001</v>
      </c>
      <c r="M305" s="166">
        <v>105</v>
      </c>
      <c r="N305" s="167">
        <f t="shared" si="34"/>
        <v>1090.1199999999999</v>
      </c>
      <c r="O305" s="167">
        <f t="shared" si="34"/>
        <v>268.26900000000001</v>
      </c>
      <c r="P305" s="167">
        <f t="shared" si="34"/>
        <v>377.56700000000001</v>
      </c>
      <c r="Q305" t="str">
        <f t="shared" si="30"/>
        <v>NA</v>
      </c>
      <c r="R305" t="str">
        <f t="shared" si="31"/>
        <v>NA</v>
      </c>
      <c r="S305" s="168">
        <f t="shared" si="32"/>
        <v>1090.1199999999999</v>
      </c>
      <c r="T305">
        <f t="shared" si="33"/>
        <v>268.26900000000001</v>
      </c>
    </row>
    <row r="306" spans="1:20" outlineLevel="1" x14ac:dyDescent="0.25">
      <c r="A306" s="149">
        <v>7.5</v>
      </c>
      <c r="B306" s="164" t="str">
        <f t="shared" si="28"/>
        <v>FA</v>
      </c>
      <c r="C306" s="164" t="str">
        <f t="shared" si="29"/>
        <v>TR</v>
      </c>
      <c r="D306" s="135">
        <v>2.0699999999999998</v>
      </c>
      <c r="E306" s="165">
        <v>0.4</v>
      </c>
      <c r="F306" s="135">
        <v>9</v>
      </c>
      <c r="G306" s="135">
        <v>125</v>
      </c>
      <c r="H306" s="154">
        <v>-2.1669200000000002</v>
      </c>
      <c r="I306" s="154">
        <v>8.9999999999999993E-3</v>
      </c>
      <c r="J306" s="154">
        <v>895.68</v>
      </c>
      <c r="K306" s="154">
        <v>251.47900000000001</v>
      </c>
      <c r="L306" s="154">
        <v>335.702</v>
      </c>
      <c r="M306" s="166">
        <v>105</v>
      </c>
      <c r="N306" s="167">
        <f t="shared" si="34"/>
        <v>875.68</v>
      </c>
      <c r="O306" s="167">
        <f t="shared" si="34"/>
        <v>231.47900000000001</v>
      </c>
      <c r="P306" s="167">
        <f t="shared" si="34"/>
        <v>315.702</v>
      </c>
      <c r="Q306" t="str">
        <f t="shared" si="30"/>
        <v>NA</v>
      </c>
      <c r="R306" t="str">
        <f t="shared" si="31"/>
        <v>NA</v>
      </c>
      <c r="S306" s="168">
        <f t="shared" si="32"/>
        <v>875.68</v>
      </c>
      <c r="T306">
        <f t="shared" si="33"/>
        <v>231.47900000000001</v>
      </c>
    </row>
    <row r="307" spans="1:20" outlineLevel="1" x14ac:dyDescent="0.25">
      <c r="A307" s="149">
        <v>10</v>
      </c>
      <c r="B307" s="164" t="str">
        <f t="shared" si="28"/>
        <v>FA</v>
      </c>
      <c r="C307" s="164" t="str">
        <f t="shared" si="29"/>
        <v>TR</v>
      </c>
      <c r="D307" s="135">
        <v>2.71</v>
      </c>
      <c r="E307" s="165">
        <v>0.4</v>
      </c>
      <c r="F307" s="135">
        <v>9</v>
      </c>
      <c r="G307" s="135">
        <v>125</v>
      </c>
      <c r="H307" s="154">
        <v>-1.5323099999999998</v>
      </c>
      <c r="I307" s="154">
        <v>8.9999999999999993E-3</v>
      </c>
      <c r="J307" s="154">
        <v>759.54</v>
      </c>
      <c r="K307" s="154">
        <v>226.83799999999999</v>
      </c>
      <c r="L307" s="154">
        <v>294.78300000000002</v>
      </c>
      <c r="M307" s="166">
        <v>105</v>
      </c>
      <c r="N307" s="167">
        <f t="shared" si="34"/>
        <v>739.54</v>
      </c>
      <c r="O307" s="167">
        <f t="shared" si="34"/>
        <v>206.83799999999999</v>
      </c>
      <c r="P307" s="167">
        <f t="shared" si="34"/>
        <v>274.78300000000002</v>
      </c>
      <c r="Q307" t="str">
        <f t="shared" si="30"/>
        <v>NA</v>
      </c>
      <c r="R307" t="str">
        <f t="shared" si="31"/>
        <v>NA</v>
      </c>
      <c r="S307" s="168">
        <f t="shared" si="32"/>
        <v>739.54</v>
      </c>
      <c r="T307">
        <f t="shared" si="33"/>
        <v>206.83799999999999</v>
      </c>
    </row>
    <row r="308" spans="1:20" outlineLevel="1" x14ac:dyDescent="0.25">
      <c r="A308" s="149">
        <v>15</v>
      </c>
      <c r="B308" s="164" t="str">
        <f t="shared" si="28"/>
        <v>FA</v>
      </c>
      <c r="C308" s="164" t="str">
        <f t="shared" si="29"/>
        <v>TR</v>
      </c>
      <c r="D308" s="135">
        <v>3.98</v>
      </c>
      <c r="E308" s="165">
        <v>0.4</v>
      </c>
      <c r="F308" s="135">
        <v>9</v>
      </c>
      <c r="G308" s="135">
        <v>125</v>
      </c>
      <c r="H308" s="154">
        <v>-0.26307700000000001</v>
      </c>
      <c r="I308" s="154">
        <v>8.9999999999999993E-3</v>
      </c>
      <c r="J308" s="154">
        <v>589.44299999999998</v>
      </c>
      <c r="K308" s="154">
        <v>198.304</v>
      </c>
      <c r="L308" s="154">
        <v>247.988</v>
      </c>
      <c r="M308" s="166">
        <v>105</v>
      </c>
      <c r="N308" s="167">
        <f t="shared" si="34"/>
        <v>569.44299999999998</v>
      </c>
      <c r="O308" s="167">
        <f t="shared" si="34"/>
        <v>178.304</v>
      </c>
      <c r="P308" s="167">
        <f t="shared" si="34"/>
        <v>227.988</v>
      </c>
      <c r="Q308" t="str">
        <f t="shared" si="30"/>
        <v>NA</v>
      </c>
      <c r="R308" t="str">
        <f t="shared" si="31"/>
        <v>NA</v>
      </c>
      <c r="S308" s="168">
        <f t="shared" si="32"/>
        <v>569.44299999999998</v>
      </c>
      <c r="T308">
        <f t="shared" si="33"/>
        <v>178.304</v>
      </c>
    </row>
    <row r="309" spans="1:20" outlineLevel="1" x14ac:dyDescent="0.25">
      <c r="A309" s="149">
        <v>20</v>
      </c>
      <c r="B309" s="164" t="str">
        <f t="shared" si="28"/>
        <v>FA</v>
      </c>
      <c r="C309" s="164" t="str">
        <f t="shared" si="29"/>
        <v>TR</v>
      </c>
      <c r="D309" s="135">
        <v>5.25</v>
      </c>
      <c r="E309" s="165">
        <v>0.4</v>
      </c>
      <c r="F309" s="135">
        <v>9</v>
      </c>
      <c r="G309" s="135">
        <v>125</v>
      </c>
      <c r="H309" s="154">
        <v>1.0061500000000001</v>
      </c>
      <c r="I309" s="154">
        <v>8.9999999999999993E-3</v>
      </c>
      <c r="J309" s="154">
        <v>491.553</v>
      </c>
      <c r="K309" s="154">
        <v>183.20099999999999</v>
      </c>
      <c r="L309" s="154">
        <v>222.14400000000001</v>
      </c>
      <c r="M309" s="166">
        <v>105</v>
      </c>
      <c r="N309" s="167">
        <f t="shared" si="34"/>
        <v>471.553</v>
      </c>
      <c r="O309" s="167">
        <f t="shared" si="34"/>
        <v>163.20099999999999</v>
      </c>
      <c r="P309" s="167">
        <f t="shared" si="34"/>
        <v>202.14400000000001</v>
      </c>
      <c r="Q309" t="str">
        <f t="shared" si="30"/>
        <v>NA</v>
      </c>
      <c r="R309" t="str">
        <f t="shared" si="31"/>
        <v>NA</v>
      </c>
      <c r="S309" s="168">
        <f t="shared" si="32"/>
        <v>471.553</v>
      </c>
      <c r="T309">
        <f t="shared" si="33"/>
        <v>163.20099999999999</v>
      </c>
    </row>
    <row r="310" spans="1:20" outlineLevel="1" x14ac:dyDescent="0.25">
      <c r="A310" s="149">
        <v>35</v>
      </c>
      <c r="B310" s="164" t="str">
        <f t="shared" si="28"/>
        <v>FA</v>
      </c>
      <c r="C310" s="164" t="str">
        <f t="shared" si="29"/>
        <v>FA</v>
      </c>
      <c r="D310" s="135">
        <v>9.0500000000000007</v>
      </c>
      <c r="E310" s="165">
        <v>0.4</v>
      </c>
      <c r="F310" s="135">
        <v>9</v>
      </c>
      <c r="G310" s="135">
        <v>125</v>
      </c>
      <c r="H310" s="154">
        <v>4.8138500000000004</v>
      </c>
      <c r="I310" s="154">
        <v>8.9999999999999993E-3</v>
      </c>
      <c r="J310" s="154">
        <v>349.334</v>
      </c>
      <c r="K310" s="154">
        <v>160.64400000000001</v>
      </c>
      <c r="L310" s="154">
        <v>184.066</v>
      </c>
      <c r="M310" s="166">
        <v>105</v>
      </c>
      <c r="N310" s="167">
        <f t="shared" si="34"/>
        <v>329.334</v>
      </c>
      <c r="O310" s="167">
        <f t="shared" si="34"/>
        <v>140.64400000000001</v>
      </c>
      <c r="P310" s="167">
        <f t="shared" si="34"/>
        <v>164.066</v>
      </c>
      <c r="Q310" t="str">
        <f t="shared" si="30"/>
        <v>NA</v>
      </c>
      <c r="R310" t="str">
        <f t="shared" si="31"/>
        <v>NA</v>
      </c>
      <c r="S310" s="168">
        <f t="shared" si="32"/>
        <v>329.334</v>
      </c>
      <c r="T310">
        <f t="shared" si="33"/>
        <v>140.64400000000001</v>
      </c>
    </row>
    <row r="311" spans="1:20" outlineLevel="1" x14ac:dyDescent="0.25">
      <c r="A311" s="149">
        <v>50</v>
      </c>
      <c r="B311" s="164" t="str">
        <f t="shared" si="28"/>
        <v>FA</v>
      </c>
      <c r="C311" s="164" t="str">
        <f t="shared" si="29"/>
        <v>FA</v>
      </c>
      <c r="D311" s="135">
        <v>12.86</v>
      </c>
      <c r="E311" s="165">
        <v>0.4</v>
      </c>
      <c r="F311" s="135">
        <v>9</v>
      </c>
      <c r="G311" s="135">
        <v>125</v>
      </c>
      <c r="H311" s="154">
        <v>8.6215399999999995</v>
      </c>
      <c r="I311" s="154">
        <v>8.9999999999999993E-3</v>
      </c>
      <c r="J311" s="154">
        <v>286.85500000000002</v>
      </c>
      <c r="K311" s="154">
        <v>151.03100000000001</v>
      </c>
      <c r="L311" s="154">
        <v>168.136</v>
      </c>
      <c r="M311" s="166">
        <v>105</v>
      </c>
      <c r="N311" s="167">
        <f t="shared" si="34"/>
        <v>266.85500000000002</v>
      </c>
      <c r="O311" s="167">
        <f t="shared" si="34"/>
        <v>131.03100000000001</v>
      </c>
      <c r="P311" s="167">
        <f t="shared" si="34"/>
        <v>148.136</v>
      </c>
      <c r="Q311" t="str">
        <f t="shared" si="30"/>
        <v>NA</v>
      </c>
      <c r="R311" t="str">
        <f t="shared" si="31"/>
        <v>NA</v>
      </c>
      <c r="S311" s="168">
        <f t="shared" si="32"/>
        <v>266.85500000000002</v>
      </c>
      <c r="T311">
        <f t="shared" si="33"/>
        <v>131.03100000000001</v>
      </c>
    </row>
    <row r="312" spans="1:20" outlineLevel="1" x14ac:dyDescent="0.25">
      <c r="A312" s="149">
        <v>60</v>
      </c>
      <c r="B312" s="164" t="str">
        <f t="shared" si="28"/>
        <v>FA</v>
      </c>
      <c r="C312" s="164" t="str">
        <f t="shared" si="29"/>
        <v>FA</v>
      </c>
      <c r="D312" s="135">
        <v>15.4</v>
      </c>
      <c r="E312" s="165">
        <v>0.4</v>
      </c>
      <c r="F312" s="135">
        <v>9</v>
      </c>
      <c r="G312" s="135">
        <v>125</v>
      </c>
      <c r="H312" s="154">
        <v>11.16</v>
      </c>
      <c r="I312" s="154">
        <v>8.9999999999999993E-3</v>
      </c>
      <c r="J312" s="154">
        <v>261.54300000000001</v>
      </c>
      <c r="K312" s="154">
        <v>147.01900000000001</v>
      </c>
      <c r="L312" s="154">
        <v>161.619</v>
      </c>
      <c r="M312" s="166">
        <v>105</v>
      </c>
      <c r="N312" s="167">
        <f t="shared" si="34"/>
        <v>241.54300000000001</v>
      </c>
      <c r="O312" s="167">
        <f t="shared" si="34"/>
        <v>127.01900000000001</v>
      </c>
      <c r="P312" s="167">
        <f t="shared" si="34"/>
        <v>141.619</v>
      </c>
      <c r="Q312" t="str">
        <f t="shared" si="30"/>
        <v>NA</v>
      </c>
      <c r="R312" t="str">
        <f t="shared" si="31"/>
        <v>NA</v>
      </c>
      <c r="S312" s="168">
        <f t="shared" si="32"/>
        <v>241.54300000000001</v>
      </c>
      <c r="T312">
        <f t="shared" si="33"/>
        <v>127.01900000000001</v>
      </c>
    </row>
    <row r="313" spans="1:20" outlineLevel="1" x14ac:dyDescent="0.25">
      <c r="A313" s="149">
        <v>70</v>
      </c>
      <c r="B313" s="164" t="str">
        <f t="shared" si="28"/>
        <v>FA</v>
      </c>
      <c r="C313" s="164" t="str">
        <f t="shared" si="29"/>
        <v>FA</v>
      </c>
      <c r="D313" s="135">
        <v>17.940000000000001</v>
      </c>
      <c r="E313" s="165">
        <v>0.4</v>
      </c>
      <c r="F313" s="135">
        <v>9</v>
      </c>
      <c r="G313" s="135">
        <v>125</v>
      </c>
      <c r="H313" s="154">
        <v>13.698499999999999</v>
      </c>
      <c r="I313" s="154">
        <v>8.9999999999999993E-3</v>
      </c>
      <c r="J313" s="154">
        <v>243.15199999999999</v>
      </c>
      <c r="K313" s="154">
        <v>144.136</v>
      </c>
      <c r="L313" s="154">
        <v>156.88</v>
      </c>
      <c r="M313" s="166">
        <v>105</v>
      </c>
      <c r="N313" s="167">
        <f t="shared" si="34"/>
        <v>223.15199999999999</v>
      </c>
      <c r="O313" s="167">
        <f t="shared" si="34"/>
        <v>124.136</v>
      </c>
      <c r="P313" s="167">
        <f t="shared" si="34"/>
        <v>136.88</v>
      </c>
      <c r="Q313" t="str">
        <f t="shared" si="30"/>
        <v>NA</v>
      </c>
      <c r="R313" t="str">
        <f t="shared" si="31"/>
        <v>NA</v>
      </c>
      <c r="S313" s="168">
        <f t="shared" si="32"/>
        <v>223.15199999999999</v>
      </c>
      <c r="T313">
        <f t="shared" si="33"/>
        <v>124.136</v>
      </c>
    </row>
    <row r="314" spans="1:20" outlineLevel="1" x14ac:dyDescent="0.25">
      <c r="A314" s="149">
        <v>85</v>
      </c>
      <c r="B314" s="164" t="str">
        <f t="shared" si="28"/>
        <v>FA</v>
      </c>
      <c r="C314" s="164" t="str">
        <f t="shared" si="29"/>
        <v>FA</v>
      </c>
      <c r="D314" s="135">
        <v>21.75</v>
      </c>
      <c r="E314" s="165">
        <v>0.4</v>
      </c>
      <c r="F314" s="135">
        <v>9</v>
      </c>
      <c r="G314" s="135">
        <v>125</v>
      </c>
      <c r="H314" s="154">
        <v>17.5062</v>
      </c>
      <c r="I314" s="154">
        <v>8.9999999999999993E-3</v>
      </c>
      <c r="J314" s="154">
        <v>223.404</v>
      </c>
      <c r="K314" s="154">
        <v>140.965</v>
      </c>
      <c r="L314" s="154">
        <v>151.636</v>
      </c>
      <c r="M314" s="166">
        <v>105</v>
      </c>
      <c r="N314" s="167">
        <f t="shared" si="34"/>
        <v>203.404</v>
      </c>
      <c r="O314" s="167">
        <f t="shared" si="34"/>
        <v>120.965</v>
      </c>
      <c r="P314" s="167">
        <f t="shared" si="34"/>
        <v>131.636</v>
      </c>
      <c r="Q314" t="str">
        <f t="shared" si="30"/>
        <v>NA</v>
      </c>
      <c r="R314" t="str">
        <f t="shared" si="31"/>
        <v>NA</v>
      </c>
      <c r="S314" s="168">
        <f t="shared" si="32"/>
        <v>203.404</v>
      </c>
      <c r="T314">
        <f t="shared" si="33"/>
        <v>120.965</v>
      </c>
    </row>
    <row r="315" spans="1:20" outlineLevel="1" x14ac:dyDescent="0.25">
      <c r="A315" s="149">
        <v>100</v>
      </c>
      <c r="B315" s="164" t="str">
        <f t="shared" si="28"/>
        <v>FA</v>
      </c>
      <c r="C315" s="164" t="str">
        <f t="shared" si="29"/>
        <v>FA</v>
      </c>
      <c r="D315" s="135">
        <v>25.55</v>
      </c>
      <c r="E315" s="165">
        <v>0.4</v>
      </c>
      <c r="F315" s="135">
        <v>9</v>
      </c>
      <c r="G315" s="135">
        <v>125</v>
      </c>
      <c r="H315" s="154">
        <v>21.313800000000001</v>
      </c>
      <c r="I315" s="154">
        <v>8.9999999999999993E-3</v>
      </c>
      <c r="J315" s="154">
        <v>209.303</v>
      </c>
      <c r="K315" s="154">
        <v>138.82900000000001</v>
      </c>
      <c r="L315" s="154">
        <v>147.83600000000001</v>
      </c>
      <c r="M315" s="166">
        <v>105</v>
      </c>
      <c r="N315" s="167">
        <f t="shared" si="34"/>
        <v>189.303</v>
      </c>
      <c r="O315" s="167">
        <f t="shared" si="34"/>
        <v>118.82900000000001</v>
      </c>
      <c r="P315" s="167">
        <f t="shared" si="34"/>
        <v>127.83600000000001</v>
      </c>
      <c r="Q315" t="str">
        <f t="shared" si="30"/>
        <v>NA</v>
      </c>
      <c r="R315" t="str">
        <f t="shared" si="31"/>
        <v>NA</v>
      </c>
      <c r="S315" s="168">
        <f t="shared" si="32"/>
        <v>189.303</v>
      </c>
      <c r="T315">
        <f t="shared" si="33"/>
        <v>118.82900000000001</v>
      </c>
    </row>
    <row r="316" spans="1:20" outlineLevel="1" x14ac:dyDescent="0.25">
      <c r="A316" s="149">
        <v>125</v>
      </c>
      <c r="B316" s="164" t="str">
        <f t="shared" si="28"/>
        <v>FA</v>
      </c>
      <c r="C316" s="164" t="str">
        <f t="shared" si="29"/>
        <v>FA</v>
      </c>
      <c r="D316" s="135">
        <v>31.9</v>
      </c>
      <c r="E316" s="165">
        <v>0.4</v>
      </c>
      <c r="F316" s="135">
        <v>9</v>
      </c>
      <c r="G316" s="135">
        <v>125</v>
      </c>
      <c r="H316" s="154">
        <v>27.66</v>
      </c>
      <c r="I316" s="154">
        <v>8.9999999999999993E-3</v>
      </c>
      <c r="J316" s="154">
        <v>193.136</v>
      </c>
      <c r="K316" s="154">
        <v>136.15700000000001</v>
      </c>
      <c r="L316" s="154">
        <v>143.61699999999999</v>
      </c>
      <c r="M316" s="166">
        <v>105</v>
      </c>
      <c r="N316" s="167">
        <f t="shared" si="34"/>
        <v>173.136</v>
      </c>
      <c r="O316" s="167">
        <f t="shared" si="34"/>
        <v>116.15700000000001</v>
      </c>
      <c r="P316" s="167">
        <f t="shared" si="34"/>
        <v>123.61699999999999</v>
      </c>
      <c r="Q316">
        <f t="shared" si="30"/>
        <v>193.136</v>
      </c>
      <c r="R316">
        <f t="shared" si="31"/>
        <v>136.15700000000001</v>
      </c>
      <c r="S316" s="168">
        <f t="shared" si="32"/>
        <v>173.136</v>
      </c>
      <c r="T316">
        <f t="shared" si="33"/>
        <v>116.15700000000001</v>
      </c>
    </row>
    <row r="317" spans="1:20" outlineLevel="1" x14ac:dyDescent="0.25">
      <c r="A317" s="149">
        <v>150</v>
      </c>
      <c r="B317" s="164" t="str">
        <f t="shared" si="28"/>
        <v>FA</v>
      </c>
      <c r="C317" s="164" t="str">
        <f t="shared" si="29"/>
        <v>FA</v>
      </c>
      <c r="D317" s="135">
        <v>38.25</v>
      </c>
      <c r="E317" s="165">
        <v>0.4</v>
      </c>
      <c r="F317" s="135">
        <v>9</v>
      </c>
      <c r="G317" s="135">
        <v>125</v>
      </c>
      <c r="H317" s="154">
        <v>34.0062</v>
      </c>
      <c r="I317" s="154">
        <v>8.9999999999999993E-3</v>
      </c>
      <c r="J317" s="154">
        <v>182.185</v>
      </c>
      <c r="K317" s="154">
        <v>134.42500000000001</v>
      </c>
      <c r="L317" s="154">
        <v>140.69900000000001</v>
      </c>
      <c r="M317" s="166">
        <v>105</v>
      </c>
      <c r="N317" s="167">
        <f t="shared" si="34"/>
        <v>162.185</v>
      </c>
      <c r="O317" s="167">
        <f t="shared" si="34"/>
        <v>114.42500000000001</v>
      </c>
      <c r="P317" s="167">
        <f t="shared" si="34"/>
        <v>120.69900000000001</v>
      </c>
      <c r="Q317">
        <f t="shared" si="30"/>
        <v>182.185</v>
      </c>
      <c r="R317">
        <f t="shared" si="31"/>
        <v>134.42500000000001</v>
      </c>
      <c r="S317" s="168">
        <f t="shared" si="32"/>
        <v>162.185</v>
      </c>
      <c r="T317">
        <f t="shared" si="33"/>
        <v>114.42500000000001</v>
      </c>
    </row>
    <row r="318" spans="1:20" outlineLevel="1" x14ac:dyDescent="0.25">
      <c r="A318" s="149">
        <v>2</v>
      </c>
      <c r="B318" s="164" t="str">
        <f t="shared" si="28"/>
        <v>FA</v>
      </c>
      <c r="C318" s="164" t="str">
        <f t="shared" si="29"/>
        <v>TR</v>
      </c>
      <c r="D318" s="135">
        <v>0.68</v>
      </c>
      <c r="E318" s="165">
        <v>0.4</v>
      </c>
      <c r="F318" s="135">
        <v>12</v>
      </c>
      <c r="G318" s="135">
        <v>125</v>
      </c>
      <c r="H318" s="154">
        <v>-3.5630800000000002</v>
      </c>
      <c r="I318" s="154">
        <v>1.2E-2</v>
      </c>
      <c r="J318" s="154">
        <v>2007.76</v>
      </c>
      <c r="K318" s="154">
        <v>450.851</v>
      </c>
      <c r="L318" s="154">
        <v>646.61199999999997</v>
      </c>
      <c r="M318" s="166">
        <v>105</v>
      </c>
      <c r="N318" s="167">
        <f t="shared" si="34"/>
        <v>1987.76</v>
      </c>
      <c r="O318" s="167">
        <f t="shared" si="34"/>
        <v>430.851</v>
      </c>
      <c r="P318" s="167">
        <f t="shared" si="34"/>
        <v>626.61199999999997</v>
      </c>
      <c r="Q318" t="str">
        <f t="shared" si="30"/>
        <v>NA</v>
      </c>
      <c r="R318" t="str">
        <f t="shared" si="31"/>
        <v>NA</v>
      </c>
      <c r="S318" s="168">
        <f t="shared" si="32"/>
        <v>1987.76</v>
      </c>
      <c r="T318">
        <f t="shared" si="33"/>
        <v>430.851</v>
      </c>
    </row>
    <row r="319" spans="1:20" outlineLevel="1" x14ac:dyDescent="0.25">
      <c r="A319" s="149">
        <v>3.5</v>
      </c>
      <c r="B319" s="164" t="str">
        <f t="shared" si="28"/>
        <v>FA</v>
      </c>
      <c r="C319" s="164" t="str">
        <f t="shared" si="29"/>
        <v>TR</v>
      </c>
      <c r="D319" s="135">
        <v>1.06</v>
      </c>
      <c r="E319" s="165">
        <v>0.4</v>
      </c>
      <c r="F319" s="135">
        <v>12</v>
      </c>
      <c r="G319" s="135">
        <v>125</v>
      </c>
      <c r="H319" s="154">
        <v>-3.1823100000000002</v>
      </c>
      <c r="I319" s="154">
        <v>1.2E-2</v>
      </c>
      <c r="J319" s="154">
        <v>1641.57</v>
      </c>
      <c r="K319" s="154">
        <v>380.476</v>
      </c>
      <c r="L319" s="154">
        <v>543.91099999999994</v>
      </c>
      <c r="M319" s="166">
        <v>105</v>
      </c>
      <c r="N319" s="167">
        <f t="shared" si="34"/>
        <v>1621.57</v>
      </c>
      <c r="O319" s="167">
        <f t="shared" si="34"/>
        <v>360.476</v>
      </c>
      <c r="P319" s="167">
        <f t="shared" si="34"/>
        <v>523.91099999999994</v>
      </c>
      <c r="Q319" t="str">
        <f t="shared" si="30"/>
        <v>NA</v>
      </c>
      <c r="R319" t="str">
        <f t="shared" si="31"/>
        <v>NA</v>
      </c>
      <c r="S319" s="168">
        <f t="shared" si="32"/>
        <v>1621.57</v>
      </c>
      <c r="T319">
        <f t="shared" si="33"/>
        <v>360.476</v>
      </c>
    </row>
    <row r="320" spans="1:20" outlineLevel="1" x14ac:dyDescent="0.25">
      <c r="A320" s="149">
        <v>5</v>
      </c>
      <c r="B320" s="164" t="str">
        <f t="shared" si="28"/>
        <v>FA</v>
      </c>
      <c r="C320" s="164" t="str">
        <f t="shared" si="29"/>
        <v>TR</v>
      </c>
      <c r="D320" s="135">
        <v>1.44</v>
      </c>
      <c r="E320" s="165">
        <v>0.4</v>
      </c>
      <c r="F320" s="135">
        <v>12</v>
      </c>
      <c r="G320" s="135">
        <v>125</v>
      </c>
      <c r="H320" s="154">
        <v>-2.8015400000000001</v>
      </c>
      <c r="I320" s="154">
        <v>1.2E-2</v>
      </c>
      <c r="J320" s="154">
        <v>1400.84</v>
      </c>
      <c r="K320" s="154">
        <v>335.11399999999998</v>
      </c>
      <c r="L320" s="154">
        <v>472.79599999999999</v>
      </c>
      <c r="M320" s="166">
        <v>105</v>
      </c>
      <c r="N320" s="167">
        <f t="shared" si="34"/>
        <v>1380.84</v>
      </c>
      <c r="O320" s="167">
        <f t="shared" si="34"/>
        <v>315.11399999999998</v>
      </c>
      <c r="P320" s="167">
        <f t="shared" si="34"/>
        <v>452.79599999999999</v>
      </c>
      <c r="Q320" t="str">
        <f t="shared" si="30"/>
        <v>NA</v>
      </c>
      <c r="R320" t="str">
        <f t="shared" si="31"/>
        <v>NA</v>
      </c>
      <c r="S320" s="168">
        <f t="shared" si="32"/>
        <v>1380.84</v>
      </c>
      <c r="T320">
        <f t="shared" si="33"/>
        <v>315.11399999999998</v>
      </c>
    </row>
    <row r="321" spans="1:20" outlineLevel="1" x14ac:dyDescent="0.25">
      <c r="A321" s="149">
        <v>7.5</v>
      </c>
      <c r="B321" s="164" t="str">
        <f t="shared" si="28"/>
        <v>FA</v>
      </c>
      <c r="C321" s="164" t="str">
        <f t="shared" si="29"/>
        <v>TR</v>
      </c>
      <c r="D321" s="135">
        <v>2.0699999999999998</v>
      </c>
      <c r="E321" s="165">
        <v>0.4</v>
      </c>
      <c r="F321" s="135">
        <v>12</v>
      </c>
      <c r="G321" s="135">
        <v>125</v>
      </c>
      <c r="H321" s="154">
        <v>-2.1669200000000002</v>
      </c>
      <c r="I321" s="154">
        <v>1.2E-2</v>
      </c>
      <c r="J321" s="154">
        <v>1122.9000000000001</v>
      </c>
      <c r="K321" s="154">
        <v>288.447</v>
      </c>
      <c r="L321" s="154">
        <v>395.10700000000003</v>
      </c>
      <c r="M321" s="166">
        <v>105</v>
      </c>
      <c r="N321" s="167">
        <f t="shared" si="34"/>
        <v>1102.9000000000001</v>
      </c>
      <c r="O321" s="167">
        <f t="shared" si="34"/>
        <v>268.447</v>
      </c>
      <c r="P321" s="167">
        <f t="shared" si="34"/>
        <v>375.10700000000003</v>
      </c>
      <c r="Q321" t="str">
        <f t="shared" si="30"/>
        <v>NA</v>
      </c>
      <c r="R321" t="str">
        <f t="shared" si="31"/>
        <v>NA</v>
      </c>
      <c r="S321" s="168">
        <f t="shared" si="32"/>
        <v>1102.9000000000001</v>
      </c>
      <c r="T321">
        <f t="shared" si="33"/>
        <v>268.447</v>
      </c>
    </row>
    <row r="322" spans="1:20" outlineLevel="1" x14ac:dyDescent="0.25">
      <c r="A322" s="149">
        <v>10</v>
      </c>
      <c r="B322" s="164" t="str">
        <f t="shared" si="28"/>
        <v>FA</v>
      </c>
      <c r="C322" s="164" t="str">
        <f t="shared" si="29"/>
        <v>TR</v>
      </c>
      <c r="D322" s="135">
        <v>2.71</v>
      </c>
      <c r="E322" s="165">
        <v>0.4</v>
      </c>
      <c r="F322" s="135">
        <v>12</v>
      </c>
      <c r="G322" s="135">
        <v>125</v>
      </c>
      <c r="H322" s="154">
        <v>-1.5323099999999998</v>
      </c>
      <c r="I322" s="154">
        <v>1.2E-2</v>
      </c>
      <c r="J322" s="154" t="s">
        <v>121</v>
      </c>
      <c r="K322" s="154">
        <v>257.00400000000002</v>
      </c>
      <c r="L322" s="154">
        <v>343.416</v>
      </c>
      <c r="M322" s="166">
        <v>105</v>
      </c>
      <c r="N322" s="167">
        <f t="shared" si="34"/>
        <v>927.26</v>
      </c>
      <c r="O322" s="167">
        <f t="shared" si="34"/>
        <v>237.00400000000002</v>
      </c>
      <c r="P322" s="167">
        <f t="shared" si="34"/>
        <v>323.416</v>
      </c>
      <c r="Q322" t="str">
        <f t="shared" si="30"/>
        <v>NA</v>
      </c>
      <c r="R322" t="str">
        <f t="shared" si="31"/>
        <v>NA</v>
      </c>
      <c r="S322" s="168">
        <f t="shared" si="32"/>
        <v>927.26</v>
      </c>
      <c r="T322">
        <f t="shared" si="33"/>
        <v>237.00400000000002</v>
      </c>
    </row>
    <row r="323" spans="1:20" outlineLevel="1" x14ac:dyDescent="0.25">
      <c r="A323" s="149">
        <v>15</v>
      </c>
      <c r="B323" s="164" t="str">
        <f t="shared" si="28"/>
        <v>FA</v>
      </c>
      <c r="C323" s="164" t="str">
        <f t="shared" si="29"/>
        <v>TR</v>
      </c>
      <c r="D323" s="135">
        <v>3.98</v>
      </c>
      <c r="E323" s="165">
        <v>0.4</v>
      </c>
      <c r="F323" s="135">
        <v>12</v>
      </c>
      <c r="G323" s="135">
        <v>125</v>
      </c>
      <c r="H323" s="154">
        <v>-0.26307700000000001</v>
      </c>
      <c r="I323" s="154">
        <v>1.2E-2</v>
      </c>
      <c r="J323" s="154">
        <v>728.62</v>
      </c>
      <c r="K323" s="154">
        <v>220.48599999999999</v>
      </c>
      <c r="L323" s="154">
        <v>284.11900000000003</v>
      </c>
      <c r="M323" s="166">
        <v>105</v>
      </c>
      <c r="N323" s="167">
        <f t="shared" si="34"/>
        <v>708.62</v>
      </c>
      <c r="O323" s="167">
        <f t="shared" si="34"/>
        <v>200.48599999999999</v>
      </c>
      <c r="P323" s="167">
        <f t="shared" si="34"/>
        <v>264.11900000000003</v>
      </c>
      <c r="Q323" t="str">
        <f t="shared" si="30"/>
        <v>NA</v>
      </c>
      <c r="R323" t="str">
        <f t="shared" si="31"/>
        <v>NA</v>
      </c>
      <c r="S323" s="168">
        <f t="shared" si="32"/>
        <v>708.62</v>
      </c>
      <c r="T323">
        <f t="shared" si="33"/>
        <v>200.48599999999999</v>
      </c>
    </row>
    <row r="324" spans="1:20" outlineLevel="1" x14ac:dyDescent="0.25">
      <c r="A324" s="149">
        <v>20</v>
      </c>
      <c r="B324" s="164" t="str">
        <f t="shared" si="28"/>
        <v>FA</v>
      </c>
      <c r="C324" s="164" t="str">
        <f t="shared" si="29"/>
        <v>TR</v>
      </c>
      <c r="D324" s="135">
        <v>5.25</v>
      </c>
      <c r="E324" s="165">
        <v>0.4</v>
      </c>
      <c r="F324" s="135">
        <v>12</v>
      </c>
      <c r="G324" s="135">
        <v>125</v>
      </c>
      <c r="H324" s="154">
        <v>1.0061500000000001</v>
      </c>
      <c r="I324" s="154">
        <v>1.2E-2</v>
      </c>
      <c r="J324" s="154">
        <v>602.63499999999999</v>
      </c>
      <c r="K324" s="154">
        <v>201.072</v>
      </c>
      <c r="L324" s="154">
        <v>251.21600000000001</v>
      </c>
      <c r="M324" s="166">
        <v>105</v>
      </c>
      <c r="N324" s="167">
        <f t="shared" si="34"/>
        <v>582.63499999999999</v>
      </c>
      <c r="O324" s="167">
        <f t="shared" si="34"/>
        <v>181.072</v>
      </c>
      <c r="P324" s="167">
        <f t="shared" si="34"/>
        <v>231.21600000000001</v>
      </c>
      <c r="Q324" t="str">
        <f t="shared" si="30"/>
        <v>NA</v>
      </c>
      <c r="R324" t="str">
        <f t="shared" si="31"/>
        <v>NA</v>
      </c>
      <c r="S324" s="168">
        <f t="shared" si="32"/>
        <v>582.63499999999999</v>
      </c>
      <c r="T324">
        <f t="shared" si="33"/>
        <v>181.072</v>
      </c>
    </row>
    <row r="325" spans="1:20" outlineLevel="1" x14ac:dyDescent="0.25">
      <c r="A325" s="149">
        <v>35</v>
      </c>
      <c r="B325" s="164" t="str">
        <f t="shared" si="28"/>
        <v>FA</v>
      </c>
      <c r="C325" s="164" t="str">
        <f t="shared" si="29"/>
        <v>FA</v>
      </c>
      <c r="D325" s="135">
        <v>9.0500000000000007</v>
      </c>
      <c r="E325" s="165">
        <v>0.4</v>
      </c>
      <c r="F325" s="135">
        <v>12</v>
      </c>
      <c r="G325" s="135">
        <v>125</v>
      </c>
      <c r="H325" s="154">
        <v>4.8138500000000004</v>
      </c>
      <c r="I325" s="154">
        <v>1.2E-2</v>
      </c>
      <c r="J325" s="154">
        <v>419.04399999999998</v>
      </c>
      <c r="K325" s="154">
        <v>171.87100000000001</v>
      </c>
      <c r="L325" s="154">
        <v>202.35300000000001</v>
      </c>
      <c r="M325" s="166">
        <v>105</v>
      </c>
      <c r="N325" s="167">
        <f t="shared" si="34"/>
        <v>399.04399999999998</v>
      </c>
      <c r="O325" s="167">
        <f t="shared" si="34"/>
        <v>151.87100000000001</v>
      </c>
      <c r="P325" s="167">
        <f t="shared" si="34"/>
        <v>182.35300000000001</v>
      </c>
      <c r="Q325" t="str">
        <f t="shared" si="30"/>
        <v>NA</v>
      </c>
      <c r="R325" t="str">
        <f t="shared" si="31"/>
        <v>NA</v>
      </c>
      <c r="S325" s="168">
        <f t="shared" si="32"/>
        <v>399.04399999999998</v>
      </c>
      <c r="T325">
        <f t="shared" si="33"/>
        <v>151.87100000000001</v>
      </c>
    </row>
    <row r="326" spans="1:20" outlineLevel="1" x14ac:dyDescent="0.25">
      <c r="A326" s="149">
        <v>50</v>
      </c>
      <c r="B326" s="164" t="str">
        <f t="shared" si="28"/>
        <v>FA</v>
      </c>
      <c r="C326" s="164" t="str">
        <f t="shared" si="29"/>
        <v>FA</v>
      </c>
      <c r="D326" s="135">
        <v>12.86</v>
      </c>
      <c r="E326" s="165">
        <v>0.4</v>
      </c>
      <c r="F326" s="135">
        <v>12</v>
      </c>
      <c r="G326" s="135">
        <v>125</v>
      </c>
      <c r="H326" s="154">
        <v>8.6215399999999995</v>
      </c>
      <c r="I326" s="154">
        <v>1.2E-2</v>
      </c>
      <c r="J326" s="154">
        <v>337.887</v>
      </c>
      <c r="K326" s="154">
        <v>159.33799999999999</v>
      </c>
      <c r="L326" s="154">
        <v>181.72399999999999</v>
      </c>
      <c r="M326" s="166">
        <v>105</v>
      </c>
      <c r="N326" s="167">
        <f t="shared" si="34"/>
        <v>317.887</v>
      </c>
      <c r="O326" s="167">
        <f t="shared" si="34"/>
        <v>139.33799999999999</v>
      </c>
      <c r="P326" s="167">
        <f t="shared" si="34"/>
        <v>161.72399999999999</v>
      </c>
      <c r="Q326" t="str">
        <f t="shared" si="30"/>
        <v>NA</v>
      </c>
      <c r="R326" t="str">
        <f t="shared" si="31"/>
        <v>NA</v>
      </c>
      <c r="S326" s="168">
        <f t="shared" si="32"/>
        <v>317.887</v>
      </c>
      <c r="T326">
        <f t="shared" si="33"/>
        <v>139.33799999999999</v>
      </c>
    </row>
    <row r="327" spans="1:20" outlineLevel="1" x14ac:dyDescent="0.25">
      <c r="A327" s="149">
        <v>60</v>
      </c>
      <c r="B327" s="164" t="str">
        <f t="shared" si="28"/>
        <v>FA</v>
      </c>
      <c r="C327" s="164" t="str">
        <f t="shared" si="29"/>
        <v>FA</v>
      </c>
      <c r="D327" s="135">
        <v>15.4</v>
      </c>
      <c r="E327" s="165">
        <v>0.4</v>
      </c>
      <c r="F327" s="135">
        <v>12</v>
      </c>
      <c r="G327" s="135">
        <v>125</v>
      </c>
      <c r="H327" s="154">
        <v>11.16</v>
      </c>
      <c r="I327" s="154">
        <v>1.2E-2</v>
      </c>
      <c r="J327" s="154">
        <v>304.887</v>
      </c>
      <c r="K327" s="154">
        <v>154.09</v>
      </c>
      <c r="L327" s="154">
        <v>173.24100000000001</v>
      </c>
      <c r="M327" s="166">
        <v>105</v>
      </c>
      <c r="N327" s="167">
        <f t="shared" si="34"/>
        <v>284.887</v>
      </c>
      <c r="O327" s="167">
        <f t="shared" si="34"/>
        <v>134.09</v>
      </c>
      <c r="P327" s="167">
        <f t="shared" si="34"/>
        <v>153.24100000000001</v>
      </c>
      <c r="Q327" t="str">
        <f t="shared" si="30"/>
        <v>NA</v>
      </c>
      <c r="R327" t="str">
        <f t="shared" si="31"/>
        <v>NA</v>
      </c>
      <c r="S327" s="168">
        <f t="shared" si="32"/>
        <v>284.887</v>
      </c>
      <c r="T327">
        <f t="shared" si="33"/>
        <v>134.09</v>
      </c>
    </row>
    <row r="328" spans="1:20" outlineLevel="1" x14ac:dyDescent="0.25">
      <c r="A328" s="149">
        <v>70</v>
      </c>
      <c r="B328" s="164" t="str">
        <f t="shared" si="28"/>
        <v>FA</v>
      </c>
      <c r="C328" s="164" t="str">
        <f t="shared" si="29"/>
        <v>FA</v>
      </c>
      <c r="D328" s="135">
        <v>17.940000000000001</v>
      </c>
      <c r="E328" s="165">
        <v>0.4</v>
      </c>
      <c r="F328" s="135">
        <v>12</v>
      </c>
      <c r="G328" s="135">
        <v>125</v>
      </c>
      <c r="H328" s="154">
        <v>13.698499999999999</v>
      </c>
      <c r="I328" s="154">
        <v>1.2E-2</v>
      </c>
      <c r="J328" s="154">
        <v>280.85599999999999</v>
      </c>
      <c r="K328" s="154">
        <v>150.309</v>
      </c>
      <c r="L328" s="154">
        <v>167.054</v>
      </c>
      <c r="M328" s="166">
        <v>105</v>
      </c>
      <c r="N328" s="167">
        <f t="shared" si="34"/>
        <v>260.85599999999999</v>
      </c>
      <c r="O328" s="167">
        <f t="shared" si="34"/>
        <v>130.309</v>
      </c>
      <c r="P328" s="167">
        <f t="shared" si="34"/>
        <v>147.054</v>
      </c>
      <c r="Q328" t="str">
        <f t="shared" si="30"/>
        <v>NA</v>
      </c>
      <c r="R328" t="str">
        <f t="shared" si="31"/>
        <v>NA</v>
      </c>
      <c r="S328" s="168">
        <f t="shared" si="32"/>
        <v>260.85599999999999</v>
      </c>
      <c r="T328">
        <f t="shared" si="33"/>
        <v>130.309</v>
      </c>
    </row>
    <row r="329" spans="1:20" outlineLevel="1" x14ac:dyDescent="0.25">
      <c r="A329" s="149">
        <v>85</v>
      </c>
      <c r="B329" s="164" t="str">
        <f t="shared" si="28"/>
        <v>FA</v>
      </c>
      <c r="C329" s="164" t="str">
        <f t="shared" si="29"/>
        <v>FA</v>
      </c>
      <c r="D329" s="135">
        <v>21.75</v>
      </c>
      <c r="E329" s="165">
        <v>0.4</v>
      </c>
      <c r="F329" s="135">
        <v>12</v>
      </c>
      <c r="G329" s="135">
        <v>125</v>
      </c>
      <c r="H329" s="154">
        <v>17.5062</v>
      </c>
      <c r="I329" s="154">
        <v>1.2E-2</v>
      </c>
      <c r="J329" s="154">
        <v>254.99600000000001</v>
      </c>
      <c r="K329" s="154">
        <v>146.13900000000001</v>
      </c>
      <c r="L329" s="154">
        <v>160.19</v>
      </c>
      <c r="M329" s="166">
        <v>105</v>
      </c>
      <c r="N329" s="167">
        <f t="shared" si="34"/>
        <v>234.99600000000001</v>
      </c>
      <c r="O329" s="167">
        <f t="shared" si="34"/>
        <v>126.13900000000001</v>
      </c>
      <c r="P329" s="167">
        <f t="shared" si="34"/>
        <v>140.19</v>
      </c>
      <c r="Q329" t="str">
        <f t="shared" si="30"/>
        <v>NA</v>
      </c>
      <c r="R329" t="str">
        <f t="shared" si="31"/>
        <v>NA</v>
      </c>
      <c r="S329" s="168">
        <f t="shared" si="32"/>
        <v>234.99600000000001</v>
      </c>
      <c r="T329">
        <f t="shared" si="33"/>
        <v>126.13900000000001</v>
      </c>
    </row>
    <row r="330" spans="1:20" outlineLevel="1" x14ac:dyDescent="0.25">
      <c r="A330" s="149">
        <v>100</v>
      </c>
      <c r="B330" s="164" t="str">
        <f t="shared" si="28"/>
        <v>FA</v>
      </c>
      <c r="C330" s="164" t="str">
        <f t="shared" si="29"/>
        <v>FA</v>
      </c>
      <c r="D330" s="135">
        <v>25.55</v>
      </c>
      <c r="E330" s="165">
        <v>0.4</v>
      </c>
      <c r="F330" s="135">
        <v>12</v>
      </c>
      <c r="G330" s="135">
        <v>125</v>
      </c>
      <c r="H330" s="154">
        <v>21.313800000000001</v>
      </c>
      <c r="I330" s="154">
        <v>1.2E-2</v>
      </c>
      <c r="J330" s="154">
        <v>236.49299999999999</v>
      </c>
      <c r="K330" s="154">
        <v>143.328</v>
      </c>
      <c r="L330" s="154">
        <v>155.21</v>
      </c>
      <c r="M330" s="166">
        <v>105</v>
      </c>
      <c r="N330" s="167">
        <f t="shared" si="34"/>
        <v>216.49299999999999</v>
      </c>
      <c r="O330" s="167">
        <f t="shared" si="34"/>
        <v>123.328</v>
      </c>
      <c r="P330" s="167">
        <f t="shared" si="34"/>
        <v>135.21</v>
      </c>
      <c r="Q330" t="str">
        <f t="shared" si="30"/>
        <v>NA</v>
      </c>
      <c r="R330" t="str">
        <f t="shared" si="31"/>
        <v>NA</v>
      </c>
      <c r="S330" s="168">
        <f t="shared" si="32"/>
        <v>216.49299999999999</v>
      </c>
      <c r="T330">
        <f t="shared" si="33"/>
        <v>123.328</v>
      </c>
    </row>
    <row r="331" spans="1:20" outlineLevel="1" x14ac:dyDescent="0.25">
      <c r="A331" s="149">
        <v>125</v>
      </c>
      <c r="B331" s="164" t="str">
        <f t="shared" si="28"/>
        <v>FA</v>
      </c>
      <c r="C331" s="164" t="str">
        <f t="shared" si="29"/>
        <v>FA</v>
      </c>
      <c r="D331" s="135">
        <v>31.9</v>
      </c>
      <c r="E331" s="165">
        <v>0.4</v>
      </c>
      <c r="F331" s="135">
        <v>12</v>
      </c>
      <c r="G331" s="135">
        <v>125</v>
      </c>
      <c r="H331" s="154">
        <v>27.66</v>
      </c>
      <c r="I331" s="154">
        <v>1.2E-2</v>
      </c>
      <c r="J331" s="154">
        <v>215.23400000000001</v>
      </c>
      <c r="K331" s="154">
        <v>139.804</v>
      </c>
      <c r="L331" s="154">
        <v>149.66200000000001</v>
      </c>
      <c r="M331" s="166">
        <v>105</v>
      </c>
      <c r="N331" s="167">
        <f t="shared" si="34"/>
        <v>195.23400000000001</v>
      </c>
      <c r="O331" s="167">
        <f t="shared" si="34"/>
        <v>119.804</v>
      </c>
      <c r="P331" s="167">
        <f t="shared" si="34"/>
        <v>129.66200000000001</v>
      </c>
      <c r="Q331" t="str">
        <f t="shared" si="30"/>
        <v>NA</v>
      </c>
      <c r="R331" t="str">
        <f t="shared" si="31"/>
        <v>NA</v>
      </c>
      <c r="S331" s="168">
        <f t="shared" si="32"/>
        <v>195.23400000000001</v>
      </c>
      <c r="T331">
        <f t="shared" si="33"/>
        <v>119.804</v>
      </c>
    </row>
    <row r="332" spans="1:20" outlineLevel="1" x14ac:dyDescent="0.25">
      <c r="A332" s="149">
        <v>150</v>
      </c>
      <c r="B332" s="164" t="str">
        <f t="shared" si="28"/>
        <v>FA</v>
      </c>
      <c r="C332" s="164" t="str">
        <f t="shared" si="29"/>
        <v>FA</v>
      </c>
      <c r="D332" s="135">
        <v>38.25</v>
      </c>
      <c r="E332" s="165">
        <v>0.4</v>
      </c>
      <c r="F332" s="135">
        <v>12</v>
      </c>
      <c r="G332" s="135">
        <v>125</v>
      </c>
      <c r="H332" s="154">
        <v>34.0062</v>
      </c>
      <c r="I332" s="154">
        <v>1.2E-2</v>
      </c>
      <c r="J332" s="154">
        <v>200.82400000000001</v>
      </c>
      <c r="K332" s="154">
        <v>137.51599999999999</v>
      </c>
      <c r="L332" s="154">
        <v>145.81700000000001</v>
      </c>
      <c r="M332" s="166">
        <v>105</v>
      </c>
      <c r="N332" s="167">
        <f t="shared" si="34"/>
        <v>180.82400000000001</v>
      </c>
      <c r="O332" s="167">
        <f t="shared" si="34"/>
        <v>117.51599999999999</v>
      </c>
      <c r="P332" s="167">
        <f t="shared" si="34"/>
        <v>125.81700000000001</v>
      </c>
      <c r="Q332">
        <f t="shared" si="30"/>
        <v>200.82400000000001</v>
      </c>
      <c r="R332">
        <f t="shared" si="31"/>
        <v>137.51599999999999</v>
      </c>
      <c r="S332" s="168">
        <f t="shared" si="32"/>
        <v>180.82400000000001</v>
      </c>
      <c r="T332">
        <f t="shared" si="33"/>
        <v>117.51599999999999</v>
      </c>
    </row>
    <row r="333" spans="1:20" outlineLevel="1" x14ac:dyDescent="0.25">
      <c r="A333" s="149">
        <v>2</v>
      </c>
      <c r="B333" s="164" t="str">
        <f t="shared" si="28"/>
        <v>FA</v>
      </c>
      <c r="C333" s="164" t="str">
        <f t="shared" si="29"/>
        <v>TR</v>
      </c>
      <c r="D333" s="135">
        <v>0.68</v>
      </c>
      <c r="E333" s="165">
        <v>0.4</v>
      </c>
      <c r="F333" s="135">
        <v>15</v>
      </c>
      <c r="G333" s="135">
        <v>125</v>
      </c>
      <c r="H333" s="154">
        <v>-3.5630800000000002</v>
      </c>
      <c r="I333" s="154">
        <v>1.4999999999999999E-2</v>
      </c>
      <c r="J333" s="154">
        <v>2431.75</v>
      </c>
      <c r="K333" s="154">
        <v>518.50400000000002</v>
      </c>
      <c r="L333" s="154">
        <v>750.38</v>
      </c>
      <c r="M333" s="166">
        <v>105</v>
      </c>
      <c r="N333" s="167">
        <f t="shared" si="34"/>
        <v>2411.75</v>
      </c>
      <c r="O333" s="167">
        <f t="shared" si="34"/>
        <v>498.50400000000002</v>
      </c>
      <c r="P333" s="167">
        <f t="shared" si="34"/>
        <v>730.38</v>
      </c>
      <c r="Q333" t="str">
        <f t="shared" si="30"/>
        <v>NA</v>
      </c>
      <c r="R333" t="str">
        <f t="shared" si="31"/>
        <v>NA</v>
      </c>
      <c r="S333" s="168">
        <f t="shared" si="32"/>
        <v>2411.75</v>
      </c>
      <c r="T333">
        <f t="shared" si="33"/>
        <v>498.50400000000002</v>
      </c>
    </row>
    <row r="334" spans="1:20" outlineLevel="1" x14ac:dyDescent="0.25">
      <c r="A334" s="149">
        <v>3.5</v>
      </c>
      <c r="B334" s="164" t="str">
        <f t="shared" si="28"/>
        <v>FA</v>
      </c>
      <c r="C334" s="164" t="str">
        <f t="shared" si="29"/>
        <v>TR</v>
      </c>
      <c r="D334" s="135">
        <v>1.06</v>
      </c>
      <c r="E334" s="165">
        <v>0.4</v>
      </c>
      <c r="F334" s="135">
        <v>15</v>
      </c>
      <c r="G334" s="135">
        <v>125</v>
      </c>
      <c r="H334" s="154">
        <v>-3.1823100000000002</v>
      </c>
      <c r="I334" s="154">
        <v>1.4999999999999999E-2</v>
      </c>
      <c r="J334" s="154">
        <v>1977.29</v>
      </c>
      <c r="K334" s="154">
        <v>434.25</v>
      </c>
      <c r="L334" s="154">
        <v>628.45600000000002</v>
      </c>
      <c r="M334" s="166">
        <v>105</v>
      </c>
      <c r="N334" s="167">
        <f t="shared" si="34"/>
        <v>1957.29</v>
      </c>
      <c r="O334" s="167">
        <f t="shared" si="34"/>
        <v>414.25</v>
      </c>
      <c r="P334" s="167">
        <f t="shared" si="34"/>
        <v>608.45600000000002</v>
      </c>
      <c r="Q334" t="str">
        <f t="shared" si="30"/>
        <v>NA</v>
      </c>
      <c r="R334" t="str">
        <f t="shared" si="31"/>
        <v>NA</v>
      </c>
      <c r="S334" s="168">
        <f t="shared" si="32"/>
        <v>1957.29</v>
      </c>
      <c r="T334">
        <f t="shared" si="33"/>
        <v>414.25</v>
      </c>
    </row>
    <row r="335" spans="1:20" outlineLevel="1" x14ac:dyDescent="0.25">
      <c r="A335" s="149">
        <v>5</v>
      </c>
      <c r="B335" s="164" t="str">
        <f t="shared" si="28"/>
        <v>FA</v>
      </c>
      <c r="C335" s="164" t="str">
        <f t="shared" si="29"/>
        <v>TR</v>
      </c>
      <c r="D335" s="135">
        <v>1.44</v>
      </c>
      <c r="E335" s="165">
        <v>0.4</v>
      </c>
      <c r="F335" s="135">
        <v>15</v>
      </c>
      <c r="G335" s="135">
        <v>125</v>
      </c>
      <c r="H335" s="154">
        <v>-2.8015400000000001</v>
      </c>
      <c r="I335" s="154">
        <v>1.4999999999999999E-2</v>
      </c>
      <c r="J335" s="154">
        <v>1680.9</v>
      </c>
      <c r="K335" s="154">
        <v>379.88400000000001</v>
      </c>
      <c r="L335" s="154">
        <v>543.91099999999994</v>
      </c>
      <c r="M335" s="166">
        <v>105</v>
      </c>
      <c r="N335" s="167">
        <f t="shared" si="34"/>
        <v>1660.9</v>
      </c>
      <c r="O335" s="167">
        <f t="shared" si="34"/>
        <v>359.88400000000001</v>
      </c>
      <c r="P335" s="167">
        <f t="shared" si="34"/>
        <v>523.91099999999994</v>
      </c>
      <c r="Q335" t="str">
        <f t="shared" si="30"/>
        <v>NA</v>
      </c>
      <c r="R335" t="str">
        <f t="shared" si="31"/>
        <v>NA</v>
      </c>
      <c r="S335" s="168">
        <f t="shared" si="32"/>
        <v>1660.9</v>
      </c>
      <c r="T335">
        <f t="shared" si="33"/>
        <v>359.88400000000001</v>
      </c>
    </row>
    <row r="336" spans="1:20" outlineLevel="1" x14ac:dyDescent="0.25">
      <c r="A336" s="149">
        <v>7.5</v>
      </c>
      <c r="B336" s="164" t="str">
        <f t="shared" si="28"/>
        <v>FA</v>
      </c>
      <c r="C336" s="164" t="str">
        <f t="shared" si="29"/>
        <v>TR</v>
      </c>
      <c r="D336" s="135">
        <v>2.0699999999999998</v>
      </c>
      <c r="E336" s="165">
        <v>0.4</v>
      </c>
      <c r="F336" s="135">
        <v>15</v>
      </c>
      <c r="G336" s="135">
        <v>125</v>
      </c>
      <c r="H336" s="154">
        <v>-2.1669200000000002</v>
      </c>
      <c r="I336" s="154">
        <v>1.4999999999999999E-2</v>
      </c>
      <c r="J336" s="154">
        <v>1341.62</v>
      </c>
      <c r="K336" s="154">
        <v>323.911</v>
      </c>
      <c r="L336" s="154">
        <v>451.488</v>
      </c>
      <c r="M336" s="166">
        <v>105</v>
      </c>
      <c r="N336" s="167">
        <f t="shared" si="34"/>
        <v>1321.62</v>
      </c>
      <c r="O336" s="167">
        <f t="shared" si="34"/>
        <v>303.911</v>
      </c>
      <c r="P336" s="167">
        <f t="shared" si="34"/>
        <v>431.488</v>
      </c>
      <c r="Q336" t="str">
        <f t="shared" si="30"/>
        <v>NA</v>
      </c>
      <c r="R336" t="str">
        <f t="shared" si="31"/>
        <v>NA</v>
      </c>
      <c r="S336" s="168">
        <f t="shared" si="32"/>
        <v>1321.62</v>
      </c>
      <c r="T336">
        <f t="shared" si="33"/>
        <v>303.911</v>
      </c>
    </row>
    <row r="337" spans="1:20" outlineLevel="1" x14ac:dyDescent="0.25">
      <c r="A337" s="149">
        <v>10</v>
      </c>
      <c r="B337" s="164" t="str">
        <f t="shared" si="28"/>
        <v>FA</v>
      </c>
      <c r="C337" s="164" t="str">
        <f t="shared" si="29"/>
        <v>TR</v>
      </c>
      <c r="D337" s="135">
        <v>2.71</v>
      </c>
      <c r="E337" s="165">
        <v>0.4</v>
      </c>
      <c r="F337" s="135">
        <v>15</v>
      </c>
      <c r="G337" s="135">
        <v>125</v>
      </c>
      <c r="H337" s="154">
        <v>-1.5323099999999998</v>
      </c>
      <c r="I337" s="154">
        <v>1.4999999999999999E-2</v>
      </c>
      <c r="J337" s="154">
        <v>1127.99</v>
      </c>
      <c r="K337" s="154">
        <v>286.02199999999999</v>
      </c>
      <c r="L337" s="154">
        <v>389.70299999999997</v>
      </c>
      <c r="M337" s="166">
        <v>105</v>
      </c>
      <c r="N337" s="167">
        <f t="shared" si="34"/>
        <v>1107.99</v>
      </c>
      <c r="O337" s="167">
        <f t="shared" si="34"/>
        <v>266.02199999999999</v>
      </c>
      <c r="P337" s="167">
        <f t="shared" si="34"/>
        <v>369.70299999999997</v>
      </c>
      <c r="Q337" t="str">
        <f t="shared" si="30"/>
        <v>NA</v>
      </c>
      <c r="R337" t="str">
        <f t="shared" si="31"/>
        <v>NA</v>
      </c>
      <c r="S337" s="168">
        <f t="shared" si="32"/>
        <v>1107.99</v>
      </c>
      <c r="T337">
        <f t="shared" si="33"/>
        <v>266.02199999999999</v>
      </c>
    </row>
    <row r="338" spans="1:20" outlineLevel="1" x14ac:dyDescent="0.25">
      <c r="A338" s="149">
        <v>15</v>
      </c>
      <c r="B338" s="164" t="str">
        <f t="shared" si="28"/>
        <v>FA</v>
      </c>
      <c r="C338" s="164" t="str">
        <f t="shared" si="29"/>
        <v>TR</v>
      </c>
      <c r="D338" s="135">
        <v>3.98</v>
      </c>
      <c r="E338" s="165">
        <v>0.4</v>
      </c>
      <c r="F338" s="135">
        <v>15</v>
      </c>
      <c r="G338" s="135">
        <v>125</v>
      </c>
      <c r="H338" s="154">
        <v>-0.26307700000000001</v>
      </c>
      <c r="I338" s="154">
        <v>1.4999999999999999E-2</v>
      </c>
      <c r="J338" s="154">
        <v>862.93</v>
      </c>
      <c r="K338" s="154">
        <v>241.934</v>
      </c>
      <c r="L338" s="154">
        <v>318.702</v>
      </c>
      <c r="M338" s="166">
        <v>105</v>
      </c>
      <c r="N338" s="167">
        <f t="shared" si="34"/>
        <v>842.93</v>
      </c>
      <c r="O338" s="167">
        <f t="shared" si="34"/>
        <v>221.934</v>
      </c>
      <c r="P338" s="167">
        <f t="shared" si="34"/>
        <v>298.702</v>
      </c>
      <c r="Q338" t="str">
        <f t="shared" si="30"/>
        <v>NA</v>
      </c>
      <c r="R338" t="str">
        <f t="shared" si="31"/>
        <v>NA</v>
      </c>
      <c r="S338" s="168">
        <f t="shared" si="32"/>
        <v>842.93</v>
      </c>
      <c r="T338">
        <f t="shared" si="33"/>
        <v>221.934</v>
      </c>
    </row>
    <row r="339" spans="1:20" outlineLevel="1" x14ac:dyDescent="0.25">
      <c r="A339" s="149">
        <v>20</v>
      </c>
      <c r="B339" s="164" t="str">
        <f t="shared" si="28"/>
        <v>FA</v>
      </c>
      <c r="C339" s="164" t="str">
        <f t="shared" si="29"/>
        <v>TR</v>
      </c>
      <c r="D339" s="135">
        <v>5.25</v>
      </c>
      <c r="E339" s="165">
        <v>0.4</v>
      </c>
      <c r="F339" s="135">
        <v>15</v>
      </c>
      <c r="G339" s="135">
        <v>125</v>
      </c>
      <c r="H339" s="154">
        <v>1.0061500000000001</v>
      </c>
      <c r="I339" s="154">
        <v>1.4999999999999999E-2</v>
      </c>
      <c r="J339" s="154">
        <v>710.09400000000005</v>
      </c>
      <c r="K339" s="154">
        <v>218.41499999999999</v>
      </c>
      <c r="L339" s="154">
        <v>279.17200000000003</v>
      </c>
      <c r="M339" s="166">
        <v>105</v>
      </c>
      <c r="N339" s="167">
        <f t="shared" si="34"/>
        <v>690.09400000000005</v>
      </c>
      <c r="O339" s="167">
        <f t="shared" si="34"/>
        <v>198.41499999999999</v>
      </c>
      <c r="P339" s="167">
        <f t="shared" si="34"/>
        <v>259.17200000000003</v>
      </c>
      <c r="Q339" t="str">
        <f t="shared" si="30"/>
        <v>NA</v>
      </c>
      <c r="R339" t="str">
        <f t="shared" si="31"/>
        <v>NA</v>
      </c>
      <c r="S339" s="168">
        <f t="shared" si="32"/>
        <v>690.09400000000005</v>
      </c>
      <c r="T339">
        <f t="shared" si="33"/>
        <v>198.41499999999999</v>
      </c>
    </row>
    <row r="340" spans="1:20" outlineLevel="1" x14ac:dyDescent="0.25">
      <c r="A340" s="149">
        <v>35</v>
      </c>
      <c r="B340" s="164" t="str">
        <f t="shared" si="28"/>
        <v>FA</v>
      </c>
      <c r="C340" s="164" t="str">
        <f t="shared" si="29"/>
        <v>FA</v>
      </c>
      <c r="D340" s="135">
        <v>9.0500000000000007</v>
      </c>
      <c r="E340" s="165">
        <v>0.4</v>
      </c>
      <c r="F340" s="135">
        <v>15</v>
      </c>
      <c r="G340" s="135">
        <v>125</v>
      </c>
      <c r="H340" s="154">
        <v>4.8138500000000004</v>
      </c>
      <c r="I340" s="154">
        <v>1.4999999999999999E-2</v>
      </c>
      <c r="J340" s="154">
        <v>486.82600000000002</v>
      </c>
      <c r="K340" s="154">
        <v>182.84200000000001</v>
      </c>
      <c r="L340" s="154">
        <v>220.09</v>
      </c>
      <c r="M340" s="166">
        <v>105</v>
      </c>
      <c r="N340" s="167">
        <f t="shared" si="34"/>
        <v>466.82600000000002</v>
      </c>
      <c r="O340" s="167">
        <f t="shared" si="34"/>
        <v>162.84200000000001</v>
      </c>
      <c r="P340" s="167">
        <f t="shared" si="34"/>
        <v>200.09</v>
      </c>
      <c r="Q340" t="str">
        <f t="shared" si="30"/>
        <v>NA</v>
      </c>
      <c r="R340" t="str">
        <f t="shared" si="31"/>
        <v>NA</v>
      </c>
      <c r="S340" s="168">
        <f t="shared" si="32"/>
        <v>466.82600000000002</v>
      </c>
      <c r="T340">
        <f t="shared" si="33"/>
        <v>162.84200000000001</v>
      </c>
    </row>
    <row r="341" spans="1:20" outlineLevel="1" x14ac:dyDescent="0.25">
      <c r="A341" s="149">
        <v>50</v>
      </c>
      <c r="B341" s="164" t="str">
        <f t="shared" ref="B341:B392" si="35">IF(AND($A341&lt;=$C$24,Q341&lt;&gt;"NA",R341&lt;&gt;"NA",F341&gt;=$Q$26),"TR","FA")</f>
        <v>FA</v>
      </c>
      <c r="C341" s="164" t="str">
        <f t="shared" ref="C341:C392" si="36">IF(AND($A341&lt;=$C$24,$S341&lt;&gt;"NA",$T341&lt;&gt;"NA",$F341&gt;=$S$26),"TR","FA")</f>
        <v>FA</v>
      </c>
      <c r="D341" s="135">
        <v>12.86</v>
      </c>
      <c r="E341" s="165">
        <v>0.4</v>
      </c>
      <c r="F341" s="135">
        <v>15</v>
      </c>
      <c r="G341" s="135">
        <v>125</v>
      </c>
      <c r="H341" s="154">
        <v>8.6215399999999995</v>
      </c>
      <c r="I341" s="154">
        <v>1.4999999999999999E-2</v>
      </c>
      <c r="J341" s="154">
        <v>387.79199999999997</v>
      </c>
      <c r="K341" s="154">
        <v>167.49600000000001</v>
      </c>
      <c r="L341" s="154">
        <v>194.99700000000001</v>
      </c>
      <c r="M341" s="166">
        <v>105</v>
      </c>
      <c r="N341" s="167">
        <f t="shared" si="34"/>
        <v>367.79199999999997</v>
      </c>
      <c r="O341" s="167">
        <f t="shared" si="34"/>
        <v>147.49600000000001</v>
      </c>
      <c r="P341" s="167">
        <f t="shared" si="34"/>
        <v>174.99700000000001</v>
      </c>
      <c r="Q341" t="str">
        <f t="shared" ref="Q341:Q392" si="37">IF(J341&lt;$Q$30,J341,"NA")</f>
        <v>NA</v>
      </c>
      <c r="R341" t="str">
        <f t="shared" ref="R341:R392" si="38">IF(J341&lt;$Q$30,K341,"NA")</f>
        <v>NA</v>
      </c>
      <c r="S341" s="168">
        <f t="shared" ref="S341:S392" si="39">IF(N341&lt;$S$30,N341,"NA")</f>
        <v>367.79199999999997</v>
      </c>
      <c r="T341">
        <f t="shared" ref="T341:T392" si="40">IF(O341&lt;$T$30,O341,"NA")</f>
        <v>147.49600000000001</v>
      </c>
    </row>
    <row r="342" spans="1:20" outlineLevel="1" x14ac:dyDescent="0.25">
      <c r="A342" s="149">
        <v>60</v>
      </c>
      <c r="B342" s="164" t="str">
        <f t="shared" si="35"/>
        <v>FA</v>
      </c>
      <c r="C342" s="164" t="str">
        <f t="shared" si="36"/>
        <v>FA</v>
      </c>
      <c r="D342" s="135">
        <v>15.4</v>
      </c>
      <c r="E342" s="165">
        <v>0.4</v>
      </c>
      <c r="F342" s="135">
        <v>15</v>
      </c>
      <c r="G342" s="135">
        <v>125</v>
      </c>
      <c r="H342" s="154">
        <v>11.16</v>
      </c>
      <c r="I342" s="154">
        <v>1.4999999999999999E-2</v>
      </c>
      <c r="J342" s="154">
        <v>347.36599999999999</v>
      </c>
      <c r="K342" s="154">
        <v>161.05000000000001</v>
      </c>
      <c r="L342" s="154">
        <v>184.62100000000001</v>
      </c>
      <c r="M342" s="166">
        <v>105</v>
      </c>
      <c r="N342" s="167">
        <f t="shared" ref="N342:P392" si="41">J342-$J$30+$N$30</f>
        <v>327.36599999999999</v>
      </c>
      <c r="O342" s="167">
        <f t="shared" si="41"/>
        <v>141.05000000000001</v>
      </c>
      <c r="P342" s="167">
        <f t="shared" si="41"/>
        <v>164.62100000000001</v>
      </c>
      <c r="Q342" t="str">
        <f t="shared" si="37"/>
        <v>NA</v>
      </c>
      <c r="R342" t="str">
        <f t="shared" si="38"/>
        <v>NA</v>
      </c>
      <c r="S342" s="168">
        <f t="shared" si="39"/>
        <v>327.36599999999999</v>
      </c>
      <c r="T342">
        <f t="shared" si="40"/>
        <v>141.05000000000001</v>
      </c>
    </row>
    <row r="343" spans="1:20" outlineLevel="1" x14ac:dyDescent="0.25">
      <c r="A343" s="149">
        <v>70</v>
      </c>
      <c r="B343" s="164" t="str">
        <f t="shared" si="35"/>
        <v>FA</v>
      </c>
      <c r="C343" s="164" t="str">
        <f t="shared" si="36"/>
        <v>FA</v>
      </c>
      <c r="D343" s="135">
        <v>17.940000000000001</v>
      </c>
      <c r="E343" s="165">
        <v>0.4</v>
      </c>
      <c r="F343" s="135">
        <v>15</v>
      </c>
      <c r="G343" s="135">
        <v>125</v>
      </c>
      <c r="H343" s="154">
        <v>13.698499999999999</v>
      </c>
      <c r="I343" s="154">
        <v>1.4999999999999999E-2</v>
      </c>
      <c r="J343" s="154">
        <v>317.875</v>
      </c>
      <c r="K343" s="154">
        <v>156.39500000000001</v>
      </c>
      <c r="L343" s="154">
        <v>177.03700000000001</v>
      </c>
      <c r="M343" s="166">
        <v>105</v>
      </c>
      <c r="N343" s="167">
        <f t="shared" si="41"/>
        <v>297.875</v>
      </c>
      <c r="O343" s="167">
        <f t="shared" si="41"/>
        <v>136.39500000000001</v>
      </c>
      <c r="P343" s="167">
        <f t="shared" si="41"/>
        <v>157.03700000000001</v>
      </c>
      <c r="Q343" t="str">
        <f t="shared" si="37"/>
        <v>NA</v>
      </c>
      <c r="R343" t="str">
        <f t="shared" si="38"/>
        <v>NA</v>
      </c>
      <c r="S343" s="168">
        <f t="shared" si="39"/>
        <v>297.875</v>
      </c>
      <c r="T343">
        <f t="shared" si="40"/>
        <v>136.39500000000001</v>
      </c>
    </row>
    <row r="344" spans="1:20" outlineLevel="1" x14ac:dyDescent="0.25">
      <c r="A344" s="149">
        <v>85</v>
      </c>
      <c r="B344" s="164" t="str">
        <f t="shared" si="35"/>
        <v>FA</v>
      </c>
      <c r="C344" s="164" t="str">
        <f t="shared" si="36"/>
        <v>FA</v>
      </c>
      <c r="D344" s="135">
        <v>21.75</v>
      </c>
      <c r="E344" s="165">
        <v>0.4</v>
      </c>
      <c r="F344" s="135">
        <v>15</v>
      </c>
      <c r="G344" s="135">
        <v>125</v>
      </c>
      <c r="H344" s="154">
        <v>17.5062</v>
      </c>
      <c r="I344" s="154">
        <v>1.4999999999999999E-2</v>
      </c>
      <c r="J344" s="154">
        <v>286.08199999999999</v>
      </c>
      <c r="K344" s="154">
        <v>151.251</v>
      </c>
      <c r="L344" s="154">
        <v>168.60499999999999</v>
      </c>
      <c r="M344" s="166">
        <v>105</v>
      </c>
      <c r="N344" s="167">
        <f t="shared" si="41"/>
        <v>266.08199999999999</v>
      </c>
      <c r="O344" s="167">
        <f t="shared" si="41"/>
        <v>131.251</v>
      </c>
      <c r="P344" s="167">
        <f t="shared" si="41"/>
        <v>148.60499999999999</v>
      </c>
      <c r="Q344" t="str">
        <f t="shared" si="37"/>
        <v>NA</v>
      </c>
      <c r="R344" t="str">
        <f t="shared" si="38"/>
        <v>NA</v>
      </c>
      <c r="S344" s="168">
        <f t="shared" si="39"/>
        <v>266.08199999999999</v>
      </c>
      <c r="T344">
        <f t="shared" si="40"/>
        <v>131.251</v>
      </c>
    </row>
    <row r="345" spans="1:20" outlineLevel="1" x14ac:dyDescent="0.25">
      <c r="A345" s="149">
        <v>100</v>
      </c>
      <c r="B345" s="164" t="str">
        <f t="shared" si="35"/>
        <v>FA</v>
      </c>
      <c r="C345" s="164" t="str">
        <f t="shared" si="36"/>
        <v>FA</v>
      </c>
      <c r="D345" s="135">
        <v>25.55</v>
      </c>
      <c r="E345" s="165">
        <v>0.4</v>
      </c>
      <c r="F345" s="135">
        <v>15</v>
      </c>
      <c r="G345" s="135">
        <v>125</v>
      </c>
      <c r="H345" s="154">
        <v>21.313800000000001</v>
      </c>
      <c r="I345" s="154">
        <v>1.4999999999999999E-2</v>
      </c>
      <c r="J345" s="154">
        <v>263.29300000000001</v>
      </c>
      <c r="K345" s="154">
        <v>147.779</v>
      </c>
      <c r="L345" s="154">
        <v>162.47900000000001</v>
      </c>
      <c r="M345" s="166">
        <v>105</v>
      </c>
      <c r="N345" s="167">
        <f t="shared" si="41"/>
        <v>243.29300000000001</v>
      </c>
      <c r="O345" s="167">
        <f t="shared" si="41"/>
        <v>127.779</v>
      </c>
      <c r="P345" s="167">
        <f t="shared" si="41"/>
        <v>142.47900000000001</v>
      </c>
      <c r="Q345" t="str">
        <f t="shared" si="37"/>
        <v>NA</v>
      </c>
      <c r="R345" t="str">
        <f t="shared" si="38"/>
        <v>NA</v>
      </c>
      <c r="S345" s="168">
        <f t="shared" si="39"/>
        <v>243.29300000000001</v>
      </c>
      <c r="T345">
        <f t="shared" si="40"/>
        <v>127.779</v>
      </c>
    </row>
    <row r="346" spans="1:20" outlineLevel="1" x14ac:dyDescent="0.25">
      <c r="A346" s="149">
        <v>125</v>
      </c>
      <c r="B346" s="164" t="str">
        <f t="shared" si="35"/>
        <v>FA</v>
      </c>
      <c r="C346" s="164" t="str">
        <f t="shared" si="36"/>
        <v>FA</v>
      </c>
      <c r="D346" s="135">
        <v>31.9</v>
      </c>
      <c r="E346" s="165">
        <v>0.4</v>
      </c>
      <c r="F346" s="135">
        <v>15</v>
      </c>
      <c r="G346" s="135">
        <v>125</v>
      </c>
      <c r="H346" s="154">
        <v>27.66</v>
      </c>
      <c r="I346" s="154">
        <v>1.4999999999999999E-2</v>
      </c>
      <c r="J346" s="154">
        <v>237.06200000000001</v>
      </c>
      <c r="K346" s="154">
        <v>143.417</v>
      </c>
      <c r="L346" s="154">
        <v>155.63300000000001</v>
      </c>
      <c r="M346" s="166">
        <v>105</v>
      </c>
      <c r="N346" s="167">
        <f t="shared" si="41"/>
        <v>217.06200000000001</v>
      </c>
      <c r="O346" s="167">
        <f t="shared" si="41"/>
        <v>123.417</v>
      </c>
      <c r="P346" s="167">
        <f t="shared" si="41"/>
        <v>135.63300000000001</v>
      </c>
      <c r="Q346" t="str">
        <f t="shared" si="37"/>
        <v>NA</v>
      </c>
      <c r="R346" t="str">
        <f t="shared" si="38"/>
        <v>NA</v>
      </c>
      <c r="S346" s="168">
        <f t="shared" si="39"/>
        <v>217.06200000000001</v>
      </c>
      <c r="T346">
        <f t="shared" si="40"/>
        <v>123.417</v>
      </c>
    </row>
    <row r="347" spans="1:20" outlineLevel="1" x14ac:dyDescent="0.25">
      <c r="A347" s="149">
        <v>150</v>
      </c>
      <c r="B347" s="164" t="str">
        <f t="shared" si="35"/>
        <v>FA</v>
      </c>
      <c r="C347" s="164" t="str">
        <f t="shared" si="36"/>
        <v>FA</v>
      </c>
      <c r="D347" s="135">
        <v>38.25</v>
      </c>
      <c r="E347" s="165">
        <v>0.4</v>
      </c>
      <c r="F347" s="135">
        <v>15</v>
      </c>
      <c r="G347" s="135">
        <v>125</v>
      </c>
      <c r="H347" s="154">
        <v>34.0062</v>
      </c>
      <c r="I347" s="154">
        <v>1.4999999999999999E-2</v>
      </c>
      <c r="J347" s="154">
        <v>219.251</v>
      </c>
      <c r="K347" s="154">
        <v>140.58199999999999</v>
      </c>
      <c r="L347" s="154">
        <v>150.87700000000001</v>
      </c>
      <c r="M347" s="166">
        <v>105</v>
      </c>
      <c r="N347" s="167">
        <f t="shared" si="41"/>
        <v>199.251</v>
      </c>
      <c r="O347" s="167">
        <f t="shared" si="41"/>
        <v>120.58199999999999</v>
      </c>
      <c r="P347" s="167">
        <f t="shared" si="41"/>
        <v>130.87700000000001</v>
      </c>
      <c r="Q347" t="str">
        <f t="shared" si="37"/>
        <v>NA</v>
      </c>
      <c r="R347" t="str">
        <f t="shared" si="38"/>
        <v>NA</v>
      </c>
      <c r="S347" s="168">
        <f t="shared" si="39"/>
        <v>199.251</v>
      </c>
      <c r="T347">
        <f t="shared" si="40"/>
        <v>120.58199999999999</v>
      </c>
    </row>
    <row r="348" spans="1:20" outlineLevel="1" x14ac:dyDescent="0.25">
      <c r="A348" s="149">
        <v>2</v>
      </c>
      <c r="B348" s="164" t="str">
        <f t="shared" si="35"/>
        <v>FA</v>
      </c>
      <c r="C348" s="164" t="str">
        <f t="shared" si="36"/>
        <v>TR</v>
      </c>
      <c r="D348" s="135">
        <v>0.68</v>
      </c>
      <c r="E348" s="165">
        <v>0.4</v>
      </c>
      <c r="F348" s="135">
        <v>18</v>
      </c>
      <c r="G348" s="135">
        <v>125</v>
      </c>
      <c r="H348" s="154">
        <v>-3.5630800000000002</v>
      </c>
      <c r="I348" s="154">
        <v>1.7999999999999999E-2</v>
      </c>
      <c r="J348" s="154">
        <v>2845.21</v>
      </c>
      <c r="K348" s="154">
        <v>583.39099999999996</v>
      </c>
      <c r="L348" s="154">
        <v>849.07</v>
      </c>
      <c r="M348" s="166">
        <v>105</v>
      </c>
      <c r="N348" s="167">
        <f t="shared" si="41"/>
        <v>2825.21</v>
      </c>
      <c r="O348" s="167">
        <f t="shared" si="41"/>
        <v>563.39099999999996</v>
      </c>
      <c r="P348" s="167">
        <f t="shared" si="41"/>
        <v>829.07</v>
      </c>
      <c r="Q348" t="str">
        <f t="shared" si="37"/>
        <v>NA</v>
      </c>
      <c r="R348" t="str">
        <f t="shared" si="38"/>
        <v>NA</v>
      </c>
      <c r="S348" s="168">
        <f t="shared" si="39"/>
        <v>2825.21</v>
      </c>
      <c r="T348">
        <f t="shared" si="40"/>
        <v>563.39099999999996</v>
      </c>
    </row>
    <row r="349" spans="1:20" outlineLevel="1" x14ac:dyDescent="0.25">
      <c r="A349" s="149">
        <v>3.5</v>
      </c>
      <c r="B349" s="164" t="str">
        <f t="shared" si="35"/>
        <v>FA</v>
      </c>
      <c r="C349" s="164" t="str">
        <f t="shared" si="36"/>
        <v>TR</v>
      </c>
      <c r="D349" s="135">
        <v>1.06</v>
      </c>
      <c r="E349" s="165">
        <v>0.4</v>
      </c>
      <c r="F349" s="135">
        <v>18</v>
      </c>
      <c r="G349" s="135">
        <v>125</v>
      </c>
      <c r="H349" s="154">
        <v>-3.1823100000000002</v>
      </c>
      <c r="I349" s="154">
        <v>1.7999999999999999E-2</v>
      </c>
      <c r="J349" s="154">
        <v>2303.4299999999998</v>
      </c>
      <c r="K349" s="154">
        <v>485.93700000000001</v>
      </c>
      <c r="L349" s="154">
        <v>709.01499999999999</v>
      </c>
      <c r="M349" s="166">
        <v>105</v>
      </c>
      <c r="N349" s="167">
        <f t="shared" si="41"/>
        <v>2283.4299999999998</v>
      </c>
      <c r="O349" s="167">
        <f t="shared" si="41"/>
        <v>465.93700000000001</v>
      </c>
      <c r="P349" s="167">
        <f t="shared" si="41"/>
        <v>689.01499999999999</v>
      </c>
      <c r="Q349" t="str">
        <f t="shared" si="37"/>
        <v>NA</v>
      </c>
      <c r="R349" t="str">
        <f t="shared" si="38"/>
        <v>NA</v>
      </c>
      <c r="S349" s="168">
        <f t="shared" si="39"/>
        <v>2283.4299999999998</v>
      </c>
      <c r="T349">
        <f t="shared" si="40"/>
        <v>465.93700000000001</v>
      </c>
    </row>
    <row r="350" spans="1:20" outlineLevel="1" x14ac:dyDescent="0.25">
      <c r="A350" s="149">
        <v>5</v>
      </c>
      <c r="B350" s="164" t="str">
        <f t="shared" si="35"/>
        <v>FA</v>
      </c>
      <c r="C350" s="164" t="str">
        <f t="shared" si="36"/>
        <v>TR</v>
      </c>
      <c r="D350" s="135">
        <v>1.44</v>
      </c>
      <c r="E350" s="165">
        <v>0.4</v>
      </c>
      <c r="F350" s="135">
        <v>18</v>
      </c>
      <c r="G350" s="135">
        <v>125</v>
      </c>
      <c r="H350" s="154">
        <v>-2.8015400000000001</v>
      </c>
      <c r="I350" s="154">
        <v>1.7999999999999999E-2</v>
      </c>
      <c r="J350" s="154">
        <v>1952.45</v>
      </c>
      <c r="K350" s="154">
        <v>422.99400000000003</v>
      </c>
      <c r="L350" s="154">
        <v>611.78899999999999</v>
      </c>
      <c r="M350" s="166">
        <v>105</v>
      </c>
      <c r="N350" s="167">
        <f t="shared" si="41"/>
        <v>1932.45</v>
      </c>
      <c r="O350" s="167">
        <f t="shared" si="41"/>
        <v>402.99400000000003</v>
      </c>
      <c r="P350" s="167">
        <f t="shared" si="41"/>
        <v>591.78899999999999</v>
      </c>
      <c r="Q350" t="str">
        <f t="shared" si="37"/>
        <v>NA</v>
      </c>
      <c r="R350" t="str">
        <f t="shared" si="38"/>
        <v>NA</v>
      </c>
      <c r="S350" s="168">
        <f t="shared" si="39"/>
        <v>1932.45</v>
      </c>
      <c r="T350">
        <f t="shared" si="40"/>
        <v>402.99400000000003</v>
      </c>
    </row>
    <row r="351" spans="1:20" outlineLevel="1" x14ac:dyDescent="0.25">
      <c r="A351" s="149">
        <v>7.5</v>
      </c>
      <c r="B351" s="164" t="str">
        <f t="shared" si="35"/>
        <v>FA</v>
      </c>
      <c r="C351" s="164" t="str">
        <f t="shared" si="36"/>
        <v>TR</v>
      </c>
      <c r="D351" s="135">
        <v>2.0699999999999998</v>
      </c>
      <c r="E351" s="165">
        <v>0.4</v>
      </c>
      <c r="F351" s="135">
        <v>18</v>
      </c>
      <c r="G351" s="135">
        <v>125</v>
      </c>
      <c r="H351" s="154">
        <v>-2.1669200000000002</v>
      </c>
      <c r="I351" s="154">
        <v>1.7999999999999999E-2</v>
      </c>
      <c r="J351" s="154">
        <v>1553.49</v>
      </c>
      <c r="K351" s="154">
        <v>358.15699999999998</v>
      </c>
      <c r="L351" s="154">
        <v>505.45400000000001</v>
      </c>
      <c r="M351" s="166">
        <v>105</v>
      </c>
      <c r="N351" s="167">
        <f t="shared" si="41"/>
        <v>1533.49</v>
      </c>
      <c r="O351" s="167">
        <f t="shared" si="41"/>
        <v>338.15699999999998</v>
      </c>
      <c r="P351" s="167">
        <f t="shared" si="41"/>
        <v>485.45400000000001</v>
      </c>
      <c r="Q351" t="str">
        <f t="shared" si="37"/>
        <v>NA</v>
      </c>
      <c r="R351" t="str">
        <f t="shared" si="38"/>
        <v>NA</v>
      </c>
      <c r="S351" s="168">
        <f t="shared" si="39"/>
        <v>1533.49</v>
      </c>
      <c r="T351">
        <f t="shared" si="40"/>
        <v>338.15699999999998</v>
      </c>
    </row>
    <row r="352" spans="1:20" outlineLevel="1" x14ac:dyDescent="0.25">
      <c r="A352" s="149">
        <v>10</v>
      </c>
      <c r="B352" s="164" t="str">
        <f t="shared" si="35"/>
        <v>FA</v>
      </c>
      <c r="C352" s="164" t="str">
        <f t="shared" si="36"/>
        <v>TR</v>
      </c>
      <c r="D352" s="135">
        <v>2.71</v>
      </c>
      <c r="E352" s="165">
        <v>0.4</v>
      </c>
      <c r="F352" s="135">
        <v>18</v>
      </c>
      <c r="G352" s="135">
        <v>125</v>
      </c>
      <c r="H352" s="154">
        <v>-1.5323099999999998</v>
      </c>
      <c r="I352" s="154">
        <v>1.7999999999999999E-2</v>
      </c>
      <c r="J352" s="154">
        <v>1303.08</v>
      </c>
      <c r="K352" s="154">
        <v>314.10199999999998</v>
      </c>
      <c r="L352" s="154">
        <v>434.09500000000003</v>
      </c>
      <c r="M352" s="166">
        <v>105</v>
      </c>
      <c r="N352" s="167">
        <f t="shared" si="41"/>
        <v>1283.08</v>
      </c>
      <c r="O352" s="167">
        <f t="shared" si="41"/>
        <v>294.10199999999998</v>
      </c>
      <c r="P352" s="167">
        <f t="shared" si="41"/>
        <v>414.09500000000003</v>
      </c>
      <c r="Q352" t="str">
        <f t="shared" si="37"/>
        <v>NA</v>
      </c>
      <c r="R352" t="str">
        <f t="shared" si="38"/>
        <v>NA</v>
      </c>
      <c r="S352" s="168">
        <f t="shared" si="39"/>
        <v>1283.08</v>
      </c>
      <c r="T352">
        <f t="shared" si="40"/>
        <v>294.10199999999998</v>
      </c>
    </row>
    <row r="353" spans="1:20" outlineLevel="1" x14ac:dyDescent="0.25">
      <c r="A353" s="149">
        <v>15</v>
      </c>
      <c r="B353" s="164" t="str">
        <f t="shared" si="35"/>
        <v>FA</v>
      </c>
      <c r="C353" s="164" t="str">
        <f t="shared" si="36"/>
        <v>TR</v>
      </c>
      <c r="D353" s="135">
        <v>3.98</v>
      </c>
      <c r="E353" s="165">
        <v>0.4</v>
      </c>
      <c r="F353" s="135">
        <v>18</v>
      </c>
      <c r="G353" s="135">
        <v>125</v>
      </c>
      <c r="H353" s="154">
        <v>-0.26307700000000001</v>
      </c>
      <c r="I353" s="154">
        <v>1.7999999999999999E-2</v>
      </c>
      <c r="J353" s="154">
        <v>993.26</v>
      </c>
      <c r="K353" s="154">
        <v>262.76900000000001</v>
      </c>
      <c r="L353" s="154">
        <v>352.00599999999997</v>
      </c>
      <c r="M353" s="166">
        <v>105</v>
      </c>
      <c r="N353" s="167">
        <f t="shared" si="41"/>
        <v>973.26</v>
      </c>
      <c r="O353" s="167">
        <f t="shared" si="41"/>
        <v>242.76900000000001</v>
      </c>
      <c r="P353" s="167">
        <f t="shared" si="41"/>
        <v>332.00599999999997</v>
      </c>
      <c r="Q353" t="str">
        <f t="shared" si="37"/>
        <v>NA</v>
      </c>
      <c r="R353" t="str">
        <f t="shared" si="38"/>
        <v>NA</v>
      </c>
      <c r="S353" s="168">
        <f t="shared" si="39"/>
        <v>973.26</v>
      </c>
      <c r="T353">
        <f t="shared" si="40"/>
        <v>242.76900000000001</v>
      </c>
    </row>
    <row r="354" spans="1:20" outlineLevel="1" x14ac:dyDescent="0.25">
      <c r="A354" s="149">
        <v>20</v>
      </c>
      <c r="B354" s="164" t="str">
        <f t="shared" si="35"/>
        <v>FA</v>
      </c>
      <c r="C354" s="164" t="str">
        <f t="shared" si="36"/>
        <v>TR</v>
      </c>
      <c r="D354" s="135">
        <v>5.25</v>
      </c>
      <c r="E354" s="165">
        <v>0.4</v>
      </c>
      <c r="F354" s="135">
        <v>18</v>
      </c>
      <c r="G354" s="135">
        <v>125</v>
      </c>
      <c r="H354" s="154">
        <v>1.0061500000000001</v>
      </c>
      <c r="I354" s="154">
        <v>1.7999999999999999E-2</v>
      </c>
      <c r="J354" s="154">
        <v>814.54</v>
      </c>
      <c r="K354" s="154">
        <v>235.31200000000001</v>
      </c>
      <c r="L354" s="154">
        <v>306.18900000000002</v>
      </c>
      <c r="M354" s="166">
        <v>105</v>
      </c>
      <c r="N354" s="167">
        <f t="shared" si="41"/>
        <v>794.54</v>
      </c>
      <c r="O354" s="167">
        <f t="shared" si="41"/>
        <v>215.31200000000001</v>
      </c>
      <c r="P354" s="167">
        <f t="shared" si="41"/>
        <v>286.18900000000002</v>
      </c>
      <c r="Q354" t="str">
        <f t="shared" si="37"/>
        <v>NA</v>
      </c>
      <c r="R354" t="str">
        <f t="shared" si="38"/>
        <v>NA</v>
      </c>
      <c r="S354" s="168">
        <f t="shared" si="39"/>
        <v>794.54</v>
      </c>
      <c r="T354">
        <f t="shared" si="40"/>
        <v>215.31200000000001</v>
      </c>
    </row>
    <row r="355" spans="1:20" outlineLevel="1" x14ac:dyDescent="0.25">
      <c r="A355" s="149">
        <v>35</v>
      </c>
      <c r="B355" s="164" t="str">
        <f t="shared" si="35"/>
        <v>FA</v>
      </c>
      <c r="C355" s="164" t="str">
        <f t="shared" si="36"/>
        <v>FA</v>
      </c>
      <c r="D355" s="135">
        <v>9.0500000000000007</v>
      </c>
      <c r="E355" s="165">
        <v>0.4</v>
      </c>
      <c r="F355" s="135">
        <v>18</v>
      </c>
      <c r="G355" s="135">
        <v>125</v>
      </c>
      <c r="H355" s="154">
        <v>4.8138500000000004</v>
      </c>
      <c r="I355" s="154">
        <v>1.7999999999999999E-2</v>
      </c>
      <c r="J355" s="154">
        <v>553.06700000000001</v>
      </c>
      <c r="K355" s="154">
        <v>193.596</v>
      </c>
      <c r="L355" s="154">
        <v>237.375</v>
      </c>
      <c r="M355" s="166">
        <v>105</v>
      </c>
      <c r="N355" s="167">
        <f t="shared" si="41"/>
        <v>533.06700000000001</v>
      </c>
      <c r="O355" s="167">
        <f t="shared" si="41"/>
        <v>173.596</v>
      </c>
      <c r="P355" s="167">
        <f t="shared" si="41"/>
        <v>217.375</v>
      </c>
      <c r="Q355" t="str">
        <f t="shared" si="37"/>
        <v>NA</v>
      </c>
      <c r="R355" t="str">
        <f t="shared" si="38"/>
        <v>NA</v>
      </c>
      <c r="S355" s="168">
        <f t="shared" si="39"/>
        <v>533.06700000000001</v>
      </c>
      <c r="T355">
        <f t="shared" si="40"/>
        <v>173.596</v>
      </c>
    </row>
    <row r="356" spans="1:20" outlineLevel="1" x14ac:dyDescent="0.25">
      <c r="A356" s="149">
        <v>50</v>
      </c>
      <c r="B356" s="164" t="str">
        <f t="shared" si="35"/>
        <v>FA</v>
      </c>
      <c r="C356" s="164" t="str">
        <f t="shared" si="36"/>
        <v>FA</v>
      </c>
      <c r="D356" s="135">
        <v>12.86</v>
      </c>
      <c r="E356" s="165">
        <v>0.4</v>
      </c>
      <c r="F356" s="135">
        <v>18</v>
      </c>
      <c r="G356" s="135">
        <v>125</v>
      </c>
      <c r="H356" s="154">
        <v>8.6215399999999995</v>
      </c>
      <c r="I356" s="154">
        <v>1.7999999999999999E-2</v>
      </c>
      <c r="J356" s="154">
        <v>436.70600000000002</v>
      </c>
      <c r="K356" s="154">
        <v>175.52</v>
      </c>
      <c r="L356" s="154">
        <v>207.98699999999999</v>
      </c>
      <c r="M356" s="166">
        <v>105</v>
      </c>
      <c r="N356" s="167">
        <f t="shared" si="41"/>
        <v>416.70600000000002</v>
      </c>
      <c r="O356" s="167">
        <f t="shared" si="41"/>
        <v>155.52000000000001</v>
      </c>
      <c r="P356" s="167">
        <f t="shared" si="41"/>
        <v>187.98699999999999</v>
      </c>
      <c r="Q356" t="str">
        <f t="shared" si="37"/>
        <v>NA</v>
      </c>
      <c r="R356" t="str">
        <f t="shared" si="38"/>
        <v>NA</v>
      </c>
      <c r="S356" s="168">
        <f t="shared" si="39"/>
        <v>416.70600000000002</v>
      </c>
      <c r="T356">
        <f t="shared" si="40"/>
        <v>155.52000000000001</v>
      </c>
    </row>
    <row r="357" spans="1:20" outlineLevel="1" x14ac:dyDescent="0.25">
      <c r="A357" s="149">
        <v>60</v>
      </c>
      <c r="B357" s="164" t="str">
        <f t="shared" si="35"/>
        <v>FA</v>
      </c>
      <c r="C357" s="164" t="str">
        <f t="shared" si="36"/>
        <v>FA</v>
      </c>
      <c r="D357" s="135">
        <v>15.4</v>
      </c>
      <c r="E357" s="165">
        <v>0.4</v>
      </c>
      <c r="F357" s="135">
        <v>18</v>
      </c>
      <c r="G357" s="135">
        <v>125</v>
      </c>
      <c r="H357" s="154">
        <v>11.16</v>
      </c>
      <c r="I357" s="154">
        <v>1.7999999999999999E-2</v>
      </c>
      <c r="J357" s="154">
        <v>389.07600000000002</v>
      </c>
      <c r="K357" s="154">
        <v>167.90899999999999</v>
      </c>
      <c r="L357" s="154">
        <v>195.78399999999999</v>
      </c>
      <c r="M357" s="166">
        <v>105</v>
      </c>
      <c r="N357" s="167">
        <f t="shared" si="41"/>
        <v>369.07600000000002</v>
      </c>
      <c r="O357" s="167">
        <f t="shared" si="41"/>
        <v>147.90899999999999</v>
      </c>
      <c r="P357" s="167">
        <f t="shared" si="41"/>
        <v>175.78399999999999</v>
      </c>
      <c r="Q357" t="str">
        <f t="shared" si="37"/>
        <v>NA</v>
      </c>
      <c r="R357" t="str">
        <f t="shared" si="38"/>
        <v>NA</v>
      </c>
      <c r="S357" s="168">
        <f t="shared" si="39"/>
        <v>369.07600000000002</v>
      </c>
      <c r="T357">
        <f t="shared" si="40"/>
        <v>147.90899999999999</v>
      </c>
    </row>
    <row r="358" spans="1:20" outlineLevel="1" x14ac:dyDescent="0.25">
      <c r="A358" s="149">
        <v>70</v>
      </c>
      <c r="B358" s="164" t="str">
        <f t="shared" si="35"/>
        <v>FA</v>
      </c>
      <c r="C358" s="164" t="str">
        <f t="shared" si="36"/>
        <v>FA</v>
      </c>
      <c r="D358" s="135">
        <v>17.940000000000001</v>
      </c>
      <c r="E358" s="165">
        <v>0.4</v>
      </c>
      <c r="F358" s="135">
        <v>18</v>
      </c>
      <c r="G358" s="135">
        <v>125</v>
      </c>
      <c r="H358" s="154">
        <v>13.698499999999999</v>
      </c>
      <c r="I358" s="154">
        <v>1.7999999999999999E-2</v>
      </c>
      <c r="J358" s="154">
        <v>354.27699999999999</v>
      </c>
      <c r="K358" s="154">
        <v>162.40299999999999</v>
      </c>
      <c r="L358" s="154">
        <v>186.845</v>
      </c>
      <c r="M358" s="166">
        <v>105</v>
      </c>
      <c r="N358" s="167">
        <f t="shared" si="41"/>
        <v>334.27699999999999</v>
      </c>
      <c r="O358" s="167">
        <f t="shared" si="41"/>
        <v>142.40299999999999</v>
      </c>
      <c r="P358" s="167">
        <f t="shared" si="41"/>
        <v>166.845</v>
      </c>
      <c r="Q358" t="str">
        <f t="shared" si="37"/>
        <v>NA</v>
      </c>
      <c r="R358" t="str">
        <f t="shared" si="38"/>
        <v>NA</v>
      </c>
      <c r="S358" s="168">
        <f t="shared" si="39"/>
        <v>334.27699999999999</v>
      </c>
      <c r="T358">
        <f t="shared" si="40"/>
        <v>142.40299999999999</v>
      </c>
    </row>
    <row r="359" spans="1:20" outlineLevel="1" x14ac:dyDescent="0.25">
      <c r="A359" s="149">
        <v>85</v>
      </c>
      <c r="B359" s="164" t="str">
        <f t="shared" si="35"/>
        <v>FA</v>
      </c>
      <c r="C359" s="164" t="str">
        <f t="shared" si="36"/>
        <v>FA</v>
      </c>
      <c r="D359" s="135">
        <v>21.75</v>
      </c>
      <c r="E359" s="165">
        <v>0.4</v>
      </c>
      <c r="F359" s="135">
        <v>18</v>
      </c>
      <c r="G359" s="135">
        <v>125</v>
      </c>
      <c r="H359" s="154">
        <v>17.5062</v>
      </c>
      <c r="I359" s="154">
        <v>1.7999999999999999E-2</v>
      </c>
      <c r="J359" s="154">
        <v>316.70699999999999</v>
      </c>
      <c r="K359" s="154">
        <v>156.304</v>
      </c>
      <c r="L359" s="154">
        <v>176.892</v>
      </c>
      <c r="M359" s="166">
        <v>105</v>
      </c>
      <c r="N359" s="167">
        <f t="shared" si="41"/>
        <v>296.70699999999999</v>
      </c>
      <c r="O359" s="167">
        <f t="shared" si="41"/>
        <v>136.304</v>
      </c>
      <c r="P359" s="167">
        <f t="shared" si="41"/>
        <v>156.892</v>
      </c>
      <c r="Q359" t="str">
        <f t="shared" si="37"/>
        <v>NA</v>
      </c>
      <c r="R359" t="str">
        <f t="shared" si="38"/>
        <v>NA</v>
      </c>
      <c r="S359" s="168">
        <f t="shared" si="39"/>
        <v>296.70699999999999</v>
      </c>
      <c r="T359">
        <f t="shared" si="40"/>
        <v>136.304</v>
      </c>
    </row>
    <row r="360" spans="1:20" outlineLevel="1" x14ac:dyDescent="0.25">
      <c r="A360" s="149">
        <v>100</v>
      </c>
      <c r="B360" s="164" t="str">
        <f t="shared" si="35"/>
        <v>FA</v>
      </c>
      <c r="C360" s="164" t="str">
        <f t="shared" si="36"/>
        <v>FA</v>
      </c>
      <c r="D360" s="135">
        <v>25.55</v>
      </c>
      <c r="E360" s="165">
        <v>0.4</v>
      </c>
      <c r="F360" s="135">
        <v>18</v>
      </c>
      <c r="G360" s="135">
        <v>125</v>
      </c>
      <c r="H360" s="154">
        <v>21.313800000000001</v>
      </c>
      <c r="I360" s="154">
        <v>1.7999999999999999E-2</v>
      </c>
      <c r="J360" s="154">
        <v>289.73399999999998</v>
      </c>
      <c r="K360" s="154">
        <v>152.184</v>
      </c>
      <c r="L360" s="154">
        <v>169.65</v>
      </c>
      <c r="M360" s="166">
        <v>105</v>
      </c>
      <c r="N360" s="167">
        <f t="shared" si="41"/>
        <v>269.73399999999998</v>
      </c>
      <c r="O360" s="167">
        <f t="shared" si="41"/>
        <v>132.184</v>
      </c>
      <c r="P360" s="167">
        <f t="shared" si="41"/>
        <v>149.65</v>
      </c>
      <c r="Q360" t="str">
        <f t="shared" si="37"/>
        <v>NA</v>
      </c>
      <c r="R360" t="str">
        <f t="shared" si="38"/>
        <v>NA</v>
      </c>
      <c r="S360" s="168">
        <f t="shared" si="39"/>
        <v>269.73399999999998</v>
      </c>
      <c r="T360">
        <f t="shared" si="40"/>
        <v>132.184</v>
      </c>
    </row>
    <row r="361" spans="1:20" outlineLevel="1" x14ac:dyDescent="0.25">
      <c r="A361" s="149">
        <v>125</v>
      </c>
      <c r="B361" s="164" t="str">
        <f t="shared" si="35"/>
        <v>FA</v>
      </c>
      <c r="C361" s="164" t="str">
        <f t="shared" si="36"/>
        <v>FA</v>
      </c>
      <c r="D361" s="135">
        <v>31.9</v>
      </c>
      <c r="E361" s="165">
        <v>0.4</v>
      </c>
      <c r="F361" s="135">
        <v>18</v>
      </c>
      <c r="G361" s="135">
        <v>125</v>
      </c>
      <c r="H361" s="154">
        <v>27.66</v>
      </c>
      <c r="I361" s="154">
        <v>1.7999999999999999E-2</v>
      </c>
      <c r="J361" s="154">
        <v>258.63900000000001</v>
      </c>
      <c r="K361" s="154">
        <v>147</v>
      </c>
      <c r="L361" s="154">
        <v>161.53700000000001</v>
      </c>
      <c r="M361" s="166">
        <v>105</v>
      </c>
      <c r="N361" s="167">
        <f t="shared" si="41"/>
        <v>238.63900000000001</v>
      </c>
      <c r="O361" s="167">
        <f t="shared" si="41"/>
        <v>127</v>
      </c>
      <c r="P361" s="167">
        <f t="shared" si="41"/>
        <v>141.53700000000001</v>
      </c>
      <c r="Q361" t="str">
        <f t="shared" si="37"/>
        <v>NA</v>
      </c>
      <c r="R361" t="str">
        <f t="shared" si="38"/>
        <v>NA</v>
      </c>
      <c r="S361" s="168">
        <f t="shared" si="39"/>
        <v>238.63900000000001</v>
      </c>
      <c r="T361">
        <f t="shared" si="40"/>
        <v>127</v>
      </c>
    </row>
    <row r="362" spans="1:20" outlineLevel="1" x14ac:dyDescent="0.25">
      <c r="A362" s="149">
        <v>150</v>
      </c>
      <c r="B362" s="164" t="str">
        <f t="shared" si="35"/>
        <v>FA</v>
      </c>
      <c r="C362" s="164" t="str">
        <f t="shared" si="36"/>
        <v>FA</v>
      </c>
      <c r="D362" s="135">
        <v>38.25</v>
      </c>
      <c r="E362" s="165">
        <v>0.4</v>
      </c>
      <c r="F362" s="135">
        <v>18</v>
      </c>
      <c r="G362" s="135">
        <v>125</v>
      </c>
      <c r="H362" s="154">
        <v>34.0062</v>
      </c>
      <c r="I362" s="154">
        <v>1.7999999999999999E-2</v>
      </c>
      <c r="J362" s="154">
        <v>237.49100000000001</v>
      </c>
      <c r="K362" s="154">
        <v>143.625</v>
      </c>
      <c r="L362" s="154">
        <v>155.887</v>
      </c>
      <c r="M362" s="166">
        <v>105</v>
      </c>
      <c r="N362" s="167">
        <f t="shared" si="41"/>
        <v>217.49100000000001</v>
      </c>
      <c r="O362" s="167">
        <f t="shared" si="41"/>
        <v>123.625</v>
      </c>
      <c r="P362" s="167">
        <f t="shared" si="41"/>
        <v>135.887</v>
      </c>
      <c r="Q362" t="str">
        <f t="shared" si="37"/>
        <v>NA</v>
      </c>
      <c r="R362" t="str">
        <f t="shared" si="38"/>
        <v>NA</v>
      </c>
      <c r="S362" s="168">
        <f t="shared" si="39"/>
        <v>217.49100000000001</v>
      </c>
      <c r="T362">
        <f t="shared" si="40"/>
        <v>123.625</v>
      </c>
    </row>
    <row r="363" spans="1:20" outlineLevel="1" x14ac:dyDescent="0.25">
      <c r="A363" s="149">
        <v>2</v>
      </c>
      <c r="B363" s="164" t="str">
        <f t="shared" si="35"/>
        <v>FA</v>
      </c>
      <c r="C363" s="164" t="str">
        <f t="shared" si="36"/>
        <v>TR</v>
      </c>
      <c r="D363" s="135">
        <v>0.68</v>
      </c>
      <c r="E363" s="165">
        <v>0.4</v>
      </c>
      <c r="F363" s="135">
        <v>24</v>
      </c>
      <c r="G363" s="135">
        <v>125</v>
      </c>
      <c r="H363" s="154">
        <v>-3.5630800000000002</v>
      </c>
      <c r="I363" s="154">
        <v>2.4E-2</v>
      </c>
      <c r="J363" s="154">
        <v>3647.79</v>
      </c>
      <c r="K363" s="154">
        <v>706.88</v>
      </c>
      <c r="L363" s="154">
        <v>1035.17</v>
      </c>
      <c r="M363" s="166">
        <v>105</v>
      </c>
      <c r="N363" s="167">
        <f t="shared" si="41"/>
        <v>3627.79</v>
      </c>
      <c r="O363" s="167">
        <f t="shared" si="41"/>
        <v>686.88</v>
      </c>
      <c r="P363" s="167">
        <f t="shared" si="41"/>
        <v>1015.1700000000001</v>
      </c>
      <c r="Q363" t="str">
        <f t="shared" si="37"/>
        <v>NA</v>
      </c>
      <c r="R363" t="str">
        <f t="shared" si="38"/>
        <v>NA</v>
      </c>
      <c r="S363" s="168">
        <f t="shared" si="39"/>
        <v>3627.79</v>
      </c>
      <c r="T363">
        <f t="shared" si="40"/>
        <v>686.88</v>
      </c>
    </row>
    <row r="364" spans="1:20" outlineLevel="1" x14ac:dyDescent="0.25">
      <c r="A364" s="149">
        <v>3.5</v>
      </c>
      <c r="B364" s="164" t="str">
        <f t="shared" si="35"/>
        <v>FA</v>
      </c>
      <c r="C364" s="164" t="str">
        <f t="shared" si="36"/>
        <v>TR</v>
      </c>
      <c r="D364" s="135">
        <v>1.06</v>
      </c>
      <c r="E364" s="165">
        <v>0.4</v>
      </c>
      <c r="F364" s="135">
        <v>24</v>
      </c>
      <c r="G364" s="135">
        <v>125</v>
      </c>
      <c r="H364" s="154">
        <v>-3.1823100000000002</v>
      </c>
      <c r="I364" s="154">
        <v>2.4E-2</v>
      </c>
      <c r="J364" s="154">
        <v>2933.6</v>
      </c>
      <c r="K364" s="154">
        <v>584.53099999999995</v>
      </c>
      <c r="L364" s="154">
        <v>861.25</v>
      </c>
      <c r="M364" s="166">
        <v>105</v>
      </c>
      <c r="N364" s="167">
        <f t="shared" si="41"/>
        <v>2913.6</v>
      </c>
      <c r="O364" s="167">
        <f t="shared" si="41"/>
        <v>564.53099999999995</v>
      </c>
      <c r="P364" s="167">
        <f t="shared" si="41"/>
        <v>841.25</v>
      </c>
      <c r="Q364" t="str">
        <f t="shared" si="37"/>
        <v>NA</v>
      </c>
      <c r="R364" t="str">
        <f t="shared" si="38"/>
        <v>NA</v>
      </c>
      <c r="S364" s="168">
        <f t="shared" si="39"/>
        <v>2913.6</v>
      </c>
      <c r="T364">
        <f t="shared" si="40"/>
        <v>564.53099999999995</v>
      </c>
    </row>
    <row r="365" spans="1:20" outlineLevel="1" x14ac:dyDescent="0.25">
      <c r="A365" s="149">
        <v>5</v>
      </c>
      <c r="B365" s="164" t="str">
        <f t="shared" si="35"/>
        <v>FA</v>
      </c>
      <c r="C365" s="164" t="str">
        <f t="shared" si="36"/>
        <v>TR</v>
      </c>
      <c r="D365" s="135">
        <v>1.44</v>
      </c>
      <c r="E365" s="165">
        <v>0.4</v>
      </c>
      <c r="F365" s="135">
        <v>24</v>
      </c>
      <c r="G365" s="135">
        <v>125</v>
      </c>
      <c r="H365" s="154">
        <v>-2.8015400000000001</v>
      </c>
      <c r="I365" s="154">
        <v>2.4E-2</v>
      </c>
      <c r="J365" s="154">
        <v>2475.92</v>
      </c>
      <c r="K365" s="154">
        <v>505.38400000000001</v>
      </c>
      <c r="L365" s="154">
        <v>740.27</v>
      </c>
      <c r="M365" s="166">
        <v>105</v>
      </c>
      <c r="N365" s="167">
        <f t="shared" si="41"/>
        <v>2455.92</v>
      </c>
      <c r="O365" s="167">
        <f t="shared" si="41"/>
        <v>485.38400000000001</v>
      </c>
      <c r="P365" s="167">
        <f t="shared" si="41"/>
        <v>720.27</v>
      </c>
      <c r="Q365" t="str">
        <f t="shared" si="37"/>
        <v>NA</v>
      </c>
      <c r="R365" t="str">
        <f t="shared" si="38"/>
        <v>NA</v>
      </c>
      <c r="S365" s="168">
        <f t="shared" si="39"/>
        <v>2455.92</v>
      </c>
      <c r="T365">
        <f t="shared" si="40"/>
        <v>485.38400000000001</v>
      </c>
    </row>
    <row r="366" spans="1:20" outlineLevel="1" x14ac:dyDescent="0.25">
      <c r="A366" s="149">
        <v>7.5</v>
      </c>
      <c r="B366" s="164" t="str">
        <f t="shared" si="35"/>
        <v>FA</v>
      </c>
      <c r="C366" s="164" t="str">
        <f t="shared" si="36"/>
        <v>TR</v>
      </c>
      <c r="D366" s="135">
        <v>2.0699999999999998</v>
      </c>
      <c r="E366" s="165">
        <v>0.4</v>
      </c>
      <c r="F366" s="135">
        <v>24</v>
      </c>
      <c r="G366" s="135">
        <v>125</v>
      </c>
      <c r="H366" s="154">
        <v>-2.1669200000000002</v>
      </c>
      <c r="I366" s="154">
        <v>2.4E-2</v>
      </c>
      <c r="J366" s="154">
        <v>1961.43</v>
      </c>
      <c r="K366" s="154">
        <v>423.79599999999999</v>
      </c>
      <c r="L366" s="154">
        <v>607.86699999999996</v>
      </c>
      <c r="M366" s="166">
        <v>105</v>
      </c>
      <c r="N366" s="167">
        <f t="shared" si="41"/>
        <v>1941.43</v>
      </c>
      <c r="O366" s="167">
        <f t="shared" si="41"/>
        <v>403.79599999999999</v>
      </c>
      <c r="P366" s="167">
        <f t="shared" si="41"/>
        <v>587.86699999999996</v>
      </c>
      <c r="Q366" t="str">
        <f t="shared" si="37"/>
        <v>NA</v>
      </c>
      <c r="R366" t="str">
        <f t="shared" si="38"/>
        <v>NA</v>
      </c>
      <c r="S366" s="168">
        <f t="shared" si="39"/>
        <v>1941.43</v>
      </c>
      <c r="T366">
        <f t="shared" si="40"/>
        <v>403.79599999999999</v>
      </c>
    </row>
    <row r="367" spans="1:20" outlineLevel="1" x14ac:dyDescent="0.25">
      <c r="A367" s="149">
        <v>10</v>
      </c>
      <c r="B367" s="164" t="str">
        <f t="shared" si="35"/>
        <v>FA</v>
      </c>
      <c r="C367" s="164" t="str">
        <f t="shared" si="36"/>
        <v>TR</v>
      </c>
      <c r="D367" s="135">
        <v>2.71</v>
      </c>
      <c r="E367" s="165">
        <v>0.4</v>
      </c>
      <c r="F367" s="135">
        <v>24</v>
      </c>
      <c r="G367" s="135">
        <v>125</v>
      </c>
      <c r="H367" s="154">
        <v>-1.5323099999999998</v>
      </c>
      <c r="I367" s="154">
        <v>2.4E-2</v>
      </c>
      <c r="J367" s="154">
        <v>1639.89</v>
      </c>
      <c r="K367" s="154">
        <v>367.99900000000002</v>
      </c>
      <c r="L367" s="154">
        <v>518.37800000000004</v>
      </c>
      <c r="M367" s="166">
        <v>105</v>
      </c>
      <c r="N367" s="167">
        <f t="shared" si="41"/>
        <v>1619.89</v>
      </c>
      <c r="O367" s="167">
        <f t="shared" si="41"/>
        <v>347.99900000000002</v>
      </c>
      <c r="P367" s="167">
        <f t="shared" si="41"/>
        <v>498.37800000000004</v>
      </c>
      <c r="Q367" t="str">
        <f t="shared" si="37"/>
        <v>NA</v>
      </c>
      <c r="R367" t="str">
        <f t="shared" si="38"/>
        <v>NA</v>
      </c>
      <c r="S367" s="168">
        <f t="shared" si="39"/>
        <v>1619.89</v>
      </c>
      <c r="T367">
        <f t="shared" si="40"/>
        <v>347.99900000000002</v>
      </c>
    </row>
    <row r="368" spans="1:20" outlineLevel="1" x14ac:dyDescent="0.25">
      <c r="A368" s="149">
        <v>15</v>
      </c>
      <c r="B368" s="164" t="str">
        <f t="shared" si="35"/>
        <v>FA</v>
      </c>
      <c r="C368" s="164" t="str">
        <f t="shared" si="36"/>
        <v>TR</v>
      </c>
      <c r="D368" s="135">
        <v>3.98</v>
      </c>
      <c r="E368" s="165">
        <v>0.4</v>
      </c>
      <c r="F368" s="135">
        <v>24</v>
      </c>
      <c r="G368" s="135">
        <v>125</v>
      </c>
      <c r="H368" s="154">
        <v>-0.26307700000000001</v>
      </c>
      <c r="I368" s="154">
        <v>2.4E-2</v>
      </c>
      <c r="J368" s="154">
        <v>1244.31</v>
      </c>
      <c r="K368" s="154">
        <v>302.93299999999999</v>
      </c>
      <c r="L368" s="154">
        <v>415.517</v>
      </c>
      <c r="M368" s="166">
        <v>105</v>
      </c>
      <c r="N368" s="167">
        <f t="shared" si="41"/>
        <v>1224.31</v>
      </c>
      <c r="O368" s="167">
        <f t="shared" si="41"/>
        <v>282.93299999999999</v>
      </c>
      <c r="P368" s="167">
        <f t="shared" si="41"/>
        <v>395.517</v>
      </c>
      <c r="Q368" t="str">
        <f t="shared" si="37"/>
        <v>NA</v>
      </c>
      <c r="R368" t="str">
        <f t="shared" si="38"/>
        <v>NA</v>
      </c>
      <c r="S368" s="168">
        <f t="shared" si="39"/>
        <v>1224.31</v>
      </c>
      <c r="T368">
        <f t="shared" si="40"/>
        <v>282.93299999999999</v>
      </c>
    </row>
    <row r="369" spans="1:20" outlineLevel="1" x14ac:dyDescent="0.25">
      <c r="A369" s="149">
        <v>20</v>
      </c>
      <c r="B369" s="164" t="str">
        <f t="shared" si="35"/>
        <v>FA</v>
      </c>
      <c r="C369" s="164" t="str">
        <f t="shared" si="36"/>
        <v>TR</v>
      </c>
      <c r="D369" s="135">
        <v>5.25</v>
      </c>
      <c r="E369" s="165">
        <v>0.4</v>
      </c>
      <c r="F369" s="135">
        <v>24</v>
      </c>
      <c r="G369" s="135">
        <v>125</v>
      </c>
      <c r="H369" s="154">
        <v>1.0061500000000001</v>
      </c>
      <c r="I369" s="154">
        <v>2.4E-2</v>
      </c>
      <c r="J369" s="154">
        <v>1016.09</v>
      </c>
      <c r="K369" s="154">
        <v>267.98899999999998</v>
      </c>
      <c r="L369" s="154">
        <v>357.91199999999998</v>
      </c>
      <c r="M369" s="166">
        <v>105</v>
      </c>
      <c r="N369" s="167">
        <f t="shared" si="41"/>
        <v>996.09</v>
      </c>
      <c r="O369" s="167">
        <f t="shared" si="41"/>
        <v>247.98899999999998</v>
      </c>
      <c r="P369" s="167">
        <f t="shared" si="41"/>
        <v>337.91199999999998</v>
      </c>
      <c r="Q369" t="str">
        <f t="shared" si="37"/>
        <v>NA</v>
      </c>
      <c r="R369" t="str">
        <f t="shared" si="38"/>
        <v>NA</v>
      </c>
      <c r="S369" s="168">
        <f t="shared" si="39"/>
        <v>996.09</v>
      </c>
      <c r="T369">
        <f t="shared" si="40"/>
        <v>247.98899999999998</v>
      </c>
    </row>
    <row r="370" spans="1:20" outlineLevel="1" x14ac:dyDescent="0.25">
      <c r="A370" s="149">
        <v>35</v>
      </c>
      <c r="B370" s="164" t="str">
        <f t="shared" si="35"/>
        <v>FA</v>
      </c>
      <c r="C370" s="164" t="str">
        <f t="shared" si="36"/>
        <v>FA</v>
      </c>
      <c r="D370" s="135">
        <v>9.0500000000000007</v>
      </c>
      <c r="E370" s="165">
        <v>0.4</v>
      </c>
      <c r="F370" s="135">
        <v>24</v>
      </c>
      <c r="G370" s="135">
        <v>125</v>
      </c>
      <c r="H370" s="154">
        <v>4.8138500000000004</v>
      </c>
      <c r="I370" s="154">
        <v>2.4E-2</v>
      </c>
      <c r="J370" s="154">
        <v>681.53599999999994</v>
      </c>
      <c r="K370" s="154">
        <v>214.535</v>
      </c>
      <c r="L370" s="154">
        <v>270.75599999999997</v>
      </c>
      <c r="M370" s="166">
        <v>105</v>
      </c>
      <c r="N370" s="167">
        <f t="shared" si="41"/>
        <v>661.53599999999994</v>
      </c>
      <c r="O370" s="167">
        <f t="shared" si="41"/>
        <v>194.535</v>
      </c>
      <c r="P370" s="167">
        <f t="shared" si="41"/>
        <v>250.75599999999997</v>
      </c>
      <c r="Q370" t="str">
        <f t="shared" si="37"/>
        <v>NA</v>
      </c>
      <c r="R370" t="str">
        <f t="shared" si="38"/>
        <v>NA</v>
      </c>
      <c r="S370" s="168">
        <f t="shared" si="39"/>
        <v>661.53599999999994</v>
      </c>
      <c r="T370">
        <f t="shared" si="40"/>
        <v>194.535</v>
      </c>
    </row>
    <row r="371" spans="1:20" outlineLevel="1" x14ac:dyDescent="0.25">
      <c r="A371" s="149">
        <v>50</v>
      </c>
      <c r="B371" s="164" t="str">
        <f t="shared" si="35"/>
        <v>FA</v>
      </c>
      <c r="C371" s="164" t="str">
        <f t="shared" si="36"/>
        <v>FA</v>
      </c>
      <c r="D371" s="135">
        <v>12.86</v>
      </c>
      <c r="E371" s="165">
        <v>0.4</v>
      </c>
      <c r="F371" s="135">
        <v>24</v>
      </c>
      <c r="G371" s="135">
        <v>125</v>
      </c>
      <c r="H371" s="154">
        <v>8.6215399999999995</v>
      </c>
      <c r="I371" s="154">
        <v>2.4E-2</v>
      </c>
      <c r="J371" s="154">
        <v>531.83600000000001</v>
      </c>
      <c r="K371" s="154">
        <v>191.20400000000001</v>
      </c>
      <c r="L371" s="154">
        <v>233.19399999999999</v>
      </c>
      <c r="M371" s="166">
        <v>105</v>
      </c>
      <c r="N371" s="167">
        <f t="shared" si="41"/>
        <v>511.83600000000001</v>
      </c>
      <c r="O371" s="167">
        <f t="shared" si="41"/>
        <v>171.20400000000001</v>
      </c>
      <c r="P371" s="167">
        <f t="shared" si="41"/>
        <v>213.19399999999999</v>
      </c>
      <c r="Q371" t="str">
        <f t="shared" si="37"/>
        <v>NA</v>
      </c>
      <c r="R371" t="str">
        <f t="shared" si="38"/>
        <v>NA</v>
      </c>
      <c r="S371" s="168">
        <f t="shared" si="39"/>
        <v>511.83600000000001</v>
      </c>
      <c r="T371">
        <f t="shared" si="40"/>
        <v>171.20400000000001</v>
      </c>
    </row>
    <row r="372" spans="1:20" outlineLevel="1" x14ac:dyDescent="0.25">
      <c r="A372" s="149">
        <v>60</v>
      </c>
      <c r="B372" s="164" t="str">
        <f t="shared" si="35"/>
        <v>FA</v>
      </c>
      <c r="C372" s="164" t="str">
        <f t="shared" si="36"/>
        <v>FA</v>
      </c>
      <c r="D372" s="135">
        <v>15.4</v>
      </c>
      <c r="E372" s="165">
        <v>0.4</v>
      </c>
      <c r="F372" s="135">
        <v>24</v>
      </c>
      <c r="G372" s="135">
        <v>125</v>
      </c>
      <c r="H372" s="154">
        <v>11.16</v>
      </c>
      <c r="I372" s="154">
        <v>2.4E-2</v>
      </c>
      <c r="J372" s="154">
        <v>470.483</v>
      </c>
      <c r="K372" s="154">
        <v>181.35599999999999</v>
      </c>
      <c r="L372" s="154">
        <v>217.53299999999999</v>
      </c>
      <c r="M372" s="166">
        <v>105</v>
      </c>
      <c r="N372" s="167">
        <f t="shared" si="41"/>
        <v>450.483</v>
      </c>
      <c r="O372" s="167">
        <f t="shared" si="41"/>
        <v>161.35599999999999</v>
      </c>
      <c r="P372" s="167">
        <f t="shared" si="41"/>
        <v>197.53299999999999</v>
      </c>
      <c r="Q372" t="str">
        <f t="shared" si="37"/>
        <v>NA</v>
      </c>
      <c r="R372" t="str">
        <f t="shared" si="38"/>
        <v>NA</v>
      </c>
      <c r="S372" s="168">
        <f t="shared" si="39"/>
        <v>450.483</v>
      </c>
      <c r="T372">
        <f t="shared" si="40"/>
        <v>161.35599999999999</v>
      </c>
    </row>
    <row r="373" spans="1:20" outlineLevel="1" x14ac:dyDescent="0.25">
      <c r="A373" s="149">
        <v>70</v>
      </c>
      <c r="B373" s="164" t="str">
        <f t="shared" si="35"/>
        <v>FA</v>
      </c>
      <c r="C373" s="164" t="str">
        <f t="shared" si="36"/>
        <v>FA</v>
      </c>
      <c r="D373" s="135">
        <v>17.940000000000001</v>
      </c>
      <c r="E373" s="165">
        <v>0.4</v>
      </c>
      <c r="F373" s="135">
        <v>24</v>
      </c>
      <c r="G373" s="135">
        <v>125</v>
      </c>
      <c r="H373" s="154">
        <v>13.698499999999999</v>
      </c>
      <c r="I373" s="154">
        <v>2.4E-2</v>
      </c>
      <c r="J373" s="154">
        <v>425.45100000000002</v>
      </c>
      <c r="K373" s="154">
        <v>174.202</v>
      </c>
      <c r="L373" s="154">
        <v>205.99700000000001</v>
      </c>
      <c r="M373" s="166">
        <v>105</v>
      </c>
      <c r="N373" s="167">
        <f t="shared" si="41"/>
        <v>405.45100000000002</v>
      </c>
      <c r="O373" s="167">
        <f t="shared" si="41"/>
        <v>154.202</v>
      </c>
      <c r="P373" s="167">
        <f t="shared" si="41"/>
        <v>185.99700000000001</v>
      </c>
      <c r="Q373" t="str">
        <f t="shared" si="37"/>
        <v>NA</v>
      </c>
      <c r="R373" t="str">
        <f t="shared" si="38"/>
        <v>NA</v>
      </c>
      <c r="S373" s="168">
        <f t="shared" si="39"/>
        <v>405.45100000000002</v>
      </c>
      <c r="T373">
        <f t="shared" si="40"/>
        <v>154.202</v>
      </c>
    </row>
    <row r="374" spans="1:20" outlineLevel="1" x14ac:dyDescent="0.25">
      <c r="A374" s="149">
        <v>85</v>
      </c>
      <c r="B374" s="164" t="str">
        <f t="shared" si="35"/>
        <v>FA</v>
      </c>
      <c r="C374" s="164" t="str">
        <f t="shared" si="36"/>
        <v>FA</v>
      </c>
      <c r="D374" s="135">
        <v>21.75</v>
      </c>
      <c r="E374" s="165">
        <v>0.4</v>
      </c>
      <c r="F374" s="135">
        <v>24</v>
      </c>
      <c r="G374" s="135">
        <v>125</v>
      </c>
      <c r="H374" s="154">
        <v>17.5062</v>
      </c>
      <c r="I374" s="154">
        <v>2.4E-2</v>
      </c>
      <c r="J374" s="154">
        <v>376.71800000000002</v>
      </c>
      <c r="K374" s="154">
        <v>166.251</v>
      </c>
      <c r="L374" s="154">
        <v>193.114</v>
      </c>
      <c r="M374" s="166">
        <v>105</v>
      </c>
      <c r="N374" s="167">
        <f t="shared" si="41"/>
        <v>356.71800000000002</v>
      </c>
      <c r="O374" s="167">
        <f t="shared" si="41"/>
        <v>146.251</v>
      </c>
      <c r="P374" s="167">
        <f t="shared" si="41"/>
        <v>173.114</v>
      </c>
      <c r="Q374" t="str">
        <f t="shared" si="37"/>
        <v>NA</v>
      </c>
      <c r="R374" t="str">
        <f t="shared" si="38"/>
        <v>NA</v>
      </c>
      <c r="S374" s="168">
        <f t="shared" si="39"/>
        <v>356.71800000000002</v>
      </c>
      <c r="T374">
        <f t="shared" si="40"/>
        <v>146.251</v>
      </c>
    </row>
    <row r="375" spans="1:20" outlineLevel="1" x14ac:dyDescent="0.25">
      <c r="A375" s="149">
        <v>100</v>
      </c>
      <c r="B375" s="164" t="str">
        <f t="shared" si="35"/>
        <v>FA</v>
      </c>
      <c r="C375" s="164" t="str">
        <f t="shared" si="36"/>
        <v>FA</v>
      </c>
      <c r="D375" s="135">
        <v>25.55</v>
      </c>
      <c r="E375" s="165">
        <v>0.4</v>
      </c>
      <c r="F375" s="135">
        <v>24</v>
      </c>
      <c r="G375" s="135">
        <v>125</v>
      </c>
      <c r="H375" s="154">
        <v>21.313800000000001</v>
      </c>
      <c r="I375" s="154">
        <v>2.4E-2</v>
      </c>
      <c r="J375" s="154">
        <v>341.64499999999998</v>
      </c>
      <c r="K375" s="154">
        <v>160.87100000000001</v>
      </c>
      <c r="L375" s="154">
        <v>183.72200000000001</v>
      </c>
      <c r="M375" s="166">
        <v>105</v>
      </c>
      <c r="N375" s="167">
        <f t="shared" si="41"/>
        <v>321.64499999999998</v>
      </c>
      <c r="O375" s="167">
        <f t="shared" si="41"/>
        <v>140.87100000000001</v>
      </c>
      <c r="P375" s="167">
        <f t="shared" si="41"/>
        <v>163.72200000000001</v>
      </c>
      <c r="Q375" t="str">
        <f t="shared" si="37"/>
        <v>NA</v>
      </c>
      <c r="R375" t="str">
        <f t="shared" si="38"/>
        <v>NA</v>
      </c>
      <c r="S375" s="168">
        <f t="shared" si="39"/>
        <v>321.64499999999998</v>
      </c>
      <c r="T375">
        <f t="shared" si="40"/>
        <v>140.87100000000001</v>
      </c>
    </row>
    <row r="376" spans="1:20" outlineLevel="1" x14ac:dyDescent="0.25">
      <c r="A376" s="149">
        <v>125</v>
      </c>
      <c r="B376" s="164" t="str">
        <f t="shared" si="35"/>
        <v>FA</v>
      </c>
      <c r="C376" s="164" t="str">
        <f t="shared" si="36"/>
        <v>FA</v>
      </c>
      <c r="D376" s="135">
        <v>31.9</v>
      </c>
      <c r="E376" s="165">
        <v>0.4</v>
      </c>
      <c r="F376" s="135">
        <v>24</v>
      </c>
      <c r="G376" s="135">
        <v>125</v>
      </c>
      <c r="H376" s="154">
        <v>27.66</v>
      </c>
      <c r="I376" s="154">
        <v>2.4E-2</v>
      </c>
      <c r="J376" s="154">
        <v>301.101</v>
      </c>
      <c r="K376" s="154">
        <v>154.07900000000001</v>
      </c>
      <c r="L376" s="154">
        <v>173.155</v>
      </c>
      <c r="M376" s="166">
        <v>105</v>
      </c>
      <c r="N376" s="167">
        <f t="shared" si="41"/>
        <v>281.101</v>
      </c>
      <c r="O376" s="167">
        <f t="shared" si="41"/>
        <v>134.07900000000001</v>
      </c>
      <c r="P376" s="167">
        <f t="shared" si="41"/>
        <v>153.155</v>
      </c>
      <c r="Q376" t="str">
        <f t="shared" si="37"/>
        <v>NA</v>
      </c>
      <c r="R376" t="str">
        <f t="shared" si="38"/>
        <v>NA</v>
      </c>
      <c r="S376" s="168">
        <f t="shared" si="39"/>
        <v>281.101</v>
      </c>
      <c r="T376">
        <f t="shared" si="40"/>
        <v>134.07900000000001</v>
      </c>
    </row>
    <row r="377" spans="1:20" outlineLevel="1" x14ac:dyDescent="0.25">
      <c r="A377" s="149">
        <v>150</v>
      </c>
      <c r="B377" s="164" t="str">
        <f t="shared" si="35"/>
        <v>FA</v>
      </c>
      <c r="C377" s="164" t="str">
        <f t="shared" si="36"/>
        <v>FA</v>
      </c>
      <c r="D377" s="135">
        <v>38.25</v>
      </c>
      <c r="E377" s="165">
        <v>0.4</v>
      </c>
      <c r="F377" s="135">
        <v>24</v>
      </c>
      <c r="G377" s="135">
        <v>125</v>
      </c>
      <c r="H377" s="154">
        <v>34.0062</v>
      </c>
      <c r="I377" s="154">
        <v>2.4E-2</v>
      </c>
      <c r="J377" s="154">
        <v>273.45499999999998</v>
      </c>
      <c r="K377" s="154">
        <v>149.648</v>
      </c>
      <c r="L377" s="154">
        <v>165.762</v>
      </c>
      <c r="M377" s="166">
        <v>105</v>
      </c>
      <c r="N377" s="167">
        <f t="shared" si="41"/>
        <v>253.45499999999998</v>
      </c>
      <c r="O377" s="167">
        <f t="shared" si="41"/>
        <v>129.648</v>
      </c>
      <c r="P377" s="167">
        <f t="shared" si="41"/>
        <v>145.762</v>
      </c>
      <c r="Q377" t="str">
        <f t="shared" si="37"/>
        <v>NA</v>
      </c>
      <c r="R377" t="str">
        <f t="shared" si="38"/>
        <v>NA</v>
      </c>
      <c r="S377" s="168">
        <f t="shared" si="39"/>
        <v>253.45499999999998</v>
      </c>
      <c r="T377">
        <f t="shared" si="40"/>
        <v>129.648</v>
      </c>
    </row>
    <row r="378" spans="1:20" outlineLevel="1" x14ac:dyDescent="0.25">
      <c r="A378" s="149">
        <v>2</v>
      </c>
      <c r="B378" s="164" t="str">
        <f t="shared" si="35"/>
        <v>FA</v>
      </c>
      <c r="C378" s="164" t="str">
        <f t="shared" si="36"/>
        <v>TR</v>
      </c>
      <c r="D378" s="135">
        <v>0.68</v>
      </c>
      <c r="E378" s="165">
        <v>0.4</v>
      </c>
      <c r="F378" s="135">
        <v>30</v>
      </c>
      <c r="G378" s="135">
        <v>125</v>
      </c>
      <c r="H378" s="154">
        <v>-3.5630800000000002</v>
      </c>
      <c r="I378" s="154">
        <v>0.03</v>
      </c>
      <c r="J378" s="154">
        <v>4424.53</v>
      </c>
      <c r="K378" s="154">
        <v>823.71</v>
      </c>
      <c r="L378" s="154">
        <v>1209.3800000000001</v>
      </c>
      <c r="M378" s="166">
        <v>105</v>
      </c>
      <c r="N378" s="167">
        <f t="shared" si="41"/>
        <v>4404.53</v>
      </c>
      <c r="O378" s="167">
        <f t="shared" si="41"/>
        <v>803.71</v>
      </c>
      <c r="P378" s="167">
        <f t="shared" si="41"/>
        <v>1189.3800000000001</v>
      </c>
      <c r="Q378" t="str">
        <f t="shared" si="37"/>
        <v>NA</v>
      </c>
      <c r="R378" t="str">
        <f t="shared" si="38"/>
        <v>NA</v>
      </c>
      <c r="S378" s="168">
        <f t="shared" si="39"/>
        <v>4404.53</v>
      </c>
      <c r="T378">
        <f t="shared" si="40"/>
        <v>803.71</v>
      </c>
    </row>
    <row r="379" spans="1:20" outlineLevel="1" x14ac:dyDescent="0.25">
      <c r="A379" s="149">
        <v>3.5</v>
      </c>
      <c r="B379" s="164" t="str">
        <f t="shared" si="35"/>
        <v>FA</v>
      </c>
      <c r="C379" s="164" t="str">
        <f t="shared" si="36"/>
        <v>TR</v>
      </c>
      <c r="D379" s="135">
        <v>1.06</v>
      </c>
      <c r="E379" s="165">
        <v>0.4</v>
      </c>
      <c r="F379" s="135">
        <v>30</v>
      </c>
      <c r="G379" s="135">
        <v>125</v>
      </c>
      <c r="H379" s="154">
        <v>-3.1823100000000002</v>
      </c>
      <c r="I379" s="154">
        <v>0.03</v>
      </c>
      <c r="J379" s="154">
        <v>3540.31</v>
      </c>
      <c r="K379" s="154">
        <v>678.029</v>
      </c>
      <c r="L379" s="154">
        <v>1004.28</v>
      </c>
      <c r="M379" s="166">
        <v>105</v>
      </c>
      <c r="N379" s="167">
        <f t="shared" si="41"/>
        <v>3520.31</v>
      </c>
      <c r="O379" s="167">
        <f t="shared" si="41"/>
        <v>658.029</v>
      </c>
      <c r="P379" s="167">
        <f t="shared" si="41"/>
        <v>984.28</v>
      </c>
      <c r="Q379" t="str">
        <f t="shared" si="37"/>
        <v>NA</v>
      </c>
      <c r="R379" t="str">
        <f t="shared" si="38"/>
        <v>NA</v>
      </c>
      <c r="S379" s="168">
        <f t="shared" si="39"/>
        <v>3520.31</v>
      </c>
      <c r="T379">
        <f t="shared" si="40"/>
        <v>658.029</v>
      </c>
    </row>
    <row r="380" spans="1:20" outlineLevel="1" x14ac:dyDescent="0.25">
      <c r="A380" s="149">
        <v>5</v>
      </c>
      <c r="B380" s="164" t="str">
        <f t="shared" si="35"/>
        <v>FA</v>
      </c>
      <c r="C380" s="164" t="str">
        <f t="shared" si="36"/>
        <v>TR</v>
      </c>
      <c r="D380" s="135">
        <v>1.44</v>
      </c>
      <c r="E380" s="165">
        <v>0.4</v>
      </c>
      <c r="F380" s="135">
        <v>30</v>
      </c>
      <c r="G380" s="135">
        <v>125</v>
      </c>
      <c r="H380" s="154">
        <v>-2.8015400000000001</v>
      </c>
      <c r="I380" s="154">
        <v>0.03</v>
      </c>
      <c r="J380" s="154">
        <v>2978.56</v>
      </c>
      <c r="K380" s="154">
        <v>583.67700000000002</v>
      </c>
      <c r="L380" s="154">
        <v>861.11</v>
      </c>
      <c r="M380" s="166">
        <v>105</v>
      </c>
      <c r="N380" s="167">
        <f t="shared" si="41"/>
        <v>2958.56</v>
      </c>
      <c r="O380" s="167">
        <f t="shared" si="41"/>
        <v>563.67700000000002</v>
      </c>
      <c r="P380" s="167">
        <f t="shared" si="41"/>
        <v>841.11</v>
      </c>
      <c r="Q380" t="str">
        <f t="shared" si="37"/>
        <v>NA</v>
      </c>
      <c r="R380" t="str">
        <f t="shared" si="38"/>
        <v>NA</v>
      </c>
      <c r="S380" s="168">
        <f t="shared" si="39"/>
        <v>2958.56</v>
      </c>
      <c r="T380">
        <f t="shared" si="40"/>
        <v>563.67700000000002</v>
      </c>
    </row>
    <row r="381" spans="1:20" outlineLevel="1" x14ac:dyDescent="0.25">
      <c r="A381" s="149">
        <v>7.5</v>
      </c>
      <c r="B381" s="164" t="str">
        <f t="shared" si="35"/>
        <v>FA</v>
      </c>
      <c r="C381" s="164" t="str">
        <f t="shared" si="36"/>
        <v>TR</v>
      </c>
      <c r="D381" s="135">
        <v>2.0699999999999998</v>
      </c>
      <c r="E381" s="165">
        <v>0.4</v>
      </c>
      <c r="F381" s="135">
        <v>30</v>
      </c>
      <c r="G381" s="135">
        <v>125</v>
      </c>
      <c r="H381" s="154">
        <v>-2.1669200000000002</v>
      </c>
      <c r="I381" s="154">
        <v>0.03</v>
      </c>
      <c r="J381" s="154">
        <v>2352.5500000000002</v>
      </c>
      <c r="K381" s="154">
        <v>486.363</v>
      </c>
      <c r="L381" s="154">
        <v>704.36599999999999</v>
      </c>
      <c r="M381" s="166">
        <v>105</v>
      </c>
      <c r="N381" s="167">
        <f t="shared" si="41"/>
        <v>2332.5500000000002</v>
      </c>
      <c r="O381" s="167">
        <f t="shared" si="41"/>
        <v>466.363</v>
      </c>
      <c r="P381" s="167">
        <f t="shared" si="41"/>
        <v>684.36599999999999</v>
      </c>
      <c r="Q381" t="str">
        <f t="shared" si="37"/>
        <v>NA</v>
      </c>
      <c r="R381" t="str">
        <f t="shared" si="38"/>
        <v>NA</v>
      </c>
      <c r="S381" s="168">
        <f t="shared" si="39"/>
        <v>2332.5500000000002</v>
      </c>
      <c r="T381">
        <f t="shared" si="40"/>
        <v>466.363</v>
      </c>
    </row>
    <row r="382" spans="1:20" outlineLevel="1" x14ac:dyDescent="0.25">
      <c r="A382" s="149">
        <v>10</v>
      </c>
      <c r="B382" s="164" t="str">
        <f t="shared" si="35"/>
        <v>FA</v>
      </c>
      <c r="C382" s="164" t="str">
        <f t="shared" si="36"/>
        <v>TR</v>
      </c>
      <c r="D382" s="135">
        <v>2.71</v>
      </c>
      <c r="E382" s="165">
        <v>0.4</v>
      </c>
      <c r="F382" s="135">
        <v>30</v>
      </c>
      <c r="G382" s="135">
        <v>125</v>
      </c>
      <c r="H382" s="154">
        <v>-1.5323099999999998</v>
      </c>
      <c r="I382" s="154">
        <v>0.03</v>
      </c>
      <c r="J382" s="154">
        <v>1963.17</v>
      </c>
      <c r="K382" s="154">
        <v>419.55200000000002</v>
      </c>
      <c r="L382" s="154">
        <v>598.12099999999998</v>
      </c>
      <c r="M382" s="166">
        <v>105</v>
      </c>
      <c r="N382" s="167">
        <f t="shared" si="41"/>
        <v>1943.17</v>
      </c>
      <c r="O382" s="167">
        <f t="shared" si="41"/>
        <v>399.55200000000002</v>
      </c>
      <c r="P382" s="167">
        <f t="shared" si="41"/>
        <v>578.12099999999998</v>
      </c>
      <c r="Q382" t="str">
        <f t="shared" si="37"/>
        <v>NA</v>
      </c>
      <c r="R382" t="str">
        <f t="shared" si="38"/>
        <v>NA</v>
      </c>
      <c r="S382" s="168">
        <f t="shared" si="39"/>
        <v>1943.17</v>
      </c>
      <c r="T382">
        <f t="shared" si="40"/>
        <v>399.55200000000002</v>
      </c>
    </row>
    <row r="383" spans="1:20" outlineLevel="1" x14ac:dyDescent="0.25">
      <c r="A383" s="149">
        <v>15</v>
      </c>
      <c r="B383" s="164" t="str">
        <f t="shared" si="35"/>
        <v>FA</v>
      </c>
      <c r="C383" s="164" t="str">
        <f t="shared" si="36"/>
        <v>TR</v>
      </c>
      <c r="D383" s="135">
        <v>3.98</v>
      </c>
      <c r="E383" s="165">
        <v>0.4</v>
      </c>
      <c r="F383" s="135">
        <v>30</v>
      </c>
      <c r="G383" s="135">
        <v>125</v>
      </c>
      <c r="H383" s="154">
        <v>-0.26307700000000001</v>
      </c>
      <c r="I383" s="154">
        <v>0.03</v>
      </c>
      <c r="J383" s="154">
        <v>1485.23</v>
      </c>
      <c r="K383" s="154">
        <v>341.47500000000002</v>
      </c>
      <c r="L383" s="154">
        <v>475.73599999999999</v>
      </c>
      <c r="M383" s="166">
        <v>105</v>
      </c>
      <c r="N383" s="167">
        <f t="shared" si="41"/>
        <v>1465.23</v>
      </c>
      <c r="O383" s="167">
        <f t="shared" si="41"/>
        <v>321.47500000000002</v>
      </c>
      <c r="P383" s="167">
        <f t="shared" si="41"/>
        <v>455.73599999999999</v>
      </c>
      <c r="Q383" t="str">
        <f t="shared" si="37"/>
        <v>NA</v>
      </c>
      <c r="R383" t="str">
        <f t="shared" si="38"/>
        <v>NA</v>
      </c>
      <c r="S383" s="168">
        <f t="shared" si="39"/>
        <v>1465.23</v>
      </c>
      <c r="T383">
        <f t="shared" si="40"/>
        <v>321.47500000000002</v>
      </c>
    </row>
    <row r="384" spans="1:20" outlineLevel="1" x14ac:dyDescent="0.25">
      <c r="A384" s="149">
        <v>20</v>
      </c>
      <c r="B384" s="164" t="str">
        <f t="shared" si="35"/>
        <v>FA</v>
      </c>
      <c r="C384" s="164" t="str">
        <f t="shared" si="36"/>
        <v>TR</v>
      </c>
      <c r="D384" s="135">
        <v>5.25</v>
      </c>
      <c r="E384" s="165">
        <v>0.4</v>
      </c>
      <c r="F384" s="135">
        <v>30</v>
      </c>
      <c r="G384" s="135">
        <v>125</v>
      </c>
      <c r="H384" s="154">
        <v>1.0061500000000001</v>
      </c>
      <c r="I384" s="154">
        <v>0.03</v>
      </c>
      <c r="J384" s="154">
        <v>1209.77</v>
      </c>
      <c r="K384" s="154">
        <v>299.44499999999999</v>
      </c>
      <c r="L384" s="154">
        <v>407.14</v>
      </c>
      <c r="M384" s="166">
        <v>105</v>
      </c>
      <c r="N384" s="167">
        <f t="shared" si="41"/>
        <v>1189.77</v>
      </c>
      <c r="O384" s="167">
        <f t="shared" si="41"/>
        <v>279.44499999999999</v>
      </c>
      <c r="P384" s="167">
        <f t="shared" si="41"/>
        <v>387.14</v>
      </c>
      <c r="Q384" t="str">
        <f t="shared" si="37"/>
        <v>NA</v>
      </c>
      <c r="R384" t="str">
        <f t="shared" si="38"/>
        <v>NA</v>
      </c>
      <c r="S384" s="168">
        <f t="shared" si="39"/>
        <v>1189.77</v>
      </c>
      <c r="T384">
        <f t="shared" si="40"/>
        <v>279.44499999999999</v>
      </c>
    </row>
    <row r="385" spans="1:20" outlineLevel="1" x14ac:dyDescent="0.25">
      <c r="A385" s="149">
        <v>35</v>
      </c>
      <c r="B385" s="164" t="str">
        <f t="shared" si="35"/>
        <v>FA</v>
      </c>
      <c r="C385" s="164" t="str">
        <f t="shared" si="36"/>
        <v>FA</v>
      </c>
      <c r="D385" s="135">
        <v>9.0500000000000007</v>
      </c>
      <c r="E385" s="165">
        <v>0.4</v>
      </c>
      <c r="F385" s="135">
        <v>30</v>
      </c>
      <c r="G385" s="135">
        <v>125</v>
      </c>
      <c r="H385" s="154">
        <v>4.8138500000000004</v>
      </c>
      <c r="I385" s="154">
        <v>0.03</v>
      </c>
      <c r="J385" s="154">
        <v>805.57</v>
      </c>
      <c r="K385" s="154">
        <v>234.83199999999999</v>
      </c>
      <c r="L385" s="154">
        <v>302.80399999999997</v>
      </c>
      <c r="M385" s="166">
        <v>105</v>
      </c>
      <c r="N385" s="167">
        <f t="shared" si="41"/>
        <v>785.57</v>
      </c>
      <c r="O385" s="167">
        <f t="shared" si="41"/>
        <v>214.83199999999999</v>
      </c>
      <c r="P385" s="167">
        <f t="shared" si="41"/>
        <v>282.80399999999997</v>
      </c>
      <c r="Q385" t="str">
        <f t="shared" si="37"/>
        <v>NA</v>
      </c>
      <c r="R385" t="str">
        <f t="shared" si="38"/>
        <v>NA</v>
      </c>
      <c r="S385" s="168">
        <f t="shared" si="39"/>
        <v>785.57</v>
      </c>
      <c r="T385">
        <f t="shared" si="40"/>
        <v>214.83199999999999</v>
      </c>
    </row>
    <row r="386" spans="1:20" outlineLevel="1" x14ac:dyDescent="0.25">
      <c r="A386" s="149">
        <v>50</v>
      </c>
      <c r="B386" s="164" t="str">
        <f t="shared" si="35"/>
        <v>FA</v>
      </c>
      <c r="C386" s="164" t="str">
        <f t="shared" si="36"/>
        <v>FA</v>
      </c>
      <c r="D386" s="135">
        <v>12.86</v>
      </c>
      <c r="E386" s="165">
        <v>0.4</v>
      </c>
      <c r="F386" s="135">
        <v>30</v>
      </c>
      <c r="G386" s="135">
        <v>125</v>
      </c>
      <c r="H386" s="154">
        <v>8.6215399999999995</v>
      </c>
      <c r="I386" s="154">
        <v>0.03</v>
      </c>
      <c r="J386" s="154">
        <v>624.10199999999998</v>
      </c>
      <c r="K386" s="154">
        <v>206.482</v>
      </c>
      <c r="L386" s="154">
        <v>257.55399999999997</v>
      </c>
      <c r="M386" s="166">
        <v>105</v>
      </c>
      <c r="N386" s="167">
        <f t="shared" si="41"/>
        <v>604.10199999999998</v>
      </c>
      <c r="O386" s="167">
        <f t="shared" si="41"/>
        <v>186.482</v>
      </c>
      <c r="P386" s="167">
        <f t="shared" si="41"/>
        <v>237.55399999999997</v>
      </c>
      <c r="Q386" t="str">
        <f t="shared" si="37"/>
        <v>NA</v>
      </c>
      <c r="R386" t="str">
        <f t="shared" si="38"/>
        <v>NA</v>
      </c>
      <c r="S386" s="168">
        <f t="shared" si="39"/>
        <v>604.10199999999998</v>
      </c>
      <c r="T386">
        <f t="shared" si="40"/>
        <v>186.482</v>
      </c>
    </row>
    <row r="387" spans="1:20" outlineLevel="1" x14ac:dyDescent="0.25">
      <c r="A387" s="149">
        <v>60</v>
      </c>
      <c r="B387" s="164" t="str">
        <f t="shared" si="35"/>
        <v>FA</v>
      </c>
      <c r="C387" s="164" t="str">
        <f t="shared" si="36"/>
        <v>FA</v>
      </c>
      <c r="D387" s="135">
        <v>15.4</v>
      </c>
      <c r="E387" s="165">
        <v>0.4</v>
      </c>
      <c r="F387" s="135">
        <v>30</v>
      </c>
      <c r="G387" s="135">
        <v>125</v>
      </c>
      <c r="H387" s="154">
        <v>11.16</v>
      </c>
      <c r="I387" s="154">
        <v>0.03</v>
      </c>
      <c r="J387" s="154">
        <v>549.43100000000004</v>
      </c>
      <c r="K387" s="154">
        <v>194.47399999999999</v>
      </c>
      <c r="L387" s="154">
        <v>238.57300000000001</v>
      </c>
      <c r="M387" s="166">
        <v>105</v>
      </c>
      <c r="N387" s="167">
        <f t="shared" si="41"/>
        <v>529.43100000000004</v>
      </c>
      <c r="O387" s="167">
        <f t="shared" si="41"/>
        <v>174.47399999999999</v>
      </c>
      <c r="P387" s="167">
        <f t="shared" si="41"/>
        <v>218.57300000000001</v>
      </c>
      <c r="Q387" t="str">
        <f t="shared" si="37"/>
        <v>NA</v>
      </c>
      <c r="R387" t="str">
        <f t="shared" si="38"/>
        <v>NA</v>
      </c>
      <c r="S387" s="168">
        <f t="shared" si="39"/>
        <v>529.43100000000004</v>
      </c>
      <c r="T387">
        <f t="shared" si="40"/>
        <v>174.47399999999999</v>
      </c>
    </row>
    <row r="388" spans="1:20" outlineLevel="1" x14ac:dyDescent="0.25">
      <c r="A388" s="149">
        <v>70</v>
      </c>
      <c r="B388" s="164" t="str">
        <f t="shared" si="35"/>
        <v>FA</v>
      </c>
      <c r="C388" s="164" t="str">
        <f t="shared" si="36"/>
        <v>FA</v>
      </c>
      <c r="D388" s="135">
        <v>17.940000000000001</v>
      </c>
      <c r="E388" s="165">
        <v>0.4</v>
      </c>
      <c r="F388" s="135">
        <v>30</v>
      </c>
      <c r="G388" s="135">
        <v>125</v>
      </c>
      <c r="H388" s="154">
        <v>13.698499999999999</v>
      </c>
      <c r="I388" s="154">
        <v>0.03</v>
      </c>
      <c r="J388" s="154">
        <v>494.637</v>
      </c>
      <c r="K388" s="154">
        <v>185.74</v>
      </c>
      <c r="L388" s="154">
        <v>224.578</v>
      </c>
      <c r="M388" s="166">
        <v>105</v>
      </c>
      <c r="N388" s="167">
        <f t="shared" si="41"/>
        <v>474.637</v>
      </c>
      <c r="O388" s="167">
        <f t="shared" si="41"/>
        <v>165.74</v>
      </c>
      <c r="P388" s="167">
        <f t="shared" si="41"/>
        <v>204.578</v>
      </c>
      <c r="Q388" t="str">
        <f t="shared" si="37"/>
        <v>NA</v>
      </c>
      <c r="R388" t="str">
        <f t="shared" si="38"/>
        <v>NA</v>
      </c>
      <c r="S388" s="168">
        <f t="shared" si="39"/>
        <v>474.637</v>
      </c>
      <c r="T388">
        <f t="shared" si="40"/>
        <v>165.74</v>
      </c>
    </row>
    <row r="389" spans="1:20" outlineLevel="1" x14ac:dyDescent="0.25">
      <c r="A389" s="149">
        <v>85</v>
      </c>
      <c r="B389" s="164" t="str">
        <f t="shared" si="35"/>
        <v>FA</v>
      </c>
      <c r="C389" s="164" t="str">
        <f t="shared" si="36"/>
        <v>FA</v>
      </c>
      <c r="D389" s="135">
        <v>21.75</v>
      </c>
      <c r="E389" s="165">
        <v>0.4</v>
      </c>
      <c r="F389" s="135">
        <v>30</v>
      </c>
      <c r="G389" s="135">
        <v>125</v>
      </c>
      <c r="H389" s="154">
        <v>17.5062</v>
      </c>
      <c r="I389" s="154">
        <v>0.03</v>
      </c>
      <c r="J389" s="154">
        <v>435.28</v>
      </c>
      <c r="K389" s="154">
        <v>176.006</v>
      </c>
      <c r="L389" s="154">
        <v>208.922</v>
      </c>
      <c r="M389" s="166">
        <v>105</v>
      </c>
      <c r="N389" s="167">
        <f t="shared" si="41"/>
        <v>415.28</v>
      </c>
      <c r="O389" s="167">
        <f t="shared" si="41"/>
        <v>156.006</v>
      </c>
      <c r="P389" s="167">
        <f t="shared" si="41"/>
        <v>188.922</v>
      </c>
      <c r="Q389" t="str">
        <f t="shared" si="37"/>
        <v>NA</v>
      </c>
      <c r="R389" t="str">
        <f t="shared" si="38"/>
        <v>NA</v>
      </c>
      <c r="S389" s="168">
        <f t="shared" si="39"/>
        <v>415.28</v>
      </c>
      <c r="T389">
        <f t="shared" si="40"/>
        <v>156.006</v>
      </c>
    </row>
    <row r="390" spans="1:20" outlineLevel="1" x14ac:dyDescent="0.25">
      <c r="A390" s="149">
        <v>100</v>
      </c>
      <c r="B390" s="164" t="str">
        <f t="shared" si="35"/>
        <v>FA</v>
      </c>
      <c r="C390" s="164" t="str">
        <f t="shared" si="36"/>
        <v>FA</v>
      </c>
      <c r="D390" s="135">
        <v>25.55</v>
      </c>
      <c r="E390" s="165">
        <v>0.4</v>
      </c>
      <c r="F390" s="135">
        <v>30</v>
      </c>
      <c r="G390" s="135">
        <v>125</v>
      </c>
      <c r="H390" s="154">
        <v>21.313800000000001</v>
      </c>
      <c r="I390" s="154">
        <v>0.03</v>
      </c>
      <c r="J390" s="154">
        <v>392.40199999999999</v>
      </c>
      <c r="K390" s="154">
        <v>169.40600000000001</v>
      </c>
      <c r="L390" s="154">
        <v>197.47300000000001</v>
      </c>
      <c r="M390" s="166">
        <v>105</v>
      </c>
      <c r="N390" s="167">
        <f t="shared" si="41"/>
        <v>372.40199999999999</v>
      </c>
      <c r="O390" s="167">
        <f t="shared" si="41"/>
        <v>149.40600000000001</v>
      </c>
      <c r="P390" s="167">
        <f t="shared" si="41"/>
        <v>177.47300000000001</v>
      </c>
      <c r="Q390" t="str">
        <f t="shared" si="37"/>
        <v>NA</v>
      </c>
      <c r="R390" t="str">
        <f t="shared" si="38"/>
        <v>NA</v>
      </c>
      <c r="S390" s="168">
        <f t="shared" si="39"/>
        <v>372.40199999999999</v>
      </c>
      <c r="T390">
        <f t="shared" si="40"/>
        <v>149.40600000000001</v>
      </c>
    </row>
    <row r="391" spans="1:20" outlineLevel="1" x14ac:dyDescent="0.25">
      <c r="A391" s="149">
        <v>125</v>
      </c>
      <c r="B391" s="164" t="str">
        <f t="shared" si="35"/>
        <v>FA</v>
      </c>
      <c r="C391" s="164" t="str">
        <f t="shared" si="36"/>
        <v>FA</v>
      </c>
      <c r="D391" s="135">
        <v>31.9</v>
      </c>
      <c r="E391" s="165">
        <v>0.4</v>
      </c>
      <c r="F391" s="135">
        <v>30</v>
      </c>
      <c r="G391" s="135">
        <v>125</v>
      </c>
      <c r="H391" s="154">
        <v>27.66</v>
      </c>
      <c r="I391" s="154">
        <v>0.03</v>
      </c>
      <c r="J391" s="154">
        <v>342.73200000000003</v>
      </c>
      <c r="K391" s="154">
        <v>161.054</v>
      </c>
      <c r="L391" s="154">
        <v>184.53899999999999</v>
      </c>
      <c r="M391" s="166">
        <v>105</v>
      </c>
      <c r="N391" s="167">
        <f t="shared" si="41"/>
        <v>322.73200000000003</v>
      </c>
      <c r="O391" s="167">
        <f t="shared" si="41"/>
        <v>141.054</v>
      </c>
      <c r="P391" s="167">
        <f t="shared" si="41"/>
        <v>164.53899999999999</v>
      </c>
      <c r="Q391" t="str">
        <f t="shared" si="37"/>
        <v>NA</v>
      </c>
      <c r="R391" t="str">
        <f t="shared" si="38"/>
        <v>NA</v>
      </c>
      <c r="S391" s="168">
        <f t="shared" si="39"/>
        <v>322.73200000000003</v>
      </c>
      <c r="T391">
        <f t="shared" si="40"/>
        <v>141.054</v>
      </c>
    </row>
    <row r="392" spans="1:20" outlineLevel="1" x14ac:dyDescent="0.25">
      <c r="A392" s="149">
        <v>150</v>
      </c>
      <c r="B392" s="164" t="str">
        <f t="shared" si="35"/>
        <v>FA</v>
      </c>
      <c r="C392" s="164" t="str">
        <f t="shared" si="36"/>
        <v>FA</v>
      </c>
      <c r="D392" s="135">
        <v>38.25</v>
      </c>
      <c r="E392" s="165">
        <v>0.4</v>
      </c>
      <c r="F392" s="135">
        <v>30</v>
      </c>
      <c r="G392" s="135">
        <v>125</v>
      </c>
      <c r="H392" s="154">
        <v>34.0062</v>
      </c>
      <c r="I392" s="154">
        <v>0.03</v>
      </c>
      <c r="J392" s="154">
        <v>308.791</v>
      </c>
      <c r="K392" s="154">
        <v>155.59299999999999</v>
      </c>
      <c r="L392" s="154">
        <v>175.459</v>
      </c>
      <c r="M392" s="166">
        <v>105</v>
      </c>
      <c r="N392" s="167">
        <f t="shared" si="41"/>
        <v>288.791</v>
      </c>
      <c r="O392" s="167">
        <f t="shared" si="41"/>
        <v>135.59299999999999</v>
      </c>
      <c r="P392" s="167">
        <f t="shared" si="41"/>
        <v>155.459</v>
      </c>
      <c r="Q392" t="str">
        <f t="shared" si="37"/>
        <v>NA</v>
      </c>
      <c r="R392" t="str">
        <f t="shared" si="38"/>
        <v>NA</v>
      </c>
      <c r="S392" s="168">
        <f t="shared" si="39"/>
        <v>288.791</v>
      </c>
      <c r="T392">
        <f t="shared" si="40"/>
        <v>135.59299999999999</v>
      </c>
    </row>
    <row r="393" spans="1:20" outlineLevel="1" x14ac:dyDescent="0.25">
      <c r="A393" s="168"/>
      <c r="B393" s="164"/>
      <c r="C393" s="164"/>
      <c r="E393" s="169"/>
      <c r="N393" s="168"/>
      <c r="O393" s="168"/>
      <c r="P393" s="168"/>
      <c r="S393" s="168"/>
    </row>
    <row r="394" spans="1:20" outlineLevel="1" x14ac:dyDescent="0.25">
      <c r="A394" s="149">
        <v>2</v>
      </c>
      <c r="B394" s="164" t="str">
        <f t="shared" ref="B394:B457" si="42">IF(AND($A394&lt;=$C$24,Q394&lt;&gt;"NA",R394&lt;&gt;"NA",F394&gt;=$Q$26),"TR","FA")</f>
        <v>FA</v>
      </c>
      <c r="C394" s="164" t="str">
        <f t="shared" ref="C394:C457" si="43">IF(AND($A394&lt;=$C$24,$S394&lt;&gt;"NA",$T394&lt;&gt;"NA",$F394&gt;=$S$26),"TR","FA")</f>
        <v>FA</v>
      </c>
      <c r="D394" s="135">
        <v>1.6</v>
      </c>
      <c r="E394" s="165">
        <v>1</v>
      </c>
      <c r="F394" s="135">
        <v>0.5</v>
      </c>
      <c r="G394" s="135">
        <v>125</v>
      </c>
      <c r="H394" s="154">
        <v>-2.64</v>
      </c>
      <c r="I394" s="154">
        <v>5.0000000000000001E-4</v>
      </c>
      <c r="J394" s="154">
        <v>161.94499999999999</v>
      </c>
      <c r="K394" s="154">
        <v>133.55799999999999</v>
      </c>
      <c r="L394" s="154">
        <v>138.83199999999999</v>
      </c>
      <c r="M394" s="166">
        <v>105</v>
      </c>
      <c r="N394" s="167">
        <f>J394-$J$30+$N$30</f>
        <v>141.94499999999999</v>
      </c>
      <c r="O394" s="167">
        <f>K394-$J$30+$N$30</f>
        <v>113.55799999999999</v>
      </c>
      <c r="P394" s="167">
        <f>L394-$J$30+$N$30</f>
        <v>118.83199999999999</v>
      </c>
      <c r="Q394">
        <f t="shared" ref="Q394:Q457" si="44">IF(J394&lt;$Q$30,J394,"NA")</f>
        <v>161.94499999999999</v>
      </c>
      <c r="R394">
        <f t="shared" ref="R394:R457" si="45">IF(J394&lt;$Q$30,K394,"NA")</f>
        <v>133.55799999999999</v>
      </c>
      <c r="S394" s="168">
        <f t="shared" ref="S394:S457" si="46">IF(N394&lt;$S$30,N394,"NA")</f>
        <v>141.94499999999999</v>
      </c>
      <c r="T394">
        <f t="shared" ref="T394:T457" si="47">IF(O394&lt;$T$30,O394,"NA")</f>
        <v>113.55799999999999</v>
      </c>
    </row>
    <row r="395" spans="1:20" outlineLevel="1" x14ac:dyDescent="0.25">
      <c r="A395" s="149">
        <v>3.5</v>
      </c>
      <c r="B395" s="164" t="str">
        <f t="shared" si="42"/>
        <v>FA</v>
      </c>
      <c r="C395" s="164" t="str">
        <f t="shared" si="43"/>
        <v>FA</v>
      </c>
      <c r="D395" s="135">
        <v>2.67</v>
      </c>
      <c r="E395" s="165">
        <v>1</v>
      </c>
      <c r="F395" s="135">
        <v>0.5</v>
      </c>
      <c r="G395" s="135">
        <v>125</v>
      </c>
      <c r="H395" s="154">
        <v>-1.5669200000000001</v>
      </c>
      <c r="I395" s="154">
        <v>5.0000000000000001E-4</v>
      </c>
      <c r="J395" s="154">
        <v>151.56800000000001</v>
      </c>
      <c r="K395" s="154">
        <v>130.63399999999999</v>
      </c>
      <c r="L395" s="154">
        <v>134.14400000000001</v>
      </c>
      <c r="M395" s="166">
        <v>105</v>
      </c>
      <c r="N395" s="167">
        <f t="shared" ref="N395:P458" si="48">J395-$J$30+$N$30</f>
        <v>131.56800000000001</v>
      </c>
      <c r="O395" s="167">
        <f t="shared" si="48"/>
        <v>110.63399999999999</v>
      </c>
      <c r="P395" s="167">
        <f t="shared" si="48"/>
        <v>114.14400000000001</v>
      </c>
      <c r="Q395">
        <f t="shared" si="44"/>
        <v>151.56800000000001</v>
      </c>
      <c r="R395">
        <f t="shared" si="45"/>
        <v>130.63399999999999</v>
      </c>
      <c r="S395" s="168">
        <f t="shared" si="46"/>
        <v>131.56800000000001</v>
      </c>
      <c r="T395">
        <f t="shared" si="47"/>
        <v>110.63399999999999</v>
      </c>
    </row>
    <row r="396" spans="1:20" outlineLevel="1" x14ac:dyDescent="0.25">
      <c r="A396" s="149">
        <v>5</v>
      </c>
      <c r="B396" s="164" t="str">
        <f t="shared" si="42"/>
        <v>FA</v>
      </c>
      <c r="C396" s="164" t="str">
        <f t="shared" si="43"/>
        <v>FA</v>
      </c>
      <c r="D396" s="135">
        <v>3.75</v>
      </c>
      <c r="E396" s="165">
        <v>1</v>
      </c>
      <c r="F396" s="135">
        <v>0.5</v>
      </c>
      <c r="G396" s="135">
        <v>125</v>
      </c>
      <c r="H396" s="154">
        <v>-0.49384600000000001</v>
      </c>
      <c r="I396" s="154">
        <v>5.0000000000000001E-4</v>
      </c>
      <c r="J396" s="154">
        <v>145.386</v>
      </c>
      <c r="K396" s="154">
        <v>129.208</v>
      </c>
      <c r="L396" s="154">
        <v>131.73699999999999</v>
      </c>
      <c r="M396" s="166">
        <v>105</v>
      </c>
      <c r="N396" s="167">
        <f t="shared" si="48"/>
        <v>125.386</v>
      </c>
      <c r="O396" s="167">
        <f t="shared" si="48"/>
        <v>109.208</v>
      </c>
      <c r="P396" s="167">
        <f t="shared" si="48"/>
        <v>111.73699999999999</v>
      </c>
      <c r="Q396">
        <f t="shared" si="44"/>
        <v>145.386</v>
      </c>
      <c r="R396">
        <f t="shared" si="45"/>
        <v>129.208</v>
      </c>
      <c r="S396" s="168">
        <f t="shared" si="46"/>
        <v>125.386</v>
      </c>
      <c r="T396">
        <f t="shared" si="47"/>
        <v>109.208</v>
      </c>
    </row>
    <row r="397" spans="1:20" outlineLevel="1" x14ac:dyDescent="0.25">
      <c r="A397" s="149">
        <v>7.5</v>
      </c>
      <c r="B397" s="164" t="str">
        <f t="shared" si="42"/>
        <v>FA</v>
      </c>
      <c r="C397" s="164" t="str">
        <f t="shared" si="43"/>
        <v>FA</v>
      </c>
      <c r="D397" s="135">
        <v>5.53</v>
      </c>
      <c r="E397" s="165">
        <v>1</v>
      </c>
      <c r="F397" s="135">
        <v>0.5</v>
      </c>
      <c r="G397" s="135">
        <v>125</v>
      </c>
      <c r="H397" s="154">
        <v>1.2946200000000001</v>
      </c>
      <c r="I397" s="154">
        <v>5.0000000000000001E-4</v>
      </c>
      <c r="J397" s="154">
        <v>139.48699999999999</v>
      </c>
      <c r="K397" s="154">
        <v>127.92400000000001</v>
      </c>
      <c r="L397" s="154">
        <v>129.68799999999999</v>
      </c>
      <c r="M397" s="166">
        <v>105</v>
      </c>
      <c r="N397" s="167">
        <f t="shared" si="48"/>
        <v>119.48699999999999</v>
      </c>
      <c r="O397" s="167">
        <f t="shared" si="48"/>
        <v>107.92400000000001</v>
      </c>
      <c r="P397" s="167">
        <f t="shared" si="48"/>
        <v>109.68799999999999</v>
      </c>
      <c r="Q397">
        <f t="shared" si="44"/>
        <v>139.48699999999999</v>
      </c>
      <c r="R397">
        <f t="shared" si="45"/>
        <v>127.92400000000001</v>
      </c>
      <c r="S397" s="168">
        <f t="shared" si="46"/>
        <v>119.48699999999999</v>
      </c>
      <c r="T397">
        <f t="shared" si="47"/>
        <v>107.92400000000001</v>
      </c>
    </row>
    <row r="398" spans="1:20" outlineLevel="1" x14ac:dyDescent="0.25">
      <c r="A398" s="149">
        <v>10</v>
      </c>
      <c r="B398" s="164" t="str">
        <f t="shared" si="42"/>
        <v>FA</v>
      </c>
      <c r="C398" s="164" t="str">
        <f t="shared" si="43"/>
        <v>FA</v>
      </c>
      <c r="D398" s="135">
        <v>7.32</v>
      </c>
      <c r="E398" s="165">
        <v>1</v>
      </c>
      <c r="F398" s="135">
        <v>0.5</v>
      </c>
      <c r="G398" s="135">
        <v>125</v>
      </c>
      <c r="H398" s="154">
        <v>3.0830799999999998</v>
      </c>
      <c r="I398" s="154">
        <v>5.0000000000000001E-4</v>
      </c>
      <c r="J398" s="154">
        <v>136.16</v>
      </c>
      <c r="K398" s="154">
        <v>127.261</v>
      </c>
      <c r="L398" s="154">
        <v>128.57400000000001</v>
      </c>
      <c r="M398" s="166">
        <v>105</v>
      </c>
      <c r="N398" s="167">
        <f t="shared" si="48"/>
        <v>116.16</v>
      </c>
      <c r="O398" s="167">
        <f t="shared" si="48"/>
        <v>107.261</v>
      </c>
      <c r="P398" s="167">
        <f t="shared" si="48"/>
        <v>108.57400000000001</v>
      </c>
      <c r="Q398">
        <f t="shared" si="44"/>
        <v>136.16</v>
      </c>
      <c r="R398">
        <f t="shared" si="45"/>
        <v>127.261</v>
      </c>
      <c r="S398" s="168">
        <f t="shared" si="46"/>
        <v>116.16</v>
      </c>
      <c r="T398">
        <f t="shared" si="47"/>
        <v>107.261</v>
      </c>
    </row>
    <row r="399" spans="1:20" outlineLevel="1" x14ac:dyDescent="0.25">
      <c r="A399" s="149">
        <v>15</v>
      </c>
      <c r="B399" s="164" t="str">
        <f t="shared" si="42"/>
        <v>FA</v>
      </c>
      <c r="C399" s="164" t="str">
        <f t="shared" si="43"/>
        <v>FA</v>
      </c>
      <c r="D399" s="135">
        <v>10.9</v>
      </c>
      <c r="E399" s="165">
        <v>1</v>
      </c>
      <c r="F399" s="135">
        <v>0.5</v>
      </c>
      <c r="G399" s="135">
        <v>125</v>
      </c>
      <c r="H399" s="154">
        <v>6.66</v>
      </c>
      <c r="I399" s="154">
        <v>5.0000000000000001E-4</v>
      </c>
      <c r="J399" s="154">
        <v>132.62799999999999</v>
      </c>
      <c r="K399" s="154">
        <v>126.56</v>
      </c>
      <c r="L399" s="154">
        <v>127.46299999999999</v>
      </c>
      <c r="M399" s="166">
        <v>105</v>
      </c>
      <c r="N399" s="167">
        <f t="shared" si="48"/>
        <v>112.62799999999999</v>
      </c>
      <c r="O399" s="167">
        <f t="shared" si="48"/>
        <v>106.56</v>
      </c>
      <c r="P399" s="167">
        <f t="shared" si="48"/>
        <v>107.46299999999999</v>
      </c>
      <c r="Q399">
        <f t="shared" si="44"/>
        <v>132.62799999999999</v>
      </c>
      <c r="R399">
        <f t="shared" si="45"/>
        <v>126.56</v>
      </c>
      <c r="S399" s="168">
        <f t="shared" si="46"/>
        <v>112.62799999999999</v>
      </c>
      <c r="T399">
        <f t="shared" si="47"/>
        <v>106.56</v>
      </c>
    </row>
    <row r="400" spans="1:20" outlineLevel="1" x14ac:dyDescent="0.25">
      <c r="A400" s="149">
        <v>20</v>
      </c>
      <c r="B400" s="164" t="str">
        <f t="shared" si="42"/>
        <v>FA</v>
      </c>
      <c r="C400" s="164" t="str">
        <f t="shared" si="43"/>
        <v>FA</v>
      </c>
      <c r="D400" s="135">
        <v>14.48</v>
      </c>
      <c r="E400" s="165">
        <v>1</v>
      </c>
      <c r="F400" s="135">
        <v>0.5</v>
      </c>
      <c r="G400" s="135">
        <v>125</v>
      </c>
      <c r="H400" s="154">
        <v>10.2369</v>
      </c>
      <c r="I400" s="154">
        <v>5.0000000000000001E-4</v>
      </c>
      <c r="J400" s="154">
        <v>130.78299999999999</v>
      </c>
      <c r="K400" s="154">
        <v>126.188</v>
      </c>
      <c r="L400" s="154">
        <v>126.845</v>
      </c>
      <c r="M400" s="166">
        <v>105</v>
      </c>
      <c r="N400" s="167">
        <f t="shared" si="48"/>
        <v>110.78299999999999</v>
      </c>
      <c r="O400" s="167">
        <f t="shared" si="48"/>
        <v>106.188</v>
      </c>
      <c r="P400" s="167">
        <f t="shared" si="48"/>
        <v>106.845</v>
      </c>
      <c r="Q400">
        <f t="shared" si="44"/>
        <v>130.78299999999999</v>
      </c>
      <c r="R400">
        <f t="shared" si="45"/>
        <v>126.188</v>
      </c>
      <c r="S400" s="168">
        <f t="shared" si="46"/>
        <v>110.78299999999999</v>
      </c>
      <c r="T400">
        <f t="shared" si="47"/>
        <v>106.188</v>
      </c>
    </row>
    <row r="401" spans="1:20" outlineLevel="1" x14ac:dyDescent="0.25">
      <c r="A401" s="149">
        <v>35</v>
      </c>
      <c r="B401" s="164" t="str">
        <f t="shared" si="42"/>
        <v>FA</v>
      </c>
      <c r="C401" s="164" t="str">
        <f t="shared" si="43"/>
        <v>FA</v>
      </c>
      <c r="D401" s="135">
        <v>25.21</v>
      </c>
      <c r="E401" s="165">
        <v>1</v>
      </c>
      <c r="F401" s="135">
        <v>0.5</v>
      </c>
      <c r="G401" s="135">
        <v>125</v>
      </c>
      <c r="H401" s="154">
        <v>20.967700000000001</v>
      </c>
      <c r="I401" s="154">
        <v>5.0000000000000001E-4</v>
      </c>
      <c r="J401" s="154">
        <v>128.37200000000001</v>
      </c>
      <c r="K401" s="154">
        <v>125.699</v>
      </c>
      <c r="L401" s="154">
        <v>126.08799999999999</v>
      </c>
      <c r="M401" s="166">
        <v>105</v>
      </c>
      <c r="N401" s="167">
        <f t="shared" si="48"/>
        <v>108.37200000000001</v>
      </c>
      <c r="O401" s="167">
        <f t="shared" si="48"/>
        <v>105.699</v>
      </c>
      <c r="P401" s="167">
        <f t="shared" si="48"/>
        <v>106.08799999999999</v>
      </c>
      <c r="Q401">
        <f t="shared" si="44"/>
        <v>128.37200000000001</v>
      </c>
      <c r="R401">
        <f t="shared" si="45"/>
        <v>125.699</v>
      </c>
      <c r="S401" s="168">
        <f t="shared" si="46"/>
        <v>108.37200000000001</v>
      </c>
      <c r="T401">
        <f t="shared" si="47"/>
        <v>105.699</v>
      </c>
    </row>
    <row r="402" spans="1:20" outlineLevel="1" x14ac:dyDescent="0.25">
      <c r="A402" s="149">
        <v>50</v>
      </c>
      <c r="B402" s="164" t="str">
        <f t="shared" si="42"/>
        <v>FA</v>
      </c>
      <c r="C402" s="164" t="str">
        <f t="shared" si="43"/>
        <v>FA</v>
      </c>
      <c r="D402" s="135">
        <v>35.94</v>
      </c>
      <c r="E402" s="165">
        <v>1</v>
      </c>
      <c r="F402" s="135">
        <v>0.5</v>
      </c>
      <c r="G402" s="135">
        <v>125</v>
      </c>
      <c r="H402" s="154">
        <v>31.698499999999999</v>
      </c>
      <c r="I402" s="154">
        <v>5.0000000000000001E-4</v>
      </c>
      <c r="J402" s="154">
        <v>127.381</v>
      </c>
      <c r="K402" s="154">
        <v>125.498</v>
      </c>
      <c r="L402" s="154">
        <v>125.771</v>
      </c>
      <c r="M402" s="166">
        <v>105</v>
      </c>
      <c r="N402" s="167">
        <f t="shared" si="48"/>
        <v>107.381</v>
      </c>
      <c r="O402" s="167">
        <f t="shared" si="48"/>
        <v>105.498</v>
      </c>
      <c r="P402" s="167">
        <f t="shared" si="48"/>
        <v>105.771</v>
      </c>
      <c r="Q402">
        <f t="shared" si="44"/>
        <v>127.381</v>
      </c>
      <c r="R402">
        <f t="shared" si="45"/>
        <v>125.498</v>
      </c>
      <c r="S402" s="168">
        <f t="shared" si="46"/>
        <v>107.381</v>
      </c>
      <c r="T402">
        <f t="shared" si="47"/>
        <v>105.498</v>
      </c>
    </row>
    <row r="403" spans="1:20" outlineLevel="1" x14ac:dyDescent="0.25">
      <c r="A403" s="149">
        <v>60</v>
      </c>
      <c r="B403" s="164" t="str">
        <f t="shared" si="42"/>
        <v>FA</v>
      </c>
      <c r="C403" s="164" t="str">
        <f t="shared" si="43"/>
        <v>FA</v>
      </c>
      <c r="D403" s="135">
        <v>43.09</v>
      </c>
      <c r="E403" s="165">
        <v>1</v>
      </c>
      <c r="F403" s="135">
        <v>0.5</v>
      </c>
      <c r="G403" s="135">
        <v>125</v>
      </c>
      <c r="H403" s="154">
        <v>38.8523</v>
      </c>
      <c r="I403" s="154">
        <v>5.0000000000000001E-4</v>
      </c>
      <c r="J403" s="154">
        <v>126.997</v>
      </c>
      <c r="K403" s="154">
        <v>125.42100000000001</v>
      </c>
      <c r="L403" s="154">
        <v>125.64100000000001</v>
      </c>
      <c r="M403" s="166">
        <v>105</v>
      </c>
      <c r="N403" s="167">
        <f t="shared" si="48"/>
        <v>106.997</v>
      </c>
      <c r="O403" s="167">
        <f t="shared" si="48"/>
        <v>105.42100000000001</v>
      </c>
      <c r="P403" s="167">
        <f t="shared" si="48"/>
        <v>105.64100000000001</v>
      </c>
      <c r="Q403">
        <f t="shared" si="44"/>
        <v>126.997</v>
      </c>
      <c r="R403">
        <f t="shared" si="45"/>
        <v>125.42100000000001</v>
      </c>
      <c r="S403" s="168">
        <f t="shared" si="46"/>
        <v>106.997</v>
      </c>
      <c r="T403">
        <f t="shared" si="47"/>
        <v>105.42100000000001</v>
      </c>
    </row>
    <row r="404" spans="1:20" outlineLevel="1" x14ac:dyDescent="0.25">
      <c r="A404" s="149">
        <v>70</v>
      </c>
      <c r="B404" s="164" t="str">
        <f t="shared" si="42"/>
        <v>FA</v>
      </c>
      <c r="C404" s="164" t="str">
        <f t="shared" si="43"/>
        <v>FA</v>
      </c>
      <c r="D404" s="135">
        <v>50.25</v>
      </c>
      <c r="E404" s="165">
        <v>1</v>
      </c>
      <c r="F404" s="135">
        <v>0.5</v>
      </c>
      <c r="G404" s="135">
        <v>125</v>
      </c>
      <c r="H404" s="154">
        <v>46.0062</v>
      </c>
      <c r="I404" s="154">
        <v>5.0000000000000001E-4</v>
      </c>
      <c r="J404" s="154">
        <v>126.718</v>
      </c>
      <c r="K404" s="154">
        <v>125.364</v>
      </c>
      <c r="L404" s="154">
        <v>125.551</v>
      </c>
      <c r="M404" s="166">
        <v>105</v>
      </c>
      <c r="N404" s="167">
        <f t="shared" si="48"/>
        <v>106.718</v>
      </c>
      <c r="O404" s="167">
        <f t="shared" si="48"/>
        <v>105.364</v>
      </c>
      <c r="P404" s="167">
        <f t="shared" si="48"/>
        <v>105.551</v>
      </c>
      <c r="Q404">
        <f t="shared" si="44"/>
        <v>126.718</v>
      </c>
      <c r="R404">
        <f t="shared" si="45"/>
        <v>125.364</v>
      </c>
      <c r="S404" s="168">
        <f t="shared" si="46"/>
        <v>106.718</v>
      </c>
      <c r="T404">
        <f t="shared" si="47"/>
        <v>105.364</v>
      </c>
    </row>
    <row r="405" spans="1:20" outlineLevel="1" x14ac:dyDescent="0.25">
      <c r="A405" s="149">
        <v>85</v>
      </c>
      <c r="B405" s="164" t="str">
        <f t="shared" si="42"/>
        <v>FA</v>
      </c>
      <c r="C405" s="164" t="str">
        <f t="shared" si="43"/>
        <v>FA</v>
      </c>
      <c r="D405" s="135">
        <v>60.98</v>
      </c>
      <c r="E405" s="165">
        <v>1</v>
      </c>
      <c r="F405" s="135">
        <v>0.5</v>
      </c>
      <c r="G405" s="135">
        <v>125</v>
      </c>
      <c r="H405" s="154">
        <v>56.736899999999999</v>
      </c>
      <c r="I405" s="154">
        <v>5.0000000000000001E-4</v>
      </c>
      <c r="J405" s="154">
        <v>126.42400000000001</v>
      </c>
      <c r="K405" s="154">
        <v>125.30500000000001</v>
      </c>
      <c r="L405" s="154">
        <v>125.45699999999999</v>
      </c>
      <c r="M405" s="166">
        <v>105</v>
      </c>
      <c r="N405" s="167">
        <f t="shared" si="48"/>
        <v>106.42400000000001</v>
      </c>
      <c r="O405" s="167">
        <f t="shared" si="48"/>
        <v>105.30500000000001</v>
      </c>
      <c r="P405" s="167">
        <f t="shared" si="48"/>
        <v>105.45699999999999</v>
      </c>
      <c r="Q405">
        <f t="shared" si="44"/>
        <v>126.42400000000001</v>
      </c>
      <c r="R405">
        <f t="shared" si="45"/>
        <v>125.30500000000001</v>
      </c>
      <c r="S405" s="168">
        <f t="shared" si="46"/>
        <v>106.42400000000001</v>
      </c>
      <c r="T405">
        <f t="shared" si="47"/>
        <v>105.30500000000001</v>
      </c>
    </row>
    <row r="406" spans="1:20" outlineLevel="1" x14ac:dyDescent="0.25">
      <c r="A406" s="149">
        <v>100</v>
      </c>
      <c r="B406" s="164" t="str">
        <f t="shared" si="42"/>
        <v>FA</v>
      </c>
      <c r="C406" s="164" t="str">
        <f t="shared" si="43"/>
        <v>FA</v>
      </c>
      <c r="D406" s="135">
        <v>71.709999999999994</v>
      </c>
      <c r="E406" s="165">
        <v>1</v>
      </c>
      <c r="F406" s="135">
        <v>0.5</v>
      </c>
      <c r="G406" s="135">
        <v>125</v>
      </c>
      <c r="H406" s="154">
        <v>67.467699999999994</v>
      </c>
      <c r="I406" s="154">
        <v>5.0000000000000001E-4</v>
      </c>
      <c r="J406" s="154">
        <v>126.211</v>
      </c>
      <c r="K406" s="154">
        <v>125.259</v>
      </c>
      <c r="L406" s="154">
        <v>125.401</v>
      </c>
      <c r="M406" s="166">
        <v>105</v>
      </c>
      <c r="N406" s="167">
        <f t="shared" si="48"/>
        <v>106.211</v>
      </c>
      <c r="O406" s="167">
        <f t="shared" si="48"/>
        <v>105.259</v>
      </c>
      <c r="P406" s="167">
        <f t="shared" si="48"/>
        <v>105.401</v>
      </c>
      <c r="Q406">
        <f t="shared" si="44"/>
        <v>126.211</v>
      </c>
      <c r="R406">
        <f t="shared" si="45"/>
        <v>125.259</v>
      </c>
      <c r="S406" s="168">
        <f t="shared" si="46"/>
        <v>106.211</v>
      </c>
      <c r="T406">
        <f t="shared" si="47"/>
        <v>105.259</v>
      </c>
    </row>
    <row r="407" spans="1:20" outlineLevel="1" x14ac:dyDescent="0.25">
      <c r="A407" s="149">
        <v>125</v>
      </c>
      <c r="B407" s="164" t="str">
        <f t="shared" si="42"/>
        <v>FA</v>
      </c>
      <c r="C407" s="164" t="str">
        <f t="shared" si="43"/>
        <v>FA</v>
      </c>
      <c r="D407" s="135">
        <v>89.59</v>
      </c>
      <c r="E407" s="165">
        <v>1</v>
      </c>
      <c r="F407" s="135">
        <v>0.5</v>
      </c>
      <c r="G407" s="135">
        <v>125</v>
      </c>
      <c r="H407" s="154">
        <v>85.3523</v>
      </c>
      <c r="I407" s="154">
        <v>5.0000000000000001E-4</v>
      </c>
      <c r="J407" s="154">
        <v>125.97499999999999</v>
      </c>
      <c r="K407" s="154">
        <v>125.21</v>
      </c>
      <c r="L407" s="154">
        <v>125.32599999999999</v>
      </c>
      <c r="M407" s="166">
        <v>105</v>
      </c>
      <c r="N407" s="167">
        <f t="shared" si="48"/>
        <v>105.97499999999999</v>
      </c>
      <c r="O407" s="167">
        <f t="shared" si="48"/>
        <v>105.21</v>
      </c>
      <c r="P407" s="167">
        <f t="shared" si="48"/>
        <v>105.32599999999999</v>
      </c>
      <c r="Q407">
        <f t="shared" si="44"/>
        <v>125.97499999999999</v>
      </c>
      <c r="R407">
        <f t="shared" si="45"/>
        <v>125.21</v>
      </c>
      <c r="S407" s="168">
        <f t="shared" si="46"/>
        <v>105.97499999999999</v>
      </c>
      <c r="T407">
        <f t="shared" si="47"/>
        <v>105.21</v>
      </c>
    </row>
    <row r="408" spans="1:20" outlineLevel="1" x14ac:dyDescent="0.25">
      <c r="A408" s="149">
        <v>150</v>
      </c>
      <c r="B408" s="164" t="str">
        <f t="shared" si="42"/>
        <v>FA</v>
      </c>
      <c r="C408" s="164" t="str">
        <f t="shared" si="43"/>
        <v>FA</v>
      </c>
      <c r="D408" s="135">
        <v>107.48</v>
      </c>
      <c r="E408" s="165">
        <v>1</v>
      </c>
      <c r="F408" s="135">
        <v>0.5</v>
      </c>
      <c r="G408" s="135">
        <v>125</v>
      </c>
      <c r="H408" s="154">
        <v>103.23699999999999</v>
      </c>
      <c r="I408" s="154">
        <v>5.0000000000000001E-4</v>
      </c>
      <c r="J408" s="154">
        <v>125.816</v>
      </c>
      <c r="K408" s="154">
        <v>125.17700000000001</v>
      </c>
      <c r="L408" s="154">
        <v>125.271</v>
      </c>
      <c r="M408" s="166">
        <v>105</v>
      </c>
      <c r="N408" s="167">
        <f t="shared" si="48"/>
        <v>105.816</v>
      </c>
      <c r="O408" s="167">
        <f t="shared" si="48"/>
        <v>105.17700000000001</v>
      </c>
      <c r="P408" s="167">
        <f t="shared" si="48"/>
        <v>105.271</v>
      </c>
      <c r="Q408">
        <f t="shared" si="44"/>
        <v>125.816</v>
      </c>
      <c r="R408">
        <f t="shared" si="45"/>
        <v>125.17700000000001</v>
      </c>
      <c r="S408" s="168">
        <f t="shared" si="46"/>
        <v>105.816</v>
      </c>
      <c r="T408">
        <f t="shared" si="47"/>
        <v>105.17700000000001</v>
      </c>
    </row>
    <row r="409" spans="1:20" outlineLevel="1" x14ac:dyDescent="0.25">
      <c r="A409" s="149">
        <v>2</v>
      </c>
      <c r="B409" s="164" t="str">
        <f t="shared" si="42"/>
        <v>FA</v>
      </c>
      <c r="C409" s="164" t="str">
        <f t="shared" si="43"/>
        <v>FA</v>
      </c>
      <c r="D409" s="135">
        <v>1.6</v>
      </c>
      <c r="E409" s="165">
        <v>1</v>
      </c>
      <c r="F409" s="135">
        <v>1</v>
      </c>
      <c r="G409" s="135">
        <v>125</v>
      </c>
      <c r="H409" s="154">
        <v>-2.64</v>
      </c>
      <c r="I409" s="154">
        <v>1E-3</v>
      </c>
      <c r="J409" s="154">
        <v>198.45099999999999</v>
      </c>
      <c r="K409" s="154">
        <v>141.93899999999999</v>
      </c>
      <c r="L409" s="154">
        <v>152.316</v>
      </c>
      <c r="M409" s="166">
        <v>105</v>
      </c>
      <c r="N409" s="167">
        <f t="shared" si="48"/>
        <v>178.45099999999999</v>
      </c>
      <c r="O409" s="167">
        <f t="shared" si="48"/>
        <v>121.93899999999999</v>
      </c>
      <c r="P409" s="167">
        <f t="shared" si="48"/>
        <v>132.316</v>
      </c>
      <c r="Q409">
        <f t="shared" si="44"/>
        <v>198.45099999999999</v>
      </c>
      <c r="R409">
        <f t="shared" si="45"/>
        <v>141.93899999999999</v>
      </c>
      <c r="S409" s="168">
        <f t="shared" si="46"/>
        <v>178.45099999999999</v>
      </c>
      <c r="T409">
        <f t="shared" si="47"/>
        <v>121.93899999999999</v>
      </c>
    </row>
    <row r="410" spans="1:20" outlineLevel="1" x14ac:dyDescent="0.25">
      <c r="A410" s="149">
        <v>3.5</v>
      </c>
      <c r="B410" s="164" t="str">
        <f t="shared" si="42"/>
        <v>FA</v>
      </c>
      <c r="C410" s="164" t="str">
        <f t="shared" si="43"/>
        <v>FA</v>
      </c>
      <c r="D410" s="135">
        <v>2.67</v>
      </c>
      <c r="E410" s="165">
        <v>1</v>
      </c>
      <c r="F410" s="135">
        <v>1</v>
      </c>
      <c r="G410" s="135">
        <v>125</v>
      </c>
      <c r="H410" s="154">
        <v>-1.5669200000000001</v>
      </c>
      <c r="I410" s="154">
        <v>1E-3</v>
      </c>
      <c r="J410" s="154">
        <v>177.82</v>
      </c>
      <c r="K410" s="154">
        <v>136.18600000000001</v>
      </c>
      <c r="L410" s="154">
        <v>143.11799999999999</v>
      </c>
      <c r="M410" s="166">
        <v>105</v>
      </c>
      <c r="N410" s="167">
        <f t="shared" si="48"/>
        <v>157.82</v>
      </c>
      <c r="O410" s="167">
        <f t="shared" si="48"/>
        <v>116.18600000000001</v>
      </c>
      <c r="P410" s="167">
        <f t="shared" si="48"/>
        <v>123.11799999999999</v>
      </c>
      <c r="Q410">
        <f t="shared" si="44"/>
        <v>177.82</v>
      </c>
      <c r="R410">
        <f t="shared" si="45"/>
        <v>136.18600000000001</v>
      </c>
      <c r="S410" s="168">
        <f t="shared" si="46"/>
        <v>157.82</v>
      </c>
      <c r="T410">
        <f t="shared" si="47"/>
        <v>116.18600000000001</v>
      </c>
    </row>
    <row r="411" spans="1:20" outlineLevel="1" x14ac:dyDescent="0.25">
      <c r="A411" s="149">
        <v>5</v>
      </c>
      <c r="B411" s="164" t="str">
        <f t="shared" si="42"/>
        <v>FA</v>
      </c>
      <c r="C411" s="164" t="str">
        <f t="shared" si="43"/>
        <v>FA</v>
      </c>
      <c r="D411" s="135">
        <v>3.75</v>
      </c>
      <c r="E411" s="165">
        <v>1</v>
      </c>
      <c r="F411" s="135">
        <v>1</v>
      </c>
      <c r="G411" s="135">
        <v>125</v>
      </c>
      <c r="H411" s="154">
        <v>-0.49384600000000001</v>
      </c>
      <c r="I411" s="154">
        <v>1E-3</v>
      </c>
      <c r="J411" s="154">
        <v>165.55500000000001</v>
      </c>
      <c r="K411" s="154">
        <v>133.36799999999999</v>
      </c>
      <c r="L411" s="154">
        <v>138.38200000000001</v>
      </c>
      <c r="M411" s="166">
        <v>105</v>
      </c>
      <c r="N411" s="167">
        <f t="shared" si="48"/>
        <v>145.55500000000001</v>
      </c>
      <c r="O411" s="167">
        <f t="shared" si="48"/>
        <v>113.36799999999999</v>
      </c>
      <c r="P411" s="167">
        <f t="shared" si="48"/>
        <v>118.38200000000001</v>
      </c>
      <c r="Q411">
        <f t="shared" si="44"/>
        <v>165.55500000000001</v>
      </c>
      <c r="R411">
        <f t="shared" si="45"/>
        <v>133.36799999999999</v>
      </c>
      <c r="S411" s="168">
        <f t="shared" si="46"/>
        <v>145.55500000000001</v>
      </c>
      <c r="T411">
        <f t="shared" si="47"/>
        <v>113.36799999999999</v>
      </c>
    </row>
    <row r="412" spans="1:20" outlineLevel="1" x14ac:dyDescent="0.25">
      <c r="A412" s="149">
        <v>7.5</v>
      </c>
      <c r="B412" s="164" t="str">
        <f t="shared" si="42"/>
        <v>FA</v>
      </c>
      <c r="C412" s="164" t="str">
        <f t="shared" si="43"/>
        <v>FA</v>
      </c>
      <c r="D412" s="135">
        <v>5.53</v>
      </c>
      <c r="E412" s="165">
        <v>1</v>
      </c>
      <c r="F412" s="135">
        <v>1</v>
      </c>
      <c r="G412" s="135">
        <v>125</v>
      </c>
      <c r="H412" s="154">
        <v>1.2946200000000001</v>
      </c>
      <c r="I412" s="154">
        <v>1E-3</v>
      </c>
      <c r="J412" s="154">
        <v>153.852</v>
      </c>
      <c r="K412" s="154">
        <v>130.82499999999999</v>
      </c>
      <c r="L412" s="154">
        <v>134.33099999999999</v>
      </c>
      <c r="M412" s="166">
        <v>105</v>
      </c>
      <c r="N412" s="167">
        <f t="shared" si="48"/>
        <v>133.852</v>
      </c>
      <c r="O412" s="167">
        <f t="shared" si="48"/>
        <v>110.82499999999999</v>
      </c>
      <c r="P412" s="167">
        <f t="shared" si="48"/>
        <v>114.33099999999999</v>
      </c>
      <c r="Q412">
        <f t="shared" si="44"/>
        <v>153.852</v>
      </c>
      <c r="R412">
        <f t="shared" si="45"/>
        <v>130.82499999999999</v>
      </c>
      <c r="S412" s="168">
        <f t="shared" si="46"/>
        <v>133.852</v>
      </c>
      <c r="T412">
        <f t="shared" si="47"/>
        <v>110.82499999999999</v>
      </c>
    </row>
    <row r="413" spans="1:20" outlineLevel="1" x14ac:dyDescent="0.25">
      <c r="A413" s="149">
        <v>10</v>
      </c>
      <c r="B413" s="164" t="str">
        <f t="shared" si="42"/>
        <v>FA</v>
      </c>
      <c r="C413" s="164" t="str">
        <f t="shared" si="43"/>
        <v>FA</v>
      </c>
      <c r="D413" s="135">
        <v>7.32</v>
      </c>
      <c r="E413" s="165">
        <v>1</v>
      </c>
      <c r="F413" s="135">
        <v>1</v>
      </c>
      <c r="G413" s="135">
        <v>125</v>
      </c>
      <c r="H413" s="154">
        <v>3.0830799999999998</v>
      </c>
      <c r="I413" s="154">
        <v>1E-3</v>
      </c>
      <c r="J413" s="154">
        <v>147.24600000000001</v>
      </c>
      <c r="K413" s="154">
        <v>129.50700000000001</v>
      </c>
      <c r="L413" s="154">
        <v>132.12200000000001</v>
      </c>
      <c r="M413" s="166">
        <v>105</v>
      </c>
      <c r="N413" s="167">
        <f t="shared" si="48"/>
        <v>127.24600000000001</v>
      </c>
      <c r="O413" s="167">
        <f t="shared" si="48"/>
        <v>109.50700000000001</v>
      </c>
      <c r="P413" s="167">
        <f t="shared" si="48"/>
        <v>112.12200000000001</v>
      </c>
      <c r="Q413">
        <f t="shared" si="44"/>
        <v>147.24600000000001</v>
      </c>
      <c r="R413">
        <f t="shared" si="45"/>
        <v>129.50700000000001</v>
      </c>
      <c r="S413" s="168">
        <f t="shared" si="46"/>
        <v>127.24600000000001</v>
      </c>
      <c r="T413">
        <f t="shared" si="47"/>
        <v>109.50700000000001</v>
      </c>
    </row>
    <row r="414" spans="1:20" outlineLevel="1" x14ac:dyDescent="0.25">
      <c r="A414" s="149">
        <v>15</v>
      </c>
      <c r="B414" s="164" t="str">
        <f t="shared" si="42"/>
        <v>FA</v>
      </c>
      <c r="C414" s="164" t="str">
        <f t="shared" si="43"/>
        <v>FA</v>
      </c>
      <c r="D414" s="135">
        <v>10.9</v>
      </c>
      <c r="E414" s="165">
        <v>1</v>
      </c>
      <c r="F414" s="135">
        <v>1</v>
      </c>
      <c r="G414" s="135">
        <v>125</v>
      </c>
      <c r="H414" s="154">
        <v>6.66</v>
      </c>
      <c r="I414" s="154">
        <v>1E-3</v>
      </c>
      <c r="J414" s="154">
        <v>140.22200000000001</v>
      </c>
      <c r="K414" s="154">
        <v>128.114</v>
      </c>
      <c r="L414" s="154">
        <v>129.91200000000001</v>
      </c>
      <c r="M414" s="166">
        <v>105</v>
      </c>
      <c r="N414" s="167">
        <f t="shared" si="48"/>
        <v>120.22200000000001</v>
      </c>
      <c r="O414" s="167">
        <f t="shared" si="48"/>
        <v>108.114</v>
      </c>
      <c r="P414" s="167">
        <f t="shared" si="48"/>
        <v>109.91200000000001</v>
      </c>
      <c r="Q414">
        <f t="shared" si="44"/>
        <v>140.22200000000001</v>
      </c>
      <c r="R414">
        <f t="shared" si="45"/>
        <v>128.114</v>
      </c>
      <c r="S414" s="168">
        <f t="shared" si="46"/>
        <v>120.22200000000001</v>
      </c>
      <c r="T414">
        <f t="shared" si="47"/>
        <v>108.114</v>
      </c>
    </row>
    <row r="415" spans="1:20" outlineLevel="1" x14ac:dyDescent="0.25">
      <c r="A415" s="149">
        <v>20</v>
      </c>
      <c r="B415" s="164" t="str">
        <f t="shared" si="42"/>
        <v>FA</v>
      </c>
      <c r="C415" s="164" t="str">
        <f t="shared" si="43"/>
        <v>FA</v>
      </c>
      <c r="D415" s="135">
        <v>14.48</v>
      </c>
      <c r="E415" s="165">
        <v>1</v>
      </c>
      <c r="F415" s="135">
        <v>1</v>
      </c>
      <c r="G415" s="135">
        <v>125</v>
      </c>
      <c r="H415" s="154">
        <v>10.2369</v>
      </c>
      <c r="I415" s="154">
        <v>1E-3</v>
      </c>
      <c r="J415" s="154">
        <v>136.54499999999999</v>
      </c>
      <c r="K415" s="154">
        <v>127.373</v>
      </c>
      <c r="L415" s="154">
        <v>128.68299999999999</v>
      </c>
      <c r="M415" s="166">
        <v>105</v>
      </c>
      <c r="N415" s="167">
        <f t="shared" si="48"/>
        <v>116.54499999999999</v>
      </c>
      <c r="O415" s="167">
        <f t="shared" si="48"/>
        <v>107.373</v>
      </c>
      <c r="P415" s="167">
        <f t="shared" si="48"/>
        <v>108.68299999999999</v>
      </c>
      <c r="Q415">
        <f t="shared" si="44"/>
        <v>136.54499999999999</v>
      </c>
      <c r="R415">
        <f t="shared" si="45"/>
        <v>127.373</v>
      </c>
      <c r="S415" s="168">
        <f t="shared" si="46"/>
        <v>116.54499999999999</v>
      </c>
      <c r="T415">
        <f t="shared" si="47"/>
        <v>107.373</v>
      </c>
    </row>
    <row r="416" spans="1:20" outlineLevel="1" x14ac:dyDescent="0.25">
      <c r="A416" s="149">
        <v>35</v>
      </c>
      <c r="B416" s="164" t="str">
        <f t="shared" si="42"/>
        <v>FA</v>
      </c>
      <c r="C416" s="164" t="str">
        <f t="shared" si="43"/>
        <v>FA</v>
      </c>
      <c r="D416" s="135">
        <v>25.21</v>
      </c>
      <c r="E416" s="165">
        <v>1</v>
      </c>
      <c r="F416" s="135">
        <v>1</v>
      </c>
      <c r="G416" s="135">
        <v>125</v>
      </c>
      <c r="H416" s="154">
        <v>20.967700000000001</v>
      </c>
      <c r="I416" s="154">
        <v>1E-3</v>
      </c>
      <c r="J416" s="154">
        <v>131.738</v>
      </c>
      <c r="K416" s="154">
        <v>126.396</v>
      </c>
      <c r="L416" s="154">
        <v>127.172</v>
      </c>
      <c r="M416" s="166">
        <v>105</v>
      </c>
      <c r="N416" s="167">
        <f t="shared" si="48"/>
        <v>111.738</v>
      </c>
      <c r="O416" s="167">
        <f t="shared" si="48"/>
        <v>106.396</v>
      </c>
      <c r="P416" s="167">
        <f t="shared" si="48"/>
        <v>107.172</v>
      </c>
      <c r="Q416">
        <f t="shared" si="44"/>
        <v>131.738</v>
      </c>
      <c r="R416">
        <f t="shared" si="45"/>
        <v>126.396</v>
      </c>
      <c r="S416" s="168">
        <f t="shared" si="46"/>
        <v>111.738</v>
      </c>
      <c r="T416">
        <f t="shared" si="47"/>
        <v>106.396</v>
      </c>
    </row>
    <row r="417" spans="1:20" outlineLevel="1" x14ac:dyDescent="0.25">
      <c r="A417" s="149">
        <v>50</v>
      </c>
      <c r="B417" s="164" t="str">
        <f t="shared" si="42"/>
        <v>FA</v>
      </c>
      <c r="C417" s="164" t="str">
        <f t="shared" si="43"/>
        <v>FA</v>
      </c>
      <c r="D417" s="135">
        <v>35.94</v>
      </c>
      <c r="E417" s="165">
        <v>1</v>
      </c>
      <c r="F417" s="135">
        <v>1</v>
      </c>
      <c r="G417" s="135">
        <v>125</v>
      </c>
      <c r="H417" s="154">
        <v>31.698499999999999</v>
      </c>
      <c r="I417" s="154">
        <v>1E-3</v>
      </c>
      <c r="J417" s="154">
        <v>129.75800000000001</v>
      </c>
      <c r="K417" s="154">
        <v>125.996</v>
      </c>
      <c r="L417" s="154">
        <v>126.54</v>
      </c>
      <c r="M417" s="166">
        <v>105</v>
      </c>
      <c r="N417" s="167">
        <f t="shared" si="48"/>
        <v>109.75800000000001</v>
      </c>
      <c r="O417" s="167">
        <f t="shared" si="48"/>
        <v>105.996</v>
      </c>
      <c r="P417" s="167">
        <f t="shared" si="48"/>
        <v>106.54</v>
      </c>
      <c r="Q417">
        <f t="shared" si="44"/>
        <v>129.75800000000001</v>
      </c>
      <c r="R417">
        <f t="shared" si="45"/>
        <v>125.996</v>
      </c>
      <c r="S417" s="168">
        <f t="shared" si="46"/>
        <v>109.75800000000001</v>
      </c>
      <c r="T417">
        <f t="shared" si="47"/>
        <v>105.996</v>
      </c>
    </row>
    <row r="418" spans="1:20" outlineLevel="1" x14ac:dyDescent="0.25">
      <c r="A418" s="149">
        <v>60</v>
      </c>
      <c r="B418" s="164" t="str">
        <f t="shared" si="42"/>
        <v>FA</v>
      </c>
      <c r="C418" s="164" t="str">
        <f t="shared" si="43"/>
        <v>FA</v>
      </c>
      <c r="D418" s="135">
        <v>43.09</v>
      </c>
      <c r="E418" s="165">
        <v>1</v>
      </c>
      <c r="F418" s="135">
        <v>1</v>
      </c>
      <c r="G418" s="135">
        <v>125</v>
      </c>
      <c r="H418" s="154">
        <v>38.8523</v>
      </c>
      <c r="I418" s="154">
        <v>1E-3</v>
      </c>
      <c r="J418" s="154">
        <v>128.99199999999999</v>
      </c>
      <c r="K418" s="154">
        <v>125.843</v>
      </c>
      <c r="L418" s="154">
        <v>126.28100000000001</v>
      </c>
      <c r="M418" s="166">
        <v>105</v>
      </c>
      <c r="N418" s="167">
        <f t="shared" si="48"/>
        <v>108.99199999999999</v>
      </c>
      <c r="O418" s="167">
        <f t="shared" si="48"/>
        <v>105.843</v>
      </c>
      <c r="P418" s="167">
        <f t="shared" si="48"/>
        <v>106.28100000000001</v>
      </c>
      <c r="Q418">
        <f t="shared" si="44"/>
        <v>128.99199999999999</v>
      </c>
      <c r="R418">
        <f t="shared" si="45"/>
        <v>125.843</v>
      </c>
      <c r="S418" s="168">
        <f t="shared" si="46"/>
        <v>108.99199999999999</v>
      </c>
      <c r="T418">
        <f t="shared" si="47"/>
        <v>105.843</v>
      </c>
    </row>
    <row r="419" spans="1:20" outlineLevel="1" x14ac:dyDescent="0.25">
      <c r="A419" s="149">
        <v>70</v>
      </c>
      <c r="B419" s="164" t="str">
        <f t="shared" si="42"/>
        <v>FA</v>
      </c>
      <c r="C419" s="164" t="str">
        <f t="shared" si="43"/>
        <v>FA</v>
      </c>
      <c r="D419" s="135">
        <v>50.25</v>
      </c>
      <c r="E419" s="165">
        <v>1</v>
      </c>
      <c r="F419" s="135">
        <v>1</v>
      </c>
      <c r="G419" s="135">
        <v>125</v>
      </c>
      <c r="H419" s="154">
        <v>46.0062</v>
      </c>
      <c r="I419" s="154">
        <v>1E-3</v>
      </c>
      <c r="J419" s="154">
        <v>128.43299999999999</v>
      </c>
      <c r="K419" s="154">
        <v>125.729</v>
      </c>
      <c r="L419" s="154">
        <v>126.101</v>
      </c>
      <c r="M419" s="166">
        <v>105</v>
      </c>
      <c r="N419" s="167">
        <f t="shared" si="48"/>
        <v>108.43299999999999</v>
      </c>
      <c r="O419" s="167">
        <f t="shared" si="48"/>
        <v>105.729</v>
      </c>
      <c r="P419" s="167">
        <f t="shared" si="48"/>
        <v>106.101</v>
      </c>
      <c r="Q419">
        <f t="shared" si="44"/>
        <v>128.43299999999999</v>
      </c>
      <c r="R419">
        <f t="shared" si="45"/>
        <v>125.729</v>
      </c>
      <c r="S419" s="168">
        <f t="shared" si="46"/>
        <v>108.43299999999999</v>
      </c>
      <c r="T419">
        <f t="shared" si="47"/>
        <v>105.729</v>
      </c>
    </row>
    <row r="420" spans="1:20" outlineLevel="1" x14ac:dyDescent="0.25">
      <c r="A420" s="149">
        <v>85</v>
      </c>
      <c r="B420" s="164" t="str">
        <f t="shared" si="42"/>
        <v>FA</v>
      </c>
      <c r="C420" s="164" t="str">
        <f t="shared" si="43"/>
        <v>FA</v>
      </c>
      <c r="D420" s="135">
        <v>60.98</v>
      </c>
      <c r="E420" s="165">
        <v>1</v>
      </c>
      <c r="F420" s="135">
        <v>1</v>
      </c>
      <c r="G420" s="135">
        <v>125</v>
      </c>
      <c r="H420" s="154">
        <v>56.736899999999999</v>
      </c>
      <c r="I420" s="154">
        <v>1E-3</v>
      </c>
      <c r="J420" s="154">
        <v>127.846</v>
      </c>
      <c r="K420" s="154">
        <v>125.61</v>
      </c>
      <c r="L420" s="154">
        <v>125.913</v>
      </c>
      <c r="M420" s="166">
        <v>105</v>
      </c>
      <c r="N420" s="167">
        <f t="shared" si="48"/>
        <v>107.846</v>
      </c>
      <c r="O420" s="167">
        <f t="shared" si="48"/>
        <v>105.61</v>
      </c>
      <c r="P420" s="167">
        <f t="shared" si="48"/>
        <v>105.913</v>
      </c>
      <c r="Q420">
        <f t="shared" si="44"/>
        <v>127.846</v>
      </c>
      <c r="R420">
        <f t="shared" si="45"/>
        <v>125.61</v>
      </c>
      <c r="S420" s="168">
        <f t="shared" si="46"/>
        <v>107.846</v>
      </c>
      <c r="T420">
        <f t="shared" si="47"/>
        <v>105.61</v>
      </c>
    </row>
    <row r="421" spans="1:20" outlineLevel="1" x14ac:dyDescent="0.25">
      <c r="A421" s="149">
        <v>100</v>
      </c>
      <c r="B421" s="164" t="str">
        <f t="shared" si="42"/>
        <v>FA</v>
      </c>
      <c r="C421" s="164" t="str">
        <f t="shared" si="43"/>
        <v>FA</v>
      </c>
      <c r="D421" s="135">
        <v>71.709999999999994</v>
      </c>
      <c r="E421" s="165">
        <v>1</v>
      </c>
      <c r="F421" s="135">
        <v>1</v>
      </c>
      <c r="G421" s="135">
        <v>125</v>
      </c>
      <c r="H421" s="154">
        <v>67.467699999999994</v>
      </c>
      <c r="I421" s="154">
        <v>1E-3</v>
      </c>
      <c r="J421" s="154">
        <v>127.42</v>
      </c>
      <c r="K421" s="154">
        <v>125.518</v>
      </c>
      <c r="L421" s="154">
        <v>125.80200000000001</v>
      </c>
      <c r="M421" s="166">
        <v>105</v>
      </c>
      <c r="N421" s="167">
        <f t="shared" si="48"/>
        <v>107.42</v>
      </c>
      <c r="O421" s="167">
        <f t="shared" si="48"/>
        <v>105.518</v>
      </c>
      <c r="P421" s="167">
        <f t="shared" si="48"/>
        <v>105.80200000000001</v>
      </c>
      <c r="Q421">
        <f t="shared" si="44"/>
        <v>127.42</v>
      </c>
      <c r="R421">
        <f t="shared" si="45"/>
        <v>125.518</v>
      </c>
      <c r="S421" s="168">
        <f t="shared" si="46"/>
        <v>107.42</v>
      </c>
      <c r="T421">
        <f t="shared" si="47"/>
        <v>105.518</v>
      </c>
    </row>
    <row r="422" spans="1:20" outlineLevel="1" x14ac:dyDescent="0.25">
      <c r="A422" s="149">
        <v>125</v>
      </c>
      <c r="B422" s="164" t="str">
        <f t="shared" si="42"/>
        <v>FA</v>
      </c>
      <c r="C422" s="164" t="str">
        <f t="shared" si="43"/>
        <v>FA</v>
      </c>
      <c r="D422" s="135">
        <v>89.59</v>
      </c>
      <c r="E422" s="165">
        <v>1</v>
      </c>
      <c r="F422" s="135">
        <v>1</v>
      </c>
      <c r="G422" s="135">
        <v>125</v>
      </c>
      <c r="H422" s="154">
        <v>85.3523</v>
      </c>
      <c r="I422" s="154">
        <v>1E-3</v>
      </c>
      <c r="J422" s="154">
        <v>126.95</v>
      </c>
      <c r="K422" s="154">
        <v>125.42100000000001</v>
      </c>
      <c r="L422" s="154">
        <v>125.651</v>
      </c>
      <c r="M422" s="166">
        <v>105</v>
      </c>
      <c r="N422" s="167">
        <f t="shared" si="48"/>
        <v>106.95</v>
      </c>
      <c r="O422" s="167">
        <f t="shared" si="48"/>
        <v>105.42100000000001</v>
      </c>
      <c r="P422" s="167">
        <f t="shared" si="48"/>
        <v>105.651</v>
      </c>
      <c r="Q422">
        <f t="shared" si="44"/>
        <v>126.95</v>
      </c>
      <c r="R422">
        <f t="shared" si="45"/>
        <v>125.42100000000001</v>
      </c>
      <c r="S422" s="168">
        <f t="shared" si="46"/>
        <v>106.95</v>
      </c>
      <c r="T422">
        <f t="shared" si="47"/>
        <v>105.42100000000001</v>
      </c>
    </row>
    <row r="423" spans="1:20" outlineLevel="1" x14ac:dyDescent="0.25">
      <c r="A423" s="149">
        <v>150</v>
      </c>
      <c r="B423" s="164" t="str">
        <f t="shared" si="42"/>
        <v>FA</v>
      </c>
      <c r="C423" s="164" t="str">
        <f t="shared" si="43"/>
        <v>FA</v>
      </c>
      <c r="D423" s="135">
        <v>107.48</v>
      </c>
      <c r="E423" s="165">
        <v>1</v>
      </c>
      <c r="F423" s="135">
        <v>1</v>
      </c>
      <c r="G423" s="135">
        <v>125</v>
      </c>
      <c r="H423" s="154">
        <v>103.23699999999999</v>
      </c>
      <c r="I423" s="154">
        <v>1E-3</v>
      </c>
      <c r="J423" s="154">
        <v>126.631</v>
      </c>
      <c r="K423" s="154">
        <v>125.354</v>
      </c>
      <c r="L423" s="154">
        <v>125.542</v>
      </c>
      <c r="M423" s="166">
        <v>105</v>
      </c>
      <c r="N423" s="167">
        <f t="shared" si="48"/>
        <v>106.631</v>
      </c>
      <c r="O423" s="167">
        <f t="shared" si="48"/>
        <v>105.354</v>
      </c>
      <c r="P423" s="167">
        <f t="shared" si="48"/>
        <v>105.542</v>
      </c>
      <c r="Q423">
        <f t="shared" si="44"/>
        <v>126.631</v>
      </c>
      <c r="R423">
        <f t="shared" si="45"/>
        <v>125.354</v>
      </c>
      <c r="S423" s="168">
        <f t="shared" si="46"/>
        <v>106.631</v>
      </c>
      <c r="T423">
        <f t="shared" si="47"/>
        <v>105.354</v>
      </c>
    </row>
    <row r="424" spans="1:20" outlineLevel="1" x14ac:dyDescent="0.25">
      <c r="A424" s="149">
        <v>2</v>
      </c>
      <c r="B424" s="164" t="str">
        <f t="shared" si="42"/>
        <v>FA</v>
      </c>
      <c r="C424" s="164" t="str">
        <f t="shared" si="43"/>
        <v>FA</v>
      </c>
      <c r="D424" s="135">
        <v>1.6</v>
      </c>
      <c r="E424" s="165">
        <v>1</v>
      </c>
      <c r="F424" s="135">
        <v>2</v>
      </c>
      <c r="G424" s="135">
        <v>125</v>
      </c>
      <c r="H424" s="154">
        <v>-2.64</v>
      </c>
      <c r="I424" s="154">
        <v>2E-3</v>
      </c>
      <c r="J424" s="154">
        <v>270.27800000000002</v>
      </c>
      <c r="K424" s="154">
        <v>158.25800000000001</v>
      </c>
      <c r="L424" s="154">
        <v>178.41900000000001</v>
      </c>
      <c r="M424" s="166">
        <v>105</v>
      </c>
      <c r="N424" s="167">
        <f t="shared" si="48"/>
        <v>250.27800000000002</v>
      </c>
      <c r="O424" s="167">
        <f t="shared" si="48"/>
        <v>138.25800000000001</v>
      </c>
      <c r="P424" s="167">
        <f t="shared" si="48"/>
        <v>158.41900000000001</v>
      </c>
      <c r="Q424" t="str">
        <f t="shared" si="44"/>
        <v>NA</v>
      </c>
      <c r="R424" t="str">
        <f t="shared" si="45"/>
        <v>NA</v>
      </c>
      <c r="S424" s="168">
        <f t="shared" si="46"/>
        <v>250.27800000000002</v>
      </c>
      <c r="T424">
        <f t="shared" si="47"/>
        <v>138.25800000000001</v>
      </c>
    </row>
    <row r="425" spans="1:20" outlineLevel="1" x14ac:dyDescent="0.25">
      <c r="A425" s="149">
        <v>3.5</v>
      </c>
      <c r="B425" s="164" t="str">
        <f t="shared" si="42"/>
        <v>FA</v>
      </c>
      <c r="C425" s="164" t="str">
        <f t="shared" si="43"/>
        <v>FA</v>
      </c>
      <c r="D425" s="135">
        <v>2.67</v>
      </c>
      <c r="E425" s="165">
        <v>1</v>
      </c>
      <c r="F425" s="135">
        <v>2</v>
      </c>
      <c r="G425" s="135">
        <v>125</v>
      </c>
      <c r="H425" s="154">
        <v>-1.5669200000000001</v>
      </c>
      <c r="I425" s="154">
        <v>2E-3</v>
      </c>
      <c r="J425" s="154">
        <v>229.471</v>
      </c>
      <c r="K425" s="154">
        <v>147.071</v>
      </c>
      <c r="L425" s="154">
        <v>160.62299999999999</v>
      </c>
      <c r="M425" s="166">
        <v>105</v>
      </c>
      <c r="N425" s="167">
        <f t="shared" si="48"/>
        <v>209.471</v>
      </c>
      <c r="O425" s="167">
        <f t="shared" si="48"/>
        <v>127.071</v>
      </c>
      <c r="P425" s="167">
        <f t="shared" si="48"/>
        <v>140.62299999999999</v>
      </c>
      <c r="Q425" t="str">
        <f t="shared" si="44"/>
        <v>NA</v>
      </c>
      <c r="R425" t="str">
        <f t="shared" si="45"/>
        <v>NA</v>
      </c>
      <c r="S425" s="168">
        <f t="shared" si="46"/>
        <v>209.471</v>
      </c>
      <c r="T425">
        <f t="shared" si="47"/>
        <v>127.071</v>
      </c>
    </row>
    <row r="426" spans="1:20" outlineLevel="1" x14ac:dyDescent="0.25">
      <c r="A426" s="149">
        <v>5</v>
      </c>
      <c r="B426" s="164" t="str">
        <f t="shared" si="42"/>
        <v>FA</v>
      </c>
      <c r="C426" s="164" t="str">
        <f t="shared" si="43"/>
        <v>FA</v>
      </c>
      <c r="D426" s="135">
        <v>3.75</v>
      </c>
      <c r="E426" s="165">
        <v>1</v>
      </c>
      <c r="F426" s="135">
        <v>2</v>
      </c>
      <c r="G426" s="135">
        <v>125</v>
      </c>
      <c r="H426" s="154">
        <v>-0.49384600000000001</v>
      </c>
      <c r="I426" s="154">
        <v>2E-3</v>
      </c>
      <c r="J426" s="154">
        <v>205.304</v>
      </c>
      <c r="K426" s="154">
        <v>141.56299999999999</v>
      </c>
      <c r="L426" s="154">
        <v>151.41800000000001</v>
      </c>
      <c r="M426" s="166">
        <v>105</v>
      </c>
      <c r="N426" s="167">
        <f t="shared" si="48"/>
        <v>185.304</v>
      </c>
      <c r="O426" s="167">
        <f t="shared" si="48"/>
        <v>121.56299999999999</v>
      </c>
      <c r="P426" s="167">
        <f t="shared" si="48"/>
        <v>131.41800000000001</v>
      </c>
      <c r="Q426">
        <f t="shared" si="44"/>
        <v>205.304</v>
      </c>
      <c r="R426">
        <f t="shared" si="45"/>
        <v>141.56299999999999</v>
      </c>
      <c r="S426" s="168">
        <f t="shared" si="46"/>
        <v>185.304</v>
      </c>
      <c r="T426">
        <f t="shared" si="47"/>
        <v>121.56299999999999</v>
      </c>
    </row>
    <row r="427" spans="1:20" outlineLevel="1" x14ac:dyDescent="0.25">
      <c r="A427" s="149">
        <v>7.5</v>
      </c>
      <c r="B427" s="164" t="str">
        <f t="shared" si="42"/>
        <v>FA</v>
      </c>
      <c r="C427" s="164" t="str">
        <f t="shared" si="43"/>
        <v>FA</v>
      </c>
      <c r="D427" s="135">
        <v>5.53</v>
      </c>
      <c r="E427" s="165">
        <v>1</v>
      </c>
      <c r="F427" s="135">
        <v>2</v>
      </c>
      <c r="G427" s="135">
        <v>125</v>
      </c>
      <c r="H427" s="154">
        <v>1.2946200000000001</v>
      </c>
      <c r="I427" s="154">
        <v>2E-3</v>
      </c>
      <c r="J427" s="154">
        <v>182.238</v>
      </c>
      <c r="K427" s="154">
        <v>136.56200000000001</v>
      </c>
      <c r="L427" s="154">
        <v>143.48500000000001</v>
      </c>
      <c r="M427" s="166">
        <v>105</v>
      </c>
      <c r="N427" s="167">
        <f t="shared" si="48"/>
        <v>162.238</v>
      </c>
      <c r="O427" s="167">
        <f t="shared" si="48"/>
        <v>116.56200000000001</v>
      </c>
      <c r="P427" s="167">
        <f t="shared" si="48"/>
        <v>123.48500000000001</v>
      </c>
      <c r="Q427">
        <f t="shared" si="44"/>
        <v>182.238</v>
      </c>
      <c r="R427">
        <f t="shared" si="45"/>
        <v>136.56200000000001</v>
      </c>
      <c r="S427" s="168">
        <f t="shared" si="46"/>
        <v>162.238</v>
      </c>
      <c r="T427">
        <f t="shared" si="47"/>
        <v>116.56200000000001</v>
      </c>
    </row>
    <row r="428" spans="1:20" outlineLevel="1" x14ac:dyDescent="0.25">
      <c r="A428" s="149">
        <v>10</v>
      </c>
      <c r="B428" s="164" t="str">
        <f t="shared" si="42"/>
        <v>FA</v>
      </c>
      <c r="C428" s="164" t="str">
        <f t="shared" si="43"/>
        <v>FA</v>
      </c>
      <c r="D428" s="135">
        <v>7.32</v>
      </c>
      <c r="E428" s="165">
        <v>1</v>
      </c>
      <c r="F428" s="135">
        <v>2</v>
      </c>
      <c r="G428" s="135">
        <v>125</v>
      </c>
      <c r="H428" s="154">
        <v>3.0830799999999998</v>
      </c>
      <c r="I428" s="154">
        <v>2E-3</v>
      </c>
      <c r="J428" s="154">
        <v>169.20400000000001</v>
      </c>
      <c r="K428" s="154">
        <v>133.96199999999999</v>
      </c>
      <c r="L428" s="154">
        <v>139.14099999999999</v>
      </c>
      <c r="M428" s="166">
        <v>105</v>
      </c>
      <c r="N428" s="167">
        <f t="shared" si="48"/>
        <v>149.20400000000001</v>
      </c>
      <c r="O428" s="167">
        <f t="shared" si="48"/>
        <v>113.96199999999999</v>
      </c>
      <c r="P428" s="167">
        <f t="shared" si="48"/>
        <v>119.14099999999999</v>
      </c>
      <c r="Q428">
        <f t="shared" si="44"/>
        <v>169.20400000000001</v>
      </c>
      <c r="R428">
        <f t="shared" si="45"/>
        <v>133.96199999999999</v>
      </c>
      <c r="S428" s="168">
        <f t="shared" si="46"/>
        <v>149.20400000000001</v>
      </c>
      <c r="T428">
        <f t="shared" si="47"/>
        <v>113.96199999999999</v>
      </c>
    </row>
    <row r="429" spans="1:20" outlineLevel="1" x14ac:dyDescent="0.25">
      <c r="A429" s="149">
        <v>15</v>
      </c>
      <c r="B429" s="164" t="str">
        <f t="shared" si="42"/>
        <v>FA</v>
      </c>
      <c r="C429" s="164" t="str">
        <f t="shared" si="43"/>
        <v>FA</v>
      </c>
      <c r="D429" s="135">
        <v>10.9</v>
      </c>
      <c r="E429" s="165">
        <v>1</v>
      </c>
      <c r="F429" s="135">
        <v>2</v>
      </c>
      <c r="G429" s="135">
        <v>125</v>
      </c>
      <c r="H429" s="154">
        <v>6.66</v>
      </c>
      <c r="I429" s="154">
        <v>2E-3</v>
      </c>
      <c r="J429" s="154">
        <v>155.304</v>
      </c>
      <c r="K429" s="154">
        <v>131.203</v>
      </c>
      <c r="L429" s="154">
        <v>134.774</v>
      </c>
      <c r="M429" s="166">
        <v>105</v>
      </c>
      <c r="N429" s="167">
        <f t="shared" si="48"/>
        <v>135.304</v>
      </c>
      <c r="O429" s="167">
        <f t="shared" si="48"/>
        <v>111.203</v>
      </c>
      <c r="P429" s="167">
        <f t="shared" si="48"/>
        <v>114.774</v>
      </c>
      <c r="Q429">
        <f t="shared" si="44"/>
        <v>155.304</v>
      </c>
      <c r="R429">
        <f t="shared" si="45"/>
        <v>131.203</v>
      </c>
      <c r="S429" s="168">
        <f t="shared" si="46"/>
        <v>135.304</v>
      </c>
      <c r="T429">
        <f t="shared" si="47"/>
        <v>111.203</v>
      </c>
    </row>
    <row r="430" spans="1:20" outlineLevel="1" x14ac:dyDescent="0.25">
      <c r="A430" s="149">
        <v>20</v>
      </c>
      <c r="B430" s="164" t="str">
        <f t="shared" si="42"/>
        <v>FA</v>
      </c>
      <c r="C430" s="164" t="str">
        <f t="shared" si="43"/>
        <v>FA</v>
      </c>
      <c r="D430" s="135">
        <v>14.48</v>
      </c>
      <c r="E430" s="165">
        <v>1</v>
      </c>
      <c r="F430" s="135">
        <v>2</v>
      </c>
      <c r="G430" s="135">
        <v>125</v>
      </c>
      <c r="H430" s="154">
        <v>10.2369</v>
      </c>
      <c r="I430" s="154">
        <v>2E-3</v>
      </c>
      <c r="J430" s="154">
        <v>148.01</v>
      </c>
      <c r="K430" s="154">
        <v>129.73099999999999</v>
      </c>
      <c r="L430" s="154">
        <v>132.33799999999999</v>
      </c>
      <c r="M430" s="166">
        <v>105</v>
      </c>
      <c r="N430" s="167">
        <f t="shared" si="48"/>
        <v>128.01</v>
      </c>
      <c r="O430" s="167">
        <f t="shared" si="48"/>
        <v>109.73099999999999</v>
      </c>
      <c r="P430" s="167">
        <f t="shared" si="48"/>
        <v>112.33799999999999</v>
      </c>
      <c r="Q430">
        <f t="shared" si="44"/>
        <v>148.01</v>
      </c>
      <c r="R430">
        <f t="shared" si="45"/>
        <v>129.73099999999999</v>
      </c>
      <c r="S430" s="168">
        <f t="shared" si="46"/>
        <v>128.01</v>
      </c>
      <c r="T430">
        <f t="shared" si="47"/>
        <v>109.73099999999999</v>
      </c>
    </row>
    <row r="431" spans="1:20" outlineLevel="1" x14ac:dyDescent="0.25">
      <c r="A431" s="149">
        <v>35</v>
      </c>
      <c r="B431" s="164" t="str">
        <f t="shared" si="42"/>
        <v>FA</v>
      </c>
      <c r="C431" s="164" t="str">
        <f t="shared" si="43"/>
        <v>FA</v>
      </c>
      <c r="D431" s="135">
        <v>25.21</v>
      </c>
      <c r="E431" s="165">
        <v>1</v>
      </c>
      <c r="F431" s="135">
        <v>2</v>
      </c>
      <c r="G431" s="135">
        <v>125</v>
      </c>
      <c r="H431" s="154">
        <v>20.967700000000001</v>
      </c>
      <c r="I431" s="154">
        <v>2E-3</v>
      </c>
      <c r="J431" s="154">
        <v>138.447</v>
      </c>
      <c r="K431" s="154">
        <v>127.788</v>
      </c>
      <c r="L431" s="154">
        <v>129.334</v>
      </c>
      <c r="M431" s="166">
        <v>105</v>
      </c>
      <c r="N431" s="167">
        <f t="shared" si="48"/>
        <v>118.447</v>
      </c>
      <c r="O431" s="167">
        <f t="shared" si="48"/>
        <v>107.788</v>
      </c>
      <c r="P431" s="167">
        <f t="shared" si="48"/>
        <v>109.334</v>
      </c>
      <c r="Q431">
        <f t="shared" si="44"/>
        <v>138.447</v>
      </c>
      <c r="R431">
        <f t="shared" si="45"/>
        <v>127.788</v>
      </c>
      <c r="S431" s="168">
        <f t="shared" si="46"/>
        <v>118.447</v>
      </c>
      <c r="T431">
        <f t="shared" si="47"/>
        <v>107.788</v>
      </c>
    </row>
    <row r="432" spans="1:20" outlineLevel="1" x14ac:dyDescent="0.25">
      <c r="A432" s="149">
        <v>50</v>
      </c>
      <c r="B432" s="164" t="str">
        <f t="shared" si="42"/>
        <v>FA</v>
      </c>
      <c r="C432" s="164" t="str">
        <f t="shared" si="43"/>
        <v>FA</v>
      </c>
      <c r="D432" s="135">
        <v>35.94</v>
      </c>
      <c r="E432" s="165">
        <v>1</v>
      </c>
      <c r="F432" s="135">
        <v>2</v>
      </c>
      <c r="G432" s="135">
        <v>125</v>
      </c>
      <c r="H432" s="154">
        <v>31.698499999999999</v>
      </c>
      <c r="I432" s="154">
        <v>2E-3</v>
      </c>
      <c r="J432" s="154">
        <v>134.50200000000001</v>
      </c>
      <c r="K432" s="154">
        <v>126.99</v>
      </c>
      <c r="L432" s="154">
        <v>128.07400000000001</v>
      </c>
      <c r="M432" s="166">
        <v>105</v>
      </c>
      <c r="N432" s="167">
        <f t="shared" si="48"/>
        <v>114.50200000000001</v>
      </c>
      <c r="O432" s="167">
        <f t="shared" si="48"/>
        <v>106.99</v>
      </c>
      <c r="P432" s="167">
        <f t="shared" si="48"/>
        <v>108.07400000000001</v>
      </c>
      <c r="Q432">
        <f t="shared" si="44"/>
        <v>134.50200000000001</v>
      </c>
      <c r="R432">
        <f t="shared" si="45"/>
        <v>126.99</v>
      </c>
      <c r="S432" s="168">
        <f t="shared" si="46"/>
        <v>114.50200000000001</v>
      </c>
      <c r="T432">
        <f t="shared" si="47"/>
        <v>106.99</v>
      </c>
    </row>
    <row r="433" spans="1:20" outlineLevel="1" x14ac:dyDescent="0.25">
      <c r="A433" s="149">
        <v>60</v>
      </c>
      <c r="B433" s="164" t="str">
        <f t="shared" si="42"/>
        <v>FA</v>
      </c>
      <c r="C433" s="164" t="str">
        <f t="shared" si="43"/>
        <v>FA</v>
      </c>
      <c r="D433" s="135">
        <v>43.09</v>
      </c>
      <c r="E433" s="165">
        <v>1</v>
      </c>
      <c r="F433" s="135">
        <v>2</v>
      </c>
      <c r="G433" s="135">
        <v>125</v>
      </c>
      <c r="H433" s="154">
        <v>38.8523</v>
      </c>
      <c r="I433" s="154">
        <v>2E-3</v>
      </c>
      <c r="J433" s="154">
        <v>132.97499999999999</v>
      </c>
      <c r="K433" s="154">
        <v>126.68300000000001</v>
      </c>
      <c r="L433" s="154">
        <v>127.559</v>
      </c>
      <c r="M433" s="166">
        <v>105</v>
      </c>
      <c r="N433" s="167">
        <f t="shared" si="48"/>
        <v>112.97499999999999</v>
      </c>
      <c r="O433" s="167">
        <f t="shared" si="48"/>
        <v>106.68300000000001</v>
      </c>
      <c r="P433" s="167">
        <f t="shared" si="48"/>
        <v>107.559</v>
      </c>
      <c r="Q433">
        <f t="shared" si="44"/>
        <v>132.97499999999999</v>
      </c>
      <c r="R433">
        <f t="shared" si="45"/>
        <v>126.68300000000001</v>
      </c>
      <c r="S433" s="168">
        <f t="shared" si="46"/>
        <v>112.97499999999999</v>
      </c>
      <c r="T433">
        <f t="shared" si="47"/>
        <v>106.68300000000001</v>
      </c>
    </row>
    <row r="434" spans="1:20" outlineLevel="1" x14ac:dyDescent="0.25">
      <c r="A434" s="149">
        <v>70</v>
      </c>
      <c r="B434" s="164" t="str">
        <f t="shared" si="42"/>
        <v>FA</v>
      </c>
      <c r="C434" s="164" t="str">
        <f t="shared" si="43"/>
        <v>FA</v>
      </c>
      <c r="D434" s="135">
        <v>50.25</v>
      </c>
      <c r="E434" s="165">
        <v>1</v>
      </c>
      <c r="F434" s="135">
        <v>2</v>
      </c>
      <c r="G434" s="135">
        <v>125</v>
      </c>
      <c r="H434" s="154">
        <v>46.0062</v>
      </c>
      <c r="I434" s="154">
        <v>2E-3</v>
      </c>
      <c r="J434" s="154">
        <v>131.86000000000001</v>
      </c>
      <c r="K434" s="154">
        <v>126.456</v>
      </c>
      <c r="L434" s="154">
        <v>127.2</v>
      </c>
      <c r="M434" s="166">
        <v>105</v>
      </c>
      <c r="N434" s="167">
        <f t="shared" si="48"/>
        <v>111.86000000000001</v>
      </c>
      <c r="O434" s="167">
        <f t="shared" si="48"/>
        <v>106.456</v>
      </c>
      <c r="P434" s="167">
        <f t="shared" si="48"/>
        <v>107.2</v>
      </c>
      <c r="Q434">
        <f t="shared" si="44"/>
        <v>131.86000000000001</v>
      </c>
      <c r="R434">
        <f t="shared" si="45"/>
        <v>126.456</v>
      </c>
      <c r="S434" s="168">
        <f t="shared" si="46"/>
        <v>111.86000000000001</v>
      </c>
      <c r="T434">
        <f t="shared" si="47"/>
        <v>106.456</v>
      </c>
    </row>
    <row r="435" spans="1:20" outlineLevel="1" x14ac:dyDescent="0.25">
      <c r="A435" s="149">
        <v>85</v>
      </c>
      <c r="B435" s="164" t="str">
        <f t="shared" si="42"/>
        <v>FA</v>
      </c>
      <c r="C435" s="164" t="str">
        <f t="shared" si="43"/>
        <v>FA</v>
      </c>
      <c r="D435" s="135">
        <v>60.98</v>
      </c>
      <c r="E435" s="165">
        <v>1</v>
      </c>
      <c r="F435" s="135">
        <v>2</v>
      </c>
      <c r="G435" s="135">
        <v>125</v>
      </c>
      <c r="H435" s="154">
        <v>56.736899999999999</v>
      </c>
      <c r="I435" s="154">
        <v>2E-3</v>
      </c>
      <c r="J435" s="154">
        <v>130.68700000000001</v>
      </c>
      <c r="K435" s="154">
        <v>126.218</v>
      </c>
      <c r="L435" s="154">
        <v>126.825</v>
      </c>
      <c r="M435" s="166">
        <v>105</v>
      </c>
      <c r="N435" s="167">
        <f t="shared" si="48"/>
        <v>110.68700000000001</v>
      </c>
      <c r="O435" s="167">
        <f t="shared" si="48"/>
        <v>106.218</v>
      </c>
      <c r="P435" s="167">
        <f t="shared" si="48"/>
        <v>106.825</v>
      </c>
      <c r="Q435">
        <f t="shared" si="44"/>
        <v>130.68700000000001</v>
      </c>
      <c r="R435">
        <f t="shared" si="45"/>
        <v>126.218</v>
      </c>
      <c r="S435" s="168">
        <f t="shared" si="46"/>
        <v>110.68700000000001</v>
      </c>
      <c r="T435">
        <f t="shared" si="47"/>
        <v>106.218</v>
      </c>
    </row>
    <row r="436" spans="1:20" outlineLevel="1" x14ac:dyDescent="0.25">
      <c r="A436" s="149">
        <v>100</v>
      </c>
      <c r="B436" s="164" t="str">
        <f t="shared" si="42"/>
        <v>FA</v>
      </c>
      <c r="C436" s="164" t="str">
        <f t="shared" si="43"/>
        <v>FA</v>
      </c>
      <c r="D436" s="135">
        <v>71.709999999999994</v>
      </c>
      <c r="E436" s="165">
        <v>1</v>
      </c>
      <c r="F436" s="135">
        <v>2</v>
      </c>
      <c r="G436" s="135">
        <v>125</v>
      </c>
      <c r="H436" s="154">
        <v>67.467699999999994</v>
      </c>
      <c r="I436" s="154">
        <v>2E-3</v>
      </c>
      <c r="J436" s="154">
        <v>129.83699999999999</v>
      </c>
      <c r="K436" s="154">
        <v>126.036</v>
      </c>
      <c r="L436" s="154">
        <v>126.602</v>
      </c>
      <c r="M436" s="166">
        <v>105</v>
      </c>
      <c r="N436" s="167">
        <f t="shared" si="48"/>
        <v>109.83699999999999</v>
      </c>
      <c r="O436" s="167">
        <f t="shared" si="48"/>
        <v>106.036</v>
      </c>
      <c r="P436" s="167">
        <f t="shared" si="48"/>
        <v>106.602</v>
      </c>
      <c r="Q436">
        <f t="shared" si="44"/>
        <v>129.83699999999999</v>
      </c>
      <c r="R436">
        <f t="shared" si="45"/>
        <v>126.036</v>
      </c>
      <c r="S436" s="168">
        <f t="shared" si="46"/>
        <v>109.83699999999999</v>
      </c>
      <c r="T436">
        <f t="shared" si="47"/>
        <v>106.036</v>
      </c>
    </row>
    <row r="437" spans="1:20" outlineLevel="1" x14ac:dyDescent="0.25">
      <c r="A437" s="149">
        <v>125</v>
      </c>
      <c r="B437" s="164" t="str">
        <f t="shared" si="42"/>
        <v>FA</v>
      </c>
      <c r="C437" s="164" t="str">
        <f t="shared" si="43"/>
        <v>FA</v>
      </c>
      <c r="D437" s="135">
        <v>89.59</v>
      </c>
      <c r="E437" s="165">
        <v>1</v>
      </c>
      <c r="F437" s="135">
        <v>2</v>
      </c>
      <c r="G437" s="135">
        <v>125</v>
      </c>
      <c r="H437" s="154">
        <v>85.3523</v>
      </c>
      <c r="I437" s="154">
        <v>2E-3</v>
      </c>
      <c r="J437" s="154">
        <v>128.89699999999999</v>
      </c>
      <c r="K437" s="154">
        <v>125.84099999999999</v>
      </c>
      <c r="L437" s="154">
        <v>126.30200000000001</v>
      </c>
      <c r="M437" s="166">
        <v>105</v>
      </c>
      <c r="N437" s="167">
        <f t="shared" si="48"/>
        <v>108.89699999999999</v>
      </c>
      <c r="O437" s="167">
        <f t="shared" si="48"/>
        <v>105.84099999999999</v>
      </c>
      <c r="P437" s="167">
        <f t="shared" si="48"/>
        <v>106.30200000000001</v>
      </c>
      <c r="Q437">
        <f t="shared" si="44"/>
        <v>128.89699999999999</v>
      </c>
      <c r="R437">
        <f t="shared" si="45"/>
        <v>125.84099999999999</v>
      </c>
      <c r="S437" s="168">
        <f t="shared" si="46"/>
        <v>108.89699999999999</v>
      </c>
      <c r="T437">
        <f t="shared" si="47"/>
        <v>105.84099999999999</v>
      </c>
    </row>
    <row r="438" spans="1:20" outlineLevel="1" x14ac:dyDescent="0.25">
      <c r="A438" s="149">
        <v>150</v>
      </c>
      <c r="B438" s="164" t="str">
        <f t="shared" si="42"/>
        <v>FA</v>
      </c>
      <c r="C438" s="164" t="str">
        <f t="shared" si="43"/>
        <v>FA</v>
      </c>
      <c r="D438" s="135">
        <v>107.48</v>
      </c>
      <c r="E438" s="165">
        <v>1</v>
      </c>
      <c r="F438" s="135">
        <v>2</v>
      </c>
      <c r="G438" s="135">
        <v>125</v>
      </c>
      <c r="H438" s="154">
        <v>103.23699999999999</v>
      </c>
      <c r="I438" s="154">
        <v>2E-3</v>
      </c>
      <c r="J438" s="154">
        <v>128.261</v>
      </c>
      <c r="K438" s="154">
        <v>125.70699999999999</v>
      </c>
      <c r="L438" s="154">
        <v>126.083</v>
      </c>
      <c r="M438" s="166">
        <v>105</v>
      </c>
      <c r="N438" s="167">
        <f t="shared" si="48"/>
        <v>108.261</v>
      </c>
      <c r="O438" s="167">
        <f t="shared" si="48"/>
        <v>105.70699999999999</v>
      </c>
      <c r="P438" s="167">
        <f t="shared" si="48"/>
        <v>106.083</v>
      </c>
      <c r="Q438">
        <f t="shared" si="44"/>
        <v>128.261</v>
      </c>
      <c r="R438">
        <f t="shared" si="45"/>
        <v>125.70699999999999</v>
      </c>
      <c r="S438" s="168">
        <f t="shared" si="46"/>
        <v>108.261</v>
      </c>
      <c r="T438">
        <f t="shared" si="47"/>
        <v>105.70699999999999</v>
      </c>
    </row>
    <row r="439" spans="1:20" outlineLevel="1" x14ac:dyDescent="0.25">
      <c r="A439" s="149">
        <v>2</v>
      </c>
      <c r="B439" s="164" t="str">
        <f t="shared" si="42"/>
        <v>FA</v>
      </c>
      <c r="C439" s="164" t="str">
        <f t="shared" si="43"/>
        <v>FA</v>
      </c>
      <c r="D439" s="135">
        <v>1.6</v>
      </c>
      <c r="E439" s="165">
        <v>1</v>
      </c>
      <c r="F439" s="135">
        <v>4</v>
      </c>
      <c r="G439" s="135">
        <v>125</v>
      </c>
      <c r="H439" s="154">
        <v>-2.64</v>
      </c>
      <c r="I439" s="154">
        <v>4.0000000000000001E-3</v>
      </c>
      <c r="J439" s="154">
        <v>409.714</v>
      </c>
      <c r="K439" s="154">
        <v>189.393</v>
      </c>
      <c r="L439" s="154">
        <v>227.714</v>
      </c>
      <c r="M439" s="166">
        <v>105</v>
      </c>
      <c r="N439" s="167">
        <f t="shared" si="48"/>
        <v>389.714</v>
      </c>
      <c r="O439" s="167">
        <f t="shared" si="48"/>
        <v>169.393</v>
      </c>
      <c r="P439" s="167">
        <f t="shared" si="48"/>
        <v>207.714</v>
      </c>
      <c r="Q439" t="str">
        <f t="shared" si="44"/>
        <v>NA</v>
      </c>
      <c r="R439" t="str">
        <f t="shared" si="45"/>
        <v>NA</v>
      </c>
      <c r="S439" s="168">
        <f t="shared" si="46"/>
        <v>389.714</v>
      </c>
      <c r="T439">
        <f t="shared" si="47"/>
        <v>169.393</v>
      </c>
    </row>
    <row r="440" spans="1:20" outlineLevel="1" x14ac:dyDescent="0.25">
      <c r="A440" s="149">
        <v>3.5</v>
      </c>
      <c r="B440" s="164" t="str">
        <f t="shared" si="42"/>
        <v>FA</v>
      </c>
      <c r="C440" s="164" t="str">
        <f t="shared" si="43"/>
        <v>FA</v>
      </c>
      <c r="D440" s="135">
        <v>2.67</v>
      </c>
      <c r="E440" s="165">
        <v>1</v>
      </c>
      <c r="F440" s="135">
        <v>4</v>
      </c>
      <c r="G440" s="135">
        <v>125</v>
      </c>
      <c r="H440" s="154">
        <v>-1.5669200000000001</v>
      </c>
      <c r="I440" s="154">
        <v>4.0000000000000001E-3</v>
      </c>
      <c r="J440" s="154">
        <v>329.74799999999999</v>
      </c>
      <c r="K440" s="154">
        <v>168.08199999999999</v>
      </c>
      <c r="L440" s="154">
        <v>194.09399999999999</v>
      </c>
      <c r="M440" s="166">
        <v>105</v>
      </c>
      <c r="N440" s="167">
        <f t="shared" si="48"/>
        <v>309.74799999999999</v>
      </c>
      <c r="O440" s="167">
        <f t="shared" si="48"/>
        <v>148.08199999999999</v>
      </c>
      <c r="P440" s="167">
        <f t="shared" si="48"/>
        <v>174.09399999999999</v>
      </c>
      <c r="Q440" t="str">
        <f t="shared" si="44"/>
        <v>NA</v>
      </c>
      <c r="R440" t="str">
        <f t="shared" si="45"/>
        <v>NA</v>
      </c>
      <c r="S440" s="168">
        <f t="shared" si="46"/>
        <v>309.74799999999999</v>
      </c>
      <c r="T440">
        <f t="shared" si="47"/>
        <v>148.08199999999999</v>
      </c>
    </row>
    <row r="441" spans="1:20" outlineLevel="1" x14ac:dyDescent="0.25">
      <c r="A441" s="149">
        <v>5</v>
      </c>
      <c r="B441" s="164" t="str">
        <f t="shared" si="42"/>
        <v>FA</v>
      </c>
      <c r="C441" s="164" t="str">
        <f t="shared" si="43"/>
        <v>FA</v>
      </c>
      <c r="D441" s="135">
        <v>3.75</v>
      </c>
      <c r="E441" s="165">
        <v>1</v>
      </c>
      <c r="F441" s="135">
        <v>4</v>
      </c>
      <c r="G441" s="135">
        <v>125</v>
      </c>
      <c r="H441" s="154">
        <v>-0.49384600000000001</v>
      </c>
      <c r="I441" s="154">
        <v>4.0000000000000001E-3</v>
      </c>
      <c r="J441" s="154">
        <v>282.685</v>
      </c>
      <c r="K441" s="154">
        <v>157.5</v>
      </c>
      <c r="L441" s="154">
        <v>176.589</v>
      </c>
      <c r="M441" s="166">
        <v>105</v>
      </c>
      <c r="N441" s="167">
        <f t="shared" si="48"/>
        <v>262.685</v>
      </c>
      <c r="O441" s="167">
        <f t="shared" si="48"/>
        <v>137.5</v>
      </c>
      <c r="P441" s="167">
        <f t="shared" si="48"/>
        <v>156.589</v>
      </c>
      <c r="Q441" t="str">
        <f t="shared" si="44"/>
        <v>NA</v>
      </c>
      <c r="R441" t="str">
        <f t="shared" si="45"/>
        <v>NA</v>
      </c>
      <c r="S441" s="168">
        <f t="shared" si="46"/>
        <v>262.685</v>
      </c>
      <c r="T441">
        <f t="shared" si="47"/>
        <v>137.5</v>
      </c>
    </row>
    <row r="442" spans="1:20" outlineLevel="1" x14ac:dyDescent="0.25">
      <c r="A442" s="149">
        <v>7.5</v>
      </c>
      <c r="B442" s="164" t="str">
        <f t="shared" si="42"/>
        <v>FA</v>
      </c>
      <c r="C442" s="164" t="str">
        <f t="shared" si="43"/>
        <v>FA</v>
      </c>
      <c r="D442" s="135">
        <v>5.53</v>
      </c>
      <c r="E442" s="165">
        <v>1</v>
      </c>
      <c r="F442" s="135">
        <v>4</v>
      </c>
      <c r="G442" s="135">
        <v>125</v>
      </c>
      <c r="H442" s="154">
        <v>1.2946200000000001</v>
      </c>
      <c r="I442" s="154">
        <v>4.0000000000000001E-3</v>
      </c>
      <c r="J442" s="154">
        <v>237.81200000000001</v>
      </c>
      <c r="K442" s="154">
        <v>147.81399999999999</v>
      </c>
      <c r="L442" s="154">
        <v>161.33799999999999</v>
      </c>
      <c r="M442" s="166">
        <v>105</v>
      </c>
      <c r="N442" s="167">
        <f t="shared" si="48"/>
        <v>217.81200000000001</v>
      </c>
      <c r="O442" s="167">
        <f t="shared" si="48"/>
        <v>127.81399999999999</v>
      </c>
      <c r="P442" s="167">
        <f t="shared" si="48"/>
        <v>141.33799999999999</v>
      </c>
      <c r="Q442" t="str">
        <f t="shared" si="44"/>
        <v>NA</v>
      </c>
      <c r="R442" t="str">
        <f t="shared" si="45"/>
        <v>NA</v>
      </c>
      <c r="S442" s="168">
        <f t="shared" si="46"/>
        <v>217.81200000000001</v>
      </c>
      <c r="T442">
        <f t="shared" si="47"/>
        <v>127.81399999999999</v>
      </c>
    </row>
    <row r="443" spans="1:20" outlineLevel="1" x14ac:dyDescent="0.25">
      <c r="A443" s="149">
        <v>10</v>
      </c>
      <c r="B443" s="164" t="str">
        <f t="shared" si="42"/>
        <v>FA</v>
      </c>
      <c r="C443" s="164" t="str">
        <f t="shared" si="43"/>
        <v>FA</v>
      </c>
      <c r="D443" s="135">
        <v>7.32</v>
      </c>
      <c r="E443" s="165">
        <v>1</v>
      </c>
      <c r="F443" s="135">
        <v>4</v>
      </c>
      <c r="G443" s="135">
        <v>125</v>
      </c>
      <c r="H443" s="154">
        <v>3.0830799999999998</v>
      </c>
      <c r="I443" s="154">
        <v>4.0000000000000001E-3</v>
      </c>
      <c r="J443" s="154">
        <v>212.358</v>
      </c>
      <c r="K443" s="154">
        <v>142.73400000000001</v>
      </c>
      <c r="L443" s="154">
        <v>152.90199999999999</v>
      </c>
      <c r="M443" s="166">
        <v>105</v>
      </c>
      <c r="N443" s="167">
        <f t="shared" si="48"/>
        <v>192.358</v>
      </c>
      <c r="O443" s="167">
        <f t="shared" si="48"/>
        <v>122.73400000000001</v>
      </c>
      <c r="P443" s="167">
        <f t="shared" si="48"/>
        <v>132.90199999999999</v>
      </c>
      <c r="Q443" t="str">
        <f t="shared" si="44"/>
        <v>NA</v>
      </c>
      <c r="R443" t="str">
        <f t="shared" si="45"/>
        <v>NA</v>
      </c>
      <c r="S443" s="168">
        <f t="shared" si="46"/>
        <v>192.358</v>
      </c>
      <c r="T443">
        <f t="shared" si="47"/>
        <v>122.73400000000001</v>
      </c>
    </row>
    <row r="444" spans="1:20" outlineLevel="1" x14ac:dyDescent="0.25">
      <c r="A444" s="149">
        <v>15</v>
      </c>
      <c r="B444" s="164" t="str">
        <f t="shared" si="42"/>
        <v>FA</v>
      </c>
      <c r="C444" s="164" t="str">
        <f t="shared" si="43"/>
        <v>FA</v>
      </c>
      <c r="D444" s="135">
        <v>10.9</v>
      </c>
      <c r="E444" s="165">
        <v>1</v>
      </c>
      <c r="F444" s="135">
        <v>4</v>
      </c>
      <c r="G444" s="135">
        <v>125</v>
      </c>
      <c r="H444" s="154">
        <v>6.66</v>
      </c>
      <c r="I444" s="154">
        <v>4.0000000000000001E-3</v>
      </c>
      <c r="J444" s="154">
        <v>185.07499999999999</v>
      </c>
      <c r="K444" s="154">
        <v>137.31299999999999</v>
      </c>
      <c r="L444" s="154">
        <v>144.35599999999999</v>
      </c>
      <c r="M444" s="166">
        <v>105</v>
      </c>
      <c r="N444" s="167">
        <f t="shared" si="48"/>
        <v>165.07499999999999</v>
      </c>
      <c r="O444" s="167">
        <f t="shared" si="48"/>
        <v>117.31299999999999</v>
      </c>
      <c r="P444" s="167">
        <f t="shared" si="48"/>
        <v>124.35599999999999</v>
      </c>
      <c r="Q444">
        <f t="shared" si="44"/>
        <v>185.07499999999999</v>
      </c>
      <c r="R444">
        <f t="shared" si="45"/>
        <v>137.31299999999999</v>
      </c>
      <c r="S444" s="168">
        <f t="shared" si="46"/>
        <v>165.07499999999999</v>
      </c>
      <c r="T444">
        <f t="shared" si="47"/>
        <v>117.31299999999999</v>
      </c>
    </row>
    <row r="445" spans="1:20" outlineLevel="1" x14ac:dyDescent="0.25">
      <c r="A445" s="149">
        <v>20</v>
      </c>
      <c r="B445" s="164" t="str">
        <f t="shared" si="42"/>
        <v>FA</v>
      </c>
      <c r="C445" s="164" t="str">
        <f t="shared" si="43"/>
        <v>FA</v>
      </c>
      <c r="D445" s="135">
        <v>14.48</v>
      </c>
      <c r="E445" s="165">
        <v>1</v>
      </c>
      <c r="F445" s="135">
        <v>4</v>
      </c>
      <c r="G445" s="135">
        <v>125</v>
      </c>
      <c r="H445" s="154">
        <v>10.2369</v>
      </c>
      <c r="I445" s="154">
        <v>4.0000000000000001E-3</v>
      </c>
      <c r="J445" s="154">
        <v>170.70599999999999</v>
      </c>
      <c r="K445" s="154">
        <v>134.40700000000001</v>
      </c>
      <c r="L445" s="154">
        <v>139.56800000000001</v>
      </c>
      <c r="M445" s="166">
        <v>105</v>
      </c>
      <c r="N445" s="167">
        <f t="shared" si="48"/>
        <v>150.70599999999999</v>
      </c>
      <c r="O445" s="167">
        <f t="shared" si="48"/>
        <v>114.40700000000001</v>
      </c>
      <c r="P445" s="167">
        <f t="shared" si="48"/>
        <v>119.56800000000001</v>
      </c>
      <c r="Q445">
        <f t="shared" si="44"/>
        <v>170.70599999999999</v>
      </c>
      <c r="R445">
        <f t="shared" si="45"/>
        <v>134.40700000000001</v>
      </c>
      <c r="S445" s="168">
        <f t="shared" si="46"/>
        <v>150.70599999999999</v>
      </c>
      <c r="T445">
        <f t="shared" si="47"/>
        <v>114.40700000000001</v>
      </c>
    </row>
    <row r="446" spans="1:20" outlineLevel="1" x14ac:dyDescent="0.25">
      <c r="A446" s="149">
        <v>35</v>
      </c>
      <c r="B446" s="164" t="str">
        <f t="shared" si="42"/>
        <v>FA</v>
      </c>
      <c r="C446" s="164" t="str">
        <f t="shared" si="43"/>
        <v>FA</v>
      </c>
      <c r="D446" s="135">
        <v>25.21</v>
      </c>
      <c r="E446" s="165">
        <v>1</v>
      </c>
      <c r="F446" s="135">
        <v>4</v>
      </c>
      <c r="G446" s="135">
        <v>125</v>
      </c>
      <c r="H446" s="154">
        <v>20.967700000000001</v>
      </c>
      <c r="I446" s="154">
        <v>4.0000000000000001E-3</v>
      </c>
      <c r="J446" s="154">
        <v>151.785</v>
      </c>
      <c r="K446" s="154">
        <v>130.55799999999999</v>
      </c>
      <c r="L446" s="154">
        <v>133.62899999999999</v>
      </c>
      <c r="M446" s="166">
        <v>105</v>
      </c>
      <c r="N446" s="167">
        <f t="shared" si="48"/>
        <v>131.785</v>
      </c>
      <c r="O446" s="167">
        <f t="shared" si="48"/>
        <v>110.55799999999999</v>
      </c>
      <c r="P446" s="167">
        <f t="shared" si="48"/>
        <v>113.62899999999999</v>
      </c>
      <c r="Q446">
        <f t="shared" si="44"/>
        <v>151.785</v>
      </c>
      <c r="R446">
        <f t="shared" si="45"/>
        <v>130.55799999999999</v>
      </c>
      <c r="S446" s="168">
        <f t="shared" si="46"/>
        <v>131.785</v>
      </c>
      <c r="T446">
        <f t="shared" si="47"/>
        <v>110.55799999999999</v>
      </c>
    </row>
    <row r="447" spans="1:20" outlineLevel="1" x14ac:dyDescent="0.25">
      <c r="A447" s="149">
        <v>50</v>
      </c>
      <c r="B447" s="164" t="str">
        <f t="shared" si="42"/>
        <v>FA</v>
      </c>
      <c r="C447" s="164" t="str">
        <f t="shared" si="43"/>
        <v>FA</v>
      </c>
      <c r="D447" s="135">
        <v>35.94</v>
      </c>
      <c r="E447" s="165">
        <v>1</v>
      </c>
      <c r="F447" s="135">
        <v>4</v>
      </c>
      <c r="G447" s="135">
        <v>125</v>
      </c>
      <c r="H447" s="154">
        <v>31.698499999999999</v>
      </c>
      <c r="I447" s="154">
        <v>4.0000000000000001E-3</v>
      </c>
      <c r="J447" s="154">
        <v>143.94900000000001</v>
      </c>
      <c r="K447" s="154">
        <v>128.971</v>
      </c>
      <c r="L447" s="154">
        <v>131.12899999999999</v>
      </c>
      <c r="M447" s="166">
        <v>105</v>
      </c>
      <c r="N447" s="167">
        <f t="shared" si="48"/>
        <v>123.94900000000001</v>
      </c>
      <c r="O447" s="167">
        <f t="shared" si="48"/>
        <v>108.971</v>
      </c>
      <c r="P447" s="167">
        <f t="shared" si="48"/>
        <v>111.12899999999999</v>
      </c>
      <c r="Q447">
        <f t="shared" si="44"/>
        <v>143.94900000000001</v>
      </c>
      <c r="R447">
        <f t="shared" si="45"/>
        <v>128.971</v>
      </c>
      <c r="S447" s="168">
        <f t="shared" si="46"/>
        <v>123.94900000000001</v>
      </c>
      <c r="T447">
        <f t="shared" si="47"/>
        <v>108.971</v>
      </c>
    </row>
    <row r="448" spans="1:20" outlineLevel="1" x14ac:dyDescent="0.25">
      <c r="A448" s="149">
        <v>60</v>
      </c>
      <c r="B448" s="164" t="str">
        <f t="shared" si="42"/>
        <v>FA</v>
      </c>
      <c r="C448" s="164" t="str">
        <f t="shared" si="43"/>
        <v>FA</v>
      </c>
      <c r="D448" s="135">
        <v>43.09</v>
      </c>
      <c r="E448" s="165">
        <v>1</v>
      </c>
      <c r="F448" s="135">
        <v>4</v>
      </c>
      <c r="G448" s="135">
        <v>125</v>
      </c>
      <c r="H448" s="154">
        <v>38.8523</v>
      </c>
      <c r="I448" s="154">
        <v>4.0000000000000001E-3</v>
      </c>
      <c r="J448" s="154">
        <v>140.911</v>
      </c>
      <c r="K448" s="154">
        <v>128.36000000000001</v>
      </c>
      <c r="L448" s="154">
        <v>130.10300000000001</v>
      </c>
      <c r="M448" s="166">
        <v>105</v>
      </c>
      <c r="N448" s="167">
        <f t="shared" si="48"/>
        <v>120.911</v>
      </c>
      <c r="O448" s="167">
        <f t="shared" si="48"/>
        <v>108.36000000000001</v>
      </c>
      <c r="P448" s="167">
        <f t="shared" si="48"/>
        <v>110.10300000000001</v>
      </c>
      <c r="Q448">
        <f t="shared" si="44"/>
        <v>140.911</v>
      </c>
      <c r="R448">
        <f t="shared" si="45"/>
        <v>128.36000000000001</v>
      </c>
      <c r="S448" s="168">
        <f t="shared" si="46"/>
        <v>120.911</v>
      </c>
      <c r="T448">
        <f t="shared" si="47"/>
        <v>108.36000000000001</v>
      </c>
    </row>
    <row r="449" spans="1:20" outlineLevel="1" x14ac:dyDescent="0.25">
      <c r="A449" s="149">
        <v>70</v>
      </c>
      <c r="B449" s="164" t="str">
        <f t="shared" si="42"/>
        <v>FA</v>
      </c>
      <c r="C449" s="164" t="str">
        <f t="shared" si="43"/>
        <v>FA</v>
      </c>
      <c r="D449" s="135">
        <v>50.25</v>
      </c>
      <c r="E449" s="165">
        <v>1</v>
      </c>
      <c r="F449" s="135">
        <v>4</v>
      </c>
      <c r="G449" s="135">
        <v>125</v>
      </c>
      <c r="H449" s="154">
        <v>46.0062</v>
      </c>
      <c r="I449" s="154">
        <v>4.0000000000000001E-3</v>
      </c>
      <c r="J449" s="154">
        <v>138.691</v>
      </c>
      <c r="K449" s="154">
        <v>127.907</v>
      </c>
      <c r="L449" s="154">
        <v>129.38800000000001</v>
      </c>
      <c r="M449" s="166">
        <v>105</v>
      </c>
      <c r="N449" s="167">
        <f t="shared" si="48"/>
        <v>118.691</v>
      </c>
      <c r="O449" s="167">
        <f t="shared" si="48"/>
        <v>107.907</v>
      </c>
      <c r="P449" s="167">
        <f t="shared" si="48"/>
        <v>109.38800000000001</v>
      </c>
      <c r="Q449">
        <f t="shared" si="44"/>
        <v>138.691</v>
      </c>
      <c r="R449">
        <f t="shared" si="45"/>
        <v>127.907</v>
      </c>
      <c r="S449" s="168">
        <f t="shared" si="46"/>
        <v>118.691</v>
      </c>
      <c r="T449">
        <f t="shared" si="47"/>
        <v>107.907</v>
      </c>
    </row>
    <row r="450" spans="1:20" outlineLevel="1" x14ac:dyDescent="0.25">
      <c r="A450" s="149">
        <v>85</v>
      </c>
      <c r="B450" s="164" t="str">
        <f t="shared" si="42"/>
        <v>FA</v>
      </c>
      <c r="C450" s="164" t="str">
        <f t="shared" si="43"/>
        <v>FA</v>
      </c>
      <c r="D450" s="135">
        <v>60.98</v>
      </c>
      <c r="E450" s="165">
        <v>1</v>
      </c>
      <c r="F450" s="135">
        <v>4</v>
      </c>
      <c r="G450" s="135">
        <v>125</v>
      </c>
      <c r="H450" s="154">
        <v>56.736899999999999</v>
      </c>
      <c r="I450" s="154">
        <v>4.0000000000000001E-3</v>
      </c>
      <c r="J450" s="154">
        <v>136.35499999999999</v>
      </c>
      <c r="K450" s="154">
        <v>127.43300000000001</v>
      </c>
      <c r="L450" s="154">
        <v>128.642</v>
      </c>
      <c r="M450" s="166">
        <v>105</v>
      </c>
      <c r="N450" s="167">
        <f t="shared" si="48"/>
        <v>116.35499999999999</v>
      </c>
      <c r="O450" s="167">
        <f t="shared" si="48"/>
        <v>107.43300000000001</v>
      </c>
      <c r="P450" s="167">
        <f t="shared" si="48"/>
        <v>108.642</v>
      </c>
      <c r="Q450">
        <f t="shared" si="44"/>
        <v>136.35499999999999</v>
      </c>
      <c r="R450">
        <f t="shared" si="45"/>
        <v>127.43300000000001</v>
      </c>
      <c r="S450" s="168">
        <f t="shared" si="46"/>
        <v>116.35499999999999</v>
      </c>
      <c r="T450">
        <f t="shared" si="47"/>
        <v>107.43300000000001</v>
      </c>
    </row>
    <row r="451" spans="1:20" outlineLevel="1" x14ac:dyDescent="0.25">
      <c r="A451" s="149">
        <v>100</v>
      </c>
      <c r="B451" s="164" t="str">
        <f t="shared" si="42"/>
        <v>FA</v>
      </c>
      <c r="C451" s="164" t="str">
        <f t="shared" si="43"/>
        <v>FA</v>
      </c>
      <c r="D451" s="135">
        <v>71.709999999999994</v>
      </c>
      <c r="E451" s="165">
        <v>1</v>
      </c>
      <c r="F451" s="135">
        <v>4</v>
      </c>
      <c r="G451" s="135">
        <v>125</v>
      </c>
      <c r="H451" s="154">
        <v>67.467699999999994</v>
      </c>
      <c r="I451" s="154">
        <v>4.0000000000000001E-3</v>
      </c>
      <c r="J451" s="154">
        <v>134.66</v>
      </c>
      <c r="K451" s="154">
        <v>127.071</v>
      </c>
      <c r="L451" s="154">
        <v>128.19900000000001</v>
      </c>
      <c r="M451" s="166">
        <v>105</v>
      </c>
      <c r="N451" s="167">
        <f t="shared" si="48"/>
        <v>114.66</v>
      </c>
      <c r="O451" s="167">
        <f t="shared" si="48"/>
        <v>107.071</v>
      </c>
      <c r="P451" s="167">
        <f t="shared" si="48"/>
        <v>108.19900000000001</v>
      </c>
      <c r="Q451">
        <f t="shared" si="44"/>
        <v>134.66</v>
      </c>
      <c r="R451">
        <f t="shared" si="45"/>
        <v>127.071</v>
      </c>
      <c r="S451" s="168">
        <f t="shared" si="46"/>
        <v>114.66</v>
      </c>
      <c r="T451">
        <f t="shared" si="47"/>
        <v>107.071</v>
      </c>
    </row>
    <row r="452" spans="1:20" outlineLevel="1" x14ac:dyDescent="0.25">
      <c r="A452" s="149">
        <v>125</v>
      </c>
      <c r="B452" s="164" t="str">
        <f t="shared" si="42"/>
        <v>FA</v>
      </c>
      <c r="C452" s="164" t="str">
        <f t="shared" si="43"/>
        <v>FA</v>
      </c>
      <c r="D452" s="135">
        <v>89.59</v>
      </c>
      <c r="E452" s="165">
        <v>1</v>
      </c>
      <c r="F452" s="135">
        <v>4</v>
      </c>
      <c r="G452" s="135">
        <v>125</v>
      </c>
      <c r="H452" s="154">
        <v>85.3523</v>
      </c>
      <c r="I452" s="154">
        <v>4.0000000000000001E-3</v>
      </c>
      <c r="J452" s="154">
        <v>132.785</v>
      </c>
      <c r="K452" s="154">
        <v>126.68</v>
      </c>
      <c r="L452" s="154">
        <v>127.6</v>
      </c>
      <c r="M452" s="166">
        <v>105</v>
      </c>
      <c r="N452" s="167">
        <f t="shared" si="48"/>
        <v>112.785</v>
      </c>
      <c r="O452" s="167">
        <f t="shared" si="48"/>
        <v>106.68</v>
      </c>
      <c r="P452" s="167">
        <f t="shared" si="48"/>
        <v>107.6</v>
      </c>
      <c r="Q452">
        <f t="shared" si="44"/>
        <v>132.785</v>
      </c>
      <c r="R452">
        <f t="shared" si="45"/>
        <v>126.68</v>
      </c>
      <c r="S452" s="168">
        <f t="shared" si="46"/>
        <v>112.785</v>
      </c>
      <c r="T452">
        <f t="shared" si="47"/>
        <v>106.68</v>
      </c>
    </row>
    <row r="453" spans="1:20" outlineLevel="1" x14ac:dyDescent="0.25">
      <c r="A453" s="149">
        <v>150</v>
      </c>
      <c r="B453" s="164" t="str">
        <f t="shared" si="42"/>
        <v>FA</v>
      </c>
      <c r="C453" s="164" t="str">
        <f t="shared" si="43"/>
        <v>FA</v>
      </c>
      <c r="D453" s="135">
        <v>107.48</v>
      </c>
      <c r="E453" s="165">
        <v>1</v>
      </c>
      <c r="F453" s="135">
        <v>4</v>
      </c>
      <c r="G453" s="135">
        <v>125</v>
      </c>
      <c r="H453" s="154">
        <v>103.23699999999999</v>
      </c>
      <c r="I453" s="154">
        <v>4.0000000000000001E-3</v>
      </c>
      <c r="J453" s="154">
        <v>131.51599999999999</v>
      </c>
      <c r="K453" s="154">
        <v>126.413</v>
      </c>
      <c r="L453" s="154">
        <v>127.164</v>
      </c>
      <c r="M453" s="166">
        <v>105</v>
      </c>
      <c r="N453" s="167">
        <f t="shared" si="48"/>
        <v>111.51599999999999</v>
      </c>
      <c r="O453" s="167">
        <f t="shared" si="48"/>
        <v>106.413</v>
      </c>
      <c r="P453" s="167">
        <f t="shared" si="48"/>
        <v>107.164</v>
      </c>
      <c r="Q453">
        <f t="shared" si="44"/>
        <v>131.51599999999999</v>
      </c>
      <c r="R453">
        <f t="shared" si="45"/>
        <v>126.413</v>
      </c>
      <c r="S453" s="168">
        <f t="shared" si="46"/>
        <v>111.51599999999999</v>
      </c>
      <c r="T453">
        <f t="shared" si="47"/>
        <v>106.413</v>
      </c>
    </row>
    <row r="454" spans="1:20" outlineLevel="1" x14ac:dyDescent="0.25">
      <c r="A454" s="149">
        <v>2</v>
      </c>
      <c r="B454" s="164" t="str">
        <f t="shared" si="42"/>
        <v>FA</v>
      </c>
      <c r="C454" s="164" t="str">
        <f t="shared" si="43"/>
        <v>TR</v>
      </c>
      <c r="D454" s="135">
        <v>1.6</v>
      </c>
      <c r="E454" s="165">
        <v>1</v>
      </c>
      <c r="F454" s="135">
        <v>6</v>
      </c>
      <c r="G454" s="135">
        <v>125</v>
      </c>
      <c r="H454" s="154">
        <v>-2.64</v>
      </c>
      <c r="I454" s="154">
        <v>6.0000000000000001E-3</v>
      </c>
      <c r="J454" s="154">
        <v>544.44100000000003</v>
      </c>
      <c r="K454" s="154">
        <v>218.965</v>
      </c>
      <c r="L454" s="154">
        <v>274.02499999999998</v>
      </c>
      <c r="M454" s="166">
        <v>105</v>
      </c>
      <c r="N454" s="167">
        <f t="shared" si="48"/>
        <v>524.44100000000003</v>
      </c>
      <c r="O454" s="167">
        <f t="shared" si="48"/>
        <v>198.965</v>
      </c>
      <c r="P454" s="167">
        <f t="shared" si="48"/>
        <v>254.02499999999998</v>
      </c>
      <c r="Q454" t="str">
        <f t="shared" si="44"/>
        <v>NA</v>
      </c>
      <c r="R454" t="str">
        <f t="shared" si="45"/>
        <v>NA</v>
      </c>
      <c r="S454" s="168">
        <f t="shared" si="46"/>
        <v>524.44100000000003</v>
      </c>
      <c r="T454">
        <f t="shared" si="47"/>
        <v>198.965</v>
      </c>
    </row>
    <row r="455" spans="1:20" outlineLevel="1" x14ac:dyDescent="0.25">
      <c r="A455" s="149">
        <v>3.5</v>
      </c>
      <c r="B455" s="164" t="str">
        <f t="shared" si="42"/>
        <v>FA</v>
      </c>
      <c r="C455" s="164" t="str">
        <f t="shared" si="43"/>
        <v>TR</v>
      </c>
      <c r="D455" s="135">
        <v>2.67</v>
      </c>
      <c r="E455" s="165">
        <v>1</v>
      </c>
      <c r="F455" s="135">
        <v>6</v>
      </c>
      <c r="G455" s="135">
        <v>125</v>
      </c>
      <c r="H455" s="154">
        <v>-1.5669200000000001</v>
      </c>
      <c r="I455" s="154">
        <v>6.0000000000000001E-3</v>
      </c>
      <c r="J455" s="154">
        <v>426.649</v>
      </c>
      <c r="K455" s="154">
        <v>188.261</v>
      </c>
      <c r="L455" s="154">
        <v>225.905</v>
      </c>
      <c r="M455" s="166">
        <v>105</v>
      </c>
      <c r="N455" s="167">
        <f t="shared" si="48"/>
        <v>406.649</v>
      </c>
      <c r="O455" s="167">
        <f t="shared" si="48"/>
        <v>168.261</v>
      </c>
      <c r="P455" s="167">
        <f t="shared" si="48"/>
        <v>205.905</v>
      </c>
      <c r="Q455" t="str">
        <f t="shared" si="44"/>
        <v>NA</v>
      </c>
      <c r="R455" t="str">
        <f t="shared" si="45"/>
        <v>NA</v>
      </c>
      <c r="S455" s="168">
        <f t="shared" si="46"/>
        <v>406.649</v>
      </c>
      <c r="T455">
        <f t="shared" si="47"/>
        <v>168.261</v>
      </c>
    </row>
    <row r="456" spans="1:20" outlineLevel="1" x14ac:dyDescent="0.25">
      <c r="A456" s="149">
        <v>5</v>
      </c>
      <c r="B456" s="164" t="str">
        <f t="shared" si="42"/>
        <v>FA</v>
      </c>
      <c r="C456" s="164" t="str">
        <f t="shared" si="43"/>
        <v>TR</v>
      </c>
      <c r="D456" s="135">
        <v>3.75</v>
      </c>
      <c r="E456" s="165">
        <v>1</v>
      </c>
      <c r="F456" s="135">
        <v>6</v>
      </c>
      <c r="G456" s="135">
        <v>125</v>
      </c>
      <c r="H456" s="154">
        <v>-0.49384600000000001</v>
      </c>
      <c r="I456" s="154">
        <v>6.0000000000000001E-3</v>
      </c>
      <c r="J456" s="154">
        <v>357.66800000000001</v>
      </c>
      <c r="K456" s="154">
        <v>172.923</v>
      </c>
      <c r="L456" s="154">
        <v>200.751</v>
      </c>
      <c r="M456" s="166">
        <v>105</v>
      </c>
      <c r="N456" s="167">
        <f t="shared" si="48"/>
        <v>337.66800000000001</v>
      </c>
      <c r="O456" s="167">
        <f t="shared" si="48"/>
        <v>152.923</v>
      </c>
      <c r="P456" s="167">
        <f t="shared" si="48"/>
        <v>180.751</v>
      </c>
      <c r="Q456" t="str">
        <f t="shared" si="44"/>
        <v>NA</v>
      </c>
      <c r="R456" t="str">
        <f t="shared" si="45"/>
        <v>NA</v>
      </c>
      <c r="S456" s="168">
        <f t="shared" si="46"/>
        <v>337.66800000000001</v>
      </c>
      <c r="T456">
        <f t="shared" si="47"/>
        <v>152.923</v>
      </c>
    </row>
    <row r="457" spans="1:20" outlineLevel="1" x14ac:dyDescent="0.25">
      <c r="A457" s="149">
        <v>7.5</v>
      </c>
      <c r="B457" s="164" t="str">
        <f t="shared" si="42"/>
        <v>FA</v>
      </c>
      <c r="C457" s="164" t="str">
        <f t="shared" si="43"/>
        <v>TR</v>
      </c>
      <c r="D457" s="135">
        <v>5.53</v>
      </c>
      <c r="E457" s="165">
        <v>1</v>
      </c>
      <c r="F457" s="135">
        <v>6</v>
      </c>
      <c r="G457" s="135">
        <v>125</v>
      </c>
      <c r="H457" s="154">
        <v>1.2946200000000001</v>
      </c>
      <c r="I457" s="154">
        <v>6.0000000000000001E-3</v>
      </c>
      <c r="J457" s="154">
        <v>291.94400000000002</v>
      </c>
      <c r="K457" s="154">
        <v>158.79300000000001</v>
      </c>
      <c r="L457" s="154">
        <v>178.64</v>
      </c>
      <c r="M457" s="166">
        <v>105</v>
      </c>
      <c r="N457" s="167">
        <f t="shared" si="48"/>
        <v>271.94400000000002</v>
      </c>
      <c r="O457" s="167">
        <f t="shared" si="48"/>
        <v>138.79300000000001</v>
      </c>
      <c r="P457" s="167">
        <f t="shared" si="48"/>
        <v>158.63999999999999</v>
      </c>
      <c r="Q457" t="str">
        <f t="shared" si="44"/>
        <v>NA</v>
      </c>
      <c r="R457" t="str">
        <f t="shared" si="45"/>
        <v>NA</v>
      </c>
      <c r="S457" s="168">
        <f t="shared" si="46"/>
        <v>271.94400000000002</v>
      </c>
      <c r="T457">
        <f t="shared" si="47"/>
        <v>138.79300000000001</v>
      </c>
    </row>
    <row r="458" spans="1:20" outlineLevel="1" x14ac:dyDescent="0.25">
      <c r="A458" s="149">
        <v>10</v>
      </c>
      <c r="B458" s="164" t="str">
        <f t="shared" ref="B458:B521" si="49">IF(AND($A458&lt;=$C$24,Q458&lt;&gt;"NA",R458&lt;&gt;"NA",F458&gt;=$Q$26),"TR","FA")</f>
        <v>FA</v>
      </c>
      <c r="C458" s="164" t="str">
        <f t="shared" ref="C458:C521" si="50">IF(AND($A458&lt;=$C$24,$S458&lt;&gt;"NA",$T458&lt;&gt;"NA",$F458&gt;=$S$26),"TR","FA")</f>
        <v>TR</v>
      </c>
      <c r="D458" s="135">
        <v>7.32</v>
      </c>
      <c r="E458" s="165">
        <v>1</v>
      </c>
      <c r="F458" s="135">
        <v>6</v>
      </c>
      <c r="G458" s="135">
        <v>125</v>
      </c>
      <c r="H458" s="154">
        <v>3.0830799999999998</v>
      </c>
      <c r="I458" s="154">
        <v>6.0000000000000001E-3</v>
      </c>
      <c r="J458" s="154">
        <v>254.58099999999999</v>
      </c>
      <c r="K458" s="154">
        <v>151.33500000000001</v>
      </c>
      <c r="L458" s="154">
        <v>166.32400000000001</v>
      </c>
      <c r="M458" s="166">
        <v>105</v>
      </c>
      <c r="N458" s="167">
        <f t="shared" si="48"/>
        <v>234.58099999999999</v>
      </c>
      <c r="O458" s="167">
        <f t="shared" si="48"/>
        <v>131.33500000000001</v>
      </c>
      <c r="P458" s="167">
        <f t="shared" si="48"/>
        <v>146.32400000000001</v>
      </c>
      <c r="Q458" t="str">
        <f t="shared" ref="Q458:Q521" si="51">IF(J458&lt;$Q$30,J458,"NA")</f>
        <v>NA</v>
      </c>
      <c r="R458" t="str">
        <f t="shared" ref="R458:R521" si="52">IF(J458&lt;$Q$30,K458,"NA")</f>
        <v>NA</v>
      </c>
      <c r="S458" s="168">
        <f t="shared" ref="S458:S521" si="53">IF(N458&lt;$S$30,N458,"NA")</f>
        <v>234.58099999999999</v>
      </c>
      <c r="T458">
        <f t="shared" ref="T458:T521" si="54">IF(O458&lt;$T$30,O458,"NA")</f>
        <v>131.33500000000001</v>
      </c>
    </row>
    <row r="459" spans="1:20" outlineLevel="1" x14ac:dyDescent="0.25">
      <c r="A459" s="149">
        <v>15</v>
      </c>
      <c r="B459" s="164" t="str">
        <f t="shared" si="49"/>
        <v>FA</v>
      </c>
      <c r="C459" s="164" t="str">
        <f t="shared" si="50"/>
        <v>TR</v>
      </c>
      <c r="D459" s="135">
        <v>10.9</v>
      </c>
      <c r="E459" s="165">
        <v>1</v>
      </c>
      <c r="F459" s="135">
        <v>6</v>
      </c>
      <c r="G459" s="135">
        <v>125</v>
      </c>
      <c r="H459" s="154">
        <v>6.66</v>
      </c>
      <c r="I459" s="154">
        <v>6.0000000000000001E-3</v>
      </c>
      <c r="J459" s="154">
        <v>214.39699999999999</v>
      </c>
      <c r="K459" s="154">
        <v>143.34200000000001</v>
      </c>
      <c r="L459" s="154">
        <v>153.773</v>
      </c>
      <c r="M459" s="166">
        <v>105</v>
      </c>
      <c r="N459" s="167">
        <f t="shared" ref="N459:P522" si="55">J459-$J$30+$N$30</f>
        <v>194.39699999999999</v>
      </c>
      <c r="O459" s="167">
        <f t="shared" si="55"/>
        <v>123.34200000000001</v>
      </c>
      <c r="P459" s="167">
        <f t="shared" si="55"/>
        <v>133.773</v>
      </c>
      <c r="Q459" t="str">
        <f t="shared" si="51"/>
        <v>NA</v>
      </c>
      <c r="R459" t="str">
        <f t="shared" si="52"/>
        <v>NA</v>
      </c>
      <c r="S459" s="168">
        <f t="shared" si="53"/>
        <v>194.39699999999999</v>
      </c>
      <c r="T459">
        <f t="shared" si="54"/>
        <v>123.34200000000001</v>
      </c>
    </row>
    <row r="460" spans="1:20" outlineLevel="1" x14ac:dyDescent="0.25">
      <c r="A460" s="149">
        <v>20</v>
      </c>
      <c r="B460" s="164" t="str">
        <f t="shared" si="49"/>
        <v>FA</v>
      </c>
      <c r="C460" s="164" t="str">
        <f t="shared" si="50"/>
        <v>TR</v>
      </c>
      <c r="D460" s="135">
        <v>14.48</v>
      </c>
      <c r="E460" s="165">
        <v>1</v>
      </c>
      <c r="F460" s="135">
        <v>6</v>
      </c>
      <c r="G460" s="135">
        <v>125</v>
      </c>
      <c r="H460" s="154">
        <v>10.2369</v>
      </c>
      <c r="I460" s="154">
        <v>6.0000000000000001E-3</v>
      </c>
      <c r="J460" s="154">
        <v>193.12899999999999</v>
      </c>
      <c r="K460" s="154">
        <v>139.03399999999999</v>
      </c>
      <c r="L460" s="154">
        <v>146.69999999999999</v>
      </c>
      <c r="M460" s="166">
        <v>105</v>
      </c>
      <c r="N460" s="167">
        <f t="shared" si="55"/>
        <v>173.12899999999999</v>
      </c>
      <c r="O460" s="167">
        <f t="shared" si="55"/>
        <v>119.03399999999999</v>
      </c>
      <c r="P460" s="167">
        <f t="shared" si="55"/>
        <v>126.69999999999999</v>
      </c>
      <c r="Q460">
        <f t="shared" si="51"/>
        <v>193.12899999999999</v>
      </c>
      <c r="R460">
        <f t="shared" si="52"/>
        <v>139.03399999999999</v>
      </c>
      <c r="S460" s="168">
        <f t="shared" si="53"/>
        <v>173.12899999999999</v>
      </c>
      <c r="T460">
        <f t="shared" si="54"/>
        <v>119.03399999999999</v>
      </c>
    </row>
    <row r="461" spans="1:20" outlineLevel="1" x14ac:dyDescent="0.25">
      <c r="A461" s="149">
        <v>35</v>
      </c>
      <c r="B461" s="164" t="str">
        <f t="shared" si="49"/>
        <v>FA</v>
      </c>
      <c r="C461" s="164" t="str">
        <f t="shared" si="50"/>
        <v>FA</v>
      </c>
      <c r="D461" s="135">
        <v>25.21</v>
      </c>
      <c r="E461" s="165">
        <v>1</v>
      </c>
      <c r="F461" s="135">
        <v>6</v>
      </c>
      <c r="G461" s="135">
        <v>125</v>
      </c>
      <c r="H461" s="154">
        <v>20.967700000000001</v>
      </c>
      <c r="I461" s="154">
        <v>6.0000000000000001E-3</v>
      </c>
      <c r="J461" s="154">
        <v>165.017</v>
      </c>
      <c r="K461" s="154">
        <v>133.309</v>
      </c>
      <c r="L461" s="154">
        <v>137.88900000000001</v>
      </c>
      <c r="M461" s="166">
        <v>105</v>
      </c>
      <c r="N461" s="167">
        <f t="shared" si="55"/>
        <v>145.017</v>
      </c>
      <c r="O461" s="167">
        <f t="shared" si="55"/>
        <v>113.309</v>
      </c>
      <c r="P461" s="167">
        <f t="shared" si="55"/>
        <v>117.88900000000001</v>
      </c>
      <c r="Q461">
        <f t="shared" si="51"/>
        <v>165.017</v>
      </c>
      <c r="R461">
        <f t="shared" si="52"/>
        <v>133.309</v>
      </c>
      <c r="S461" s="168">
        <f t="shared" si="53"/>
        <v>145.017</v>
      </c>
      <c r="T461">
        <f t="shared" si="54"/>
        <v>113.309</v>
      </c>
    </row>
    <row r="462" spans="1:20" outlineLevel="1" x14ac:dyDescent="0.25">
      <c r="A462" s="149">
        <v>50</v>
      </c>
      <c r="B462" s="164" t="str">
        <f t="shared" si="49"/>
        <v>FA</v>
      </c>
      <c r="C462" s="164" t="str">
        <f t="shared" si="50"/>
        <v>FA</v>
      </c>
      <c r="D462" s="135">
        <v>35.94</v>
      </c>
      <c r="E462" s="165">
        <v>1</v>
      </c>
      <c r="F462" s="135">
        <v>6</v>
      </c>
      <c r="G462" s="135">
        <v>125</v>
      </c>
      <c r="H462" s="154">
        <v>31.698499999999999</v>
      </c>
      <c r="I462" s="154">
        <v>6.0000000000000001E-3</v>
      </c>
      <c r="J462" s="154">
        <v>153.34200000000001</v>
      </c>
      <c r="K462" s="154">
        <v>130.94200000000001</v>
      </c>
      <c r="L462" s="154">
        <v>134.166</v>
      </c>
      <c r="M462" s="166">
        <v>105</v>
      </c>
      <c r="N462" s="167">
        <f t="shared" si="55"/>
        <v>133.34200000000001</v>
      </c>
      <c r="O462" s="167">
        <f t="shared" si="55"/>
        <v>110.94200000000001</v>
      </c>
      <c r="P462" s="167">
        <f t="shared" si="55"/>
        <v>114.166</v>
      </c>
      <c r="Q462">
        <f t="shared" si="51"/>
        <v>153.34200000000001</v>
      </c>
      <c r="R462">
        <f t="shared" si="52"/>
        <v>130.94200000000001</v>
      </c>
      <c r="S462" s="168">
        <f t="shared" si="53"/>
        <v>133.34200000000001</v>
      </c>
      <c r="T462">
        <f t="shared" si="54"/>
        <v>110.94200000000001</v>
      </c>
    </row>
    <row r="463" spans="1:20" outlineLevel="1" x14ac:dyDescent="0.25">
      <c r="A463" s="149">
        <v>60</v>
      </c>
      <c r="B463" s="164" t="str">
        <f t="shared" si="49"/>
        <v>FA</v>
      </c>
      <c r="C463" s="164" t="str">
        <f t="shared" si="50"/>
        <v>FA</v>
      </c>
      <c r="D463" s="135">
        <v>43.09</v>
      </c>
      <c r="E463" s="165">
        <v>1</v>
      </c>
      <c r="F463" s="135">
        <v>6</v>
      </c>
      <c r="G463" s="135">
        <v>125</v>
      </c>
      <c r="H463" s="154">
        <v>38.8523</v>
      </c>
      <c r="I463" s="154">
        <v>6.0000000000000001E-3</v>
      </c>
      <c r="J463" s="154">
        <v>148.809</v>
      </c>
      <c r="K463" s="154">
        <v>130.03</v>
      </c>
      <c r="L463" s="154">
        <v>132.637</v>
      </c>
      <c r="M463" s="166">
        <v>105</v>
      </c>
      <c r="N463" s="167">
        <f t="shared" si="55"/>
        <v>128.809</v>
      </c>
      <c r="O463" s="167">
        <f t="shared" si="55"/>
        <v>110.03</v>
      </c>
      <c r="P463" s="167">
        <f t="shared" si="55"/>
        <v>112.637</v>
      </c>
      <c r="Q463">
        <f t="shared" si="51"/>
        <v>148.809</v>
      </c>
      <c r="R463">
        <f t="shared" si="52"/>
        <v>130.03</v>
      </c>
      <c r="S463" s="168">
        <f t="shared" si="53"/>
        <v>128.809</v>
      </c>
      <c r="T463">
        <f t="shared" si="54"/>
        <v>110.03</v>
      </c>
    </row>
    <row r="464" spans="1:20" outlineLevel="1" x14ac:dyDescent="0.25">
      <c r="A464" s="149">
        <v>70</v>
      </c>
      <c r="B464" s="164" t="str">
        <f t="shared" si="49"/>
        <v>FA</v>
      </c>
      <c r="C464" s="164" t="str">
        <f t="shared" si="50"/>
        <v>FA</v>
      </c>
      <c r="D464" s="135">
        <v>50.25</v>
      </c>
      <c r="E464" s="165">
        <v>1</v>
      </c>
      <c r="F464" s="135">
        <v>6</v>
      </c>
      <c r="G464" s="135">
        <v>125</v>
      </c>
      <c r="H464" s="154">
        <v>46.0062</v>
      </c>
      <c r="I464" s="154">
        <v>6.0000000000000001E-3</v>
      </c>
      <c r="J464" s="154">
        <v>145.49299999999999</v>
      </c>
      <c r="K464" s="154">
        <v>129.35400000000001</v>
      </c>
      <c r="L464" s="154">
        <v>131.56700000000001</v>
      </c>
      <c r="M464" s="166">
        <v>105</v>
      </c>
      <c r="N464" s="167">
        <f t="shared" si="55"/>
        <v>125.49299999999999</v>
      </c>
      <c r="O464" s="167">
        <f t="shared" si="55"/>
        <v>109.35400000000001</v>
      </c>
      <c r="P464" s="167">
        <f t="shared" si="55"/>
        <v>111.56700000000001</v>
      </c>
      <c r="Q464">
        <f t="shared" si="51"/>
        <v>145.49299999999999</v>
      </c>
      <c r="R464">
        <f t="shared" si="52"/>
        <v>129.35400000000001</v>
      </c>
      <c r="S464" s="168">
        <f t="shared" si="53"/>
        <v>125.49299999999999</v>
      </c>
      <c r="T464">
        <f t="shared" si="54"/>
        <v>109.35400000000001</v>
      </c>
    </row>
    <row r="465" spans="1:20" outlineLevel="1" x14ac:dyDescent="0.25">
      <c r="A465" s="149">
        <v>85</v>
      </c>
      <c r="B465" s="164" t="str">
        <f t="shared" si="49"/>
        <v>FA</v>
      </c>
      <c r="C465" s="164" t="str">
        <f t="shared" si="50"/>
        <v>FA</v>
      </c>
      <c r="D465" s="135">
        <v>60.98</v>
      </c>
      <c r="E465" s="165">
        <v>1</v>
      </c>
      <c r="F465" s="135">
        <v>6</v>
      </c>
      <c r="G465" s="135">
        <v>125</v>
      </c>
      <c r="H465" s="154">
        <v>56.736899999999999</v>
      </c>
      <c r="I465" s="154">
        <v>6.0000000000000001E-3</v>
      </c>
      <c r="J465" s="154">
        <v>142.00299999999999</v>
      </c>
      <c r="K465" s="154">
        <v>128.64500000000001</v>
      </c>
      <c r="L465" s="154">
        <v>130.453</v>
      </c>
      <c r="M465" s="166">
        <v>105</v>
      </c>
      <c r="N465" s="167">
        <f t="shared" si="55"/>
        <v>122.00299999999999</v>
      </c>
      <c r="O465" s="167">
        <f t="shared" si="55"/>
        <v>108.64500000000001</v>
      </c>
      <c r="P465" s="167">
        <f t="shared" si="55"/>
        <v>110.453</v>
      </c>
      <c r="Q465">
        <f t="shared" si="51"/>
        <v>142.00299999999999</v>
      </c>
      <c r="R465">
        <f t="shared" si="52"/>
        <v>128.64500000000001</v>
      </c>
      <c r="S465" s="168">
        <f t="shared" si="53"/>
        <v>122.00299999999999</v>
      </c>
      <c r="T465">
        <f t="shared" si="54"/>
        <v>108.64500000000001</v>
      </c>
    </row>
    <row r="466" spans="1:20" outlineLevel="1" x14ac:dyDescent="0.25">
      <c r="A466" s="149">
        <v>100</v>
      </c>
      <c r="B466" s="164" t="str">
        <f t="shared" si="49"/>
        <v>FA</v>
      </c>
      <c r="C466" s="164" t="str">
        <f t="shared" si="50"/>
        <v>FA</v>
      </c>
      <c r="D466" s="135">
        <v>71.709999999999994</v>
      </c>
      <c r="E466" s="165">
        <v>1</v>
      </c>
      <c r="F466" s="135">
        <v>6</v>
      </c>
      <c r="G466" s="135">
        <v>125</v>
      </c>
      <c r="H466" s="154">
        <v>67.467699999999994</v>
      </c>
      <c r="I466" s="154">
        <v>6.0000000000000001E-3</v>
      </c>
      <c r="J466" s="154">
        <v>139.46899999999999</v>
      </c>
      <c r="K466" s="154">
        <v>128.102</v>
      </c>
      <c r="L466" s="154">
        <v>129.78899999999999</v>
      </c>
      <c r="M466" s="166">
        <v>105</v>
      </c>
      <c r="N466" s="167">
        <f t="shared" si="55"/>
        <v>119.46899999999999</v>
      </c>
      <c r="O466" s="167">
        <f t="shared" si="55"/>
        <v>108.102</v>
      </c>
      <c r="P466" s="167">
        <f t="shared" si="55"/>
        <v>109.78899999999999</v>
      </c>
      <c r="Q466">
        <f t="shared" si="51"/>
        <v>139.46899999999999</v>
      </c>
      <c r="R466">
        <f t="shared" si="52"/>
        <v>128.102</v>
      </c>
      <c r="S466" s="168">
        <f t="shared" si="53"/>
        <v>119.46899999999999</v>
      </c>
      <c r="T466">
        <f t="shared" si="54"/>
        <v>108.102</v>
      </c>
    </row>
    <row r="467" spans="1:20" outlineLevel="1" x14ac:dyDescent="0.25">
      <c r="A467" s="149">
        <v>125</v>
      </c>
      <c r="B467" s="164" t="str">
        <f t="shared" si="49"/>
        <v>FA</v>
      </c>
      <c r="C467" s="164" t="str">
        <f t="shared" si="50"/>
        <v>FA</v>
      </c>
      <c r="D467" s="135">
        <v>89.59</v>
      </c>
      <c r="E467" s="165">
        <v>1</v>
      </c>
      <c r="F467" s="135">
        <v>6</v>
      </c>
      <c r="G467" s="135">
        <v>125</v>
      </c>
      <c r="H467" s="154">
        <v>85.3523</v>
      </c>
      <c r="I467" s="154">
        <v>6.0000000000000001E-3</v>
      </c>
      <c r="J467" s="154">
        <v>136.66300000000001</v>
      </c>
      <c r="K467" s="154">
        <v>127.517</v>
      </c>
      <c r="L467" s="154">
        <v>128.89400000000001</v>
      </c>
      <c r="M467" s="166">
        <v>105</v>
      </c>
      <c r="N467" s="167">
        <f t="shared" si="55"/>
        <v>116.66300000000001</v>
      </c>
      <c r="O467" s="167">
        <f t="shared" si="55"/>
        <v>107.517</v>
      </c>
      <c r="P467" s="167">
        <f t="shared" si="55"/>
        <v>108.89400000000001</v>
      </c>
      <c r="Q467">
        <f t="shared" si="51"/>
        <v>136.66300000000001</v>
      </c>
      <c r="R467">
        <f t="shared" si="52"/>
        <v>127.517</v>
      </c>
      <c r="S467" s="168">
        <f t="shared" si="53"/>
        <v>116.66300000000001</v>
      </c>
      <c r="T467">
        <f t="shared" si="54"/>
        <v>107.517</v>
      </c>
    </row>
    <row r="468" spans="1:20" outlineLevel="1" x14ac:dyDescent="0.25">
      <c r="A468" s="149">
        <v>150</v>
      </c>
      <c r="B468" s="164" t="str">
        <f t="shared" si="49"/>
        <v>FA</v>
      </c>
      <c r="C468" s="164" t="str">
        <f t="shared" si="50"/>
        <v>FA</v>
      </c>
      <c r="D468" s="135">
        <v>107.48</v>
      </c>
      <c r="E468" s="165">
        <v>1</v>
      </c>
      <c r="F468" s="135">
        <v>6</v>
      </c>
      <c r="G468" s="135">
        <v>125</v>
      </c>
      <c r="H468" s="154">
        <v>103.23699999999999</v>
      </c>
      <c r="I468" s="154">
        <v>6.0000000000000001E-3</v>
      </c>
      <c r="J468" s="154">
        <v>134.76400000000001</v>
      </c>
      <c r="K468" s="154">
        <v>127.117</v>
      </c>
      <c r="L468" s="154">
        <v>128.24100000000001</v>
      </c>
      <c r="M468" s="166">
        <v>105</v>
      </c>
      <c r="N468" s="167">
        <f t="shared" si="55"/>
        <v>114.76400000000001</v>
      </c>
      <c r="O468" s="167">
        <f t="shared" si="55"/>
        <v>107.117</v>
      </c>
      <c r="P468" s="167">
        <f t="shared" si="55"/>
        <v>108.24100000000001</v>
      </c>
      <c r="Q468">
        <f t="shared" si="51"/>
        <v>134.76400000000001</v>
      </c>
      <c r="R468">
        <f t="shared" si="52"/>
        <v>127.117</v>
      </c>
      <c r="S468" s="168">
        <f t="shared" si="53"/>
        <v>114.76400000000001</v>
      </c>
      <c r="T468">
        <f t="shared" si="54"/>
        <v>107.117</v>
      </c>
    </row>
    <row r="469" spans="1:20" outlineLevel="1" x14ac:dyDescent="0.25">
      <c r="A469" s="149">
        <v>2</v>
      </c>
      <c r="B469" s="164" t="str">
        <f t="shared" si="49"/>
        <v>FA</v>
      </c>
      <c r="C469" s="164" t="str">
        <f t="shared" si="50"/>
        <v>TR</v>
      </c>
      <c r="D469" s="135">
        <v>1.6</v>
      </c>
      <c r="E469" s="165">
        <v>1</v>
      </c>
      <c r="F469" s="135">
        <v>8</v>
      </c>
      <c r="G469" s="135">
        <v>125</v>
      </c>
      <c r="H469" s="154">
        <v>-2.64</v>
      </c>
      <c r="I469" s="154">
        <v>8.0000000000000002E-3</v>
      </c>
      <c r="J469" s="154">
        <v>675.23800000000006</v>
      </c>
      <c r="K469" s="154">
        <v>247.28299999999999</v>
      </c>
      <c r="L469" s="154">
        <v>317.952</v>
      </c>
      <c r="M469" s="166">
        <v>105</v>
      </c>
      <c r="N469" s="167">
        <f t="shared" si="55"/>
        <v>655.23800000000006</v>
      </c>
      <c r="O469" s="167">
        <f t="shared" si="55"/>
        <v>227.28299999999999</v>
      </c>
      <c r="P469" s="167">
        <f t="shared" si="55"/>
        <v>297.952</v>
      </c>
      <c r="Q469" t="str">
        <f t="shared" si="51"/>
        <v>NA</v>
      </c>
      <c r="R469" t="str">
        <f t="shared" si="52"/>
        <v>NA</v>
      </c>
      <c r="S469" s="168">
        <f t="shared" si="53"/>
        <v>655.23800000000006</v>
      </c>
      <c r="T469">
        <f t="shared" si="54"/>
        <v>227.28299999999999</v>
      </c>
    </row>
    <row r="470" spans="1:20" outlineLevel="1" x14ac:dyDescent="0.25">
      <c r="A470" s="149">
        <v>3.5</v>
      </c>
      <c r="B470" s="164" t="str">
        <f t="shared" si="49"/>
        <v>FA</v>
      </c>
      <c r="C470" s="164" t="str">
        <f t="shared" si="50"/>
        <v>TR</v>
      </c>
      <c r="D470" s="135">
        <v>2.67</v>
      </c>
      <c r="E470" s="165">
        <v>1</v>
      </c>
      <c r="F470" s="135">
        <v>8</v>
      </c>
      <c r="G470" s="135">
        <v>125</v>
      </c>
      <c r="H470" s="154">
        <v>-1.5669200000000001</v>
      </c>
      <c r="I470" s="154">
        <v>8.0000000000000002E-3</v>
      </c>
      <c r="J470" s="154">
        <v>520.74900000000002</v>
      </c>
      <c r="K470" s="154">
        <v>207.76300000000001</v>
      </c>
      <c r="L470" s="154">
        <v>256.38400000000001</v>
      </c>
      <c r="M470" s="166">
        <v>105</v>
      </c>
      <c r="N470" s="167">
        <f t="shared" si="55"/>
        <v>500.74900000000002</v>
      </c>
      <c r="O470" s="167">
        <f t="shared" si="55"/>
        <v>187.76300000000001</v>
      </c>
      <c r="P470" s="167">
        <f t="shared" si="55"/>
        <v>236.38400000000001</v>
      </c>
      <c r="Q470" t="str">
        <f t="shared" si="51"/>
        <v>NA</v>
      </c>
      <c r="R470" t="str">
        <f t="shared" si="52"/>
        <v>NA</v>
      </c>
      <c r="S470" s="168">
        <f t="shared" si="53"/>
        <v>500.74900000000002</v>
      </c>
      <c r="T470">
        <f t="shared" si="54"/>
        <v>187.76300000000001</v>
      </c>
    </row>
    <row r="471" spans="1:20" outlineLevel="1" x14ac:dyDescent="0.25">
      <c r="A471" s="149">
        <v>5</v>
      </c>
      <c r="B471" s="164" t="str">
        <f t="shared" si="49"/>
        <v>FA</v>
      </c>
      <c r="C471" s="164" t="str">
        <f t="shared" si="50"/>
        <v>TR</v>
      </c>
      <c r="D471" s="135">
        <v>3.75</v>
      </c>
      <c r="E471" s="165">
        <v>1</v>
      </c>
      <c r="F471" s="135">
        <v>8</v>
      </c>
      <c r="G471" s="135">
        <v>125</v>
      </c>
      <c r="H471" s="154">
        <v>-0.49384600000000001</v>
      </c>
      <c r="I471" s="154">
        <v>8.0000000000000002E-3</v>
      </c>
      <c r="J471" s="154">
        <v>430.63200000000001</v>
      </c>
      <c r="K471" s="154">
        <v>187.91399999999999</v>
      </c>
      <c r="L471" s="154">
        <v>224.07300000000001</v>
      </c>
      <c r="M471" s="166">
        <v>105</v>
      </c>
      <c r="N471" s="167">
        <f t="shared" si="55"/>
        <v>410.63200000000001</v>
      </c>
      <c r="O471" s="167">
        <f t="shared" si="55"/>
        <v>167.91399999999999</v>
      </c>
      <c r="P471" s="167">
        <f t="shared" si="55"/>
        <v>204.07300000000001</v>
      </c>
      <c r="Q471" t="str">
        <f t="shared" si="51"/>
        <v>NA</v>
      </c>
      <c r="R471" t="str">
        <f t="shared" si="52"/>
        <v>NA</v>
      </c>
      <c r="S471" s="168">
        <f t="shared" si="53"/>
        <v>410.63200000000001</v>
      </c>
      <c r="T471">
        <f t="shared" si="54"/>
        <v>167.91399999999999</v>
      </c>
    </row>
    <row r="472" spans="1:20" outlineLevel="1" x14ac:dyDescent="0.25">
      <c r="A472" s="149">
        <v>7.5</v>
      </c>
      <c r="B472" s="164" t="str">
        <f t="shared" si="49"/>
        <v>FA</v>
      </c>
      <c r="C472" s="164" t="str">
        <f t="shared" si="50"/>
        <v>TR</v>
      </c>
      <c r="D472" s="135">
        <v>5.53</v>
      </c>
      <c r="E472" s="165">
        <v>1</v>
      </c>
      <c r="F472" s="135">
        <v>8</v>
      </c>
      <c r="G472" s="135">
        <v>125</v>
      </c>
      <c r="H472" s="154">
        <v>1.2946200000000001</v>
      </c>
      <c r="I472" s="154">
        <v>8.0000000000000002E-3</v>
      </c>
      <c r="J472" s="154">
        <v>344.839</v>
      </c>
      <c r="K472" s="154">
        <v>169.535</v>
      </c>
      <c r="L472" s="154">
        <v>195.46700000000001</v>
      </c>
      <c r="M472" s="166">
        <v>105</v>
      </c>
      <c r="N472" s="167">
        <f t="shared" si="55"/>
        <v>324.839</v>
      </c>
      <c r="O472" s="167">
        <f t="shared" si="55"/>
        <v>149.535</v>
      </c>
      <c r="P472" s="167">
        <f t="shared" si="55"/>
        <v>175.46700000000001</v>
      </c>
      <c r="Q472" t="str">
        <f t="shared" si="51"/>
        <v>NA</v>
      </c>
      <c r="R472" t="str">
        <f t="shared" si="52"/>
        <v>NA</v>
      </c>
      <c r="S472" s="168">
        <f t="shared" si="53"/>
        <v>324.839</v>
      </c>
      <c r="T472">
        <f t="shared" si="54"/>
        <v>149.535</v>
      </c>
    </row>
    <row r="473" spans="1:20" outlineLevel="1" x14ac:dyDescent="0.25">
      <c r="A473" s="149">
        <v>10</v>
      </c>
      <c r="B473" s="164" t="str">
        <f t="shared" si="49"/>
        <v>FA</v>
      </c>
      <c r="C473" s="164" t="str">
        <f t="shared" si="50"/>
        <v>TR</v>
      </c>
      <c r="D473" s="135">
        <v>7.32</v>
      </c>
      <c r="E473" s="165">
        <v>1</v>
      </c>
      <c r="F473" s="135">
        <v>8</v>
      </c>
      <c r="G473" s="135">
        <v>125</v>
      </c>
      <c r="H473" s="154">
        <v>3.0830799999999998</v>
      </c>
      <c r="I473" s="154">
        <v>8.0000000000000002E-3</v>
      </c>
      <c r="J473" s="154">
        <v>295.98500000000001</v>
      </c>
      <c r="K473" s="154">
        <v>159.78299999999999</v>
      </c>
      <c r="L473" s="154">
        <v>179.44300000000001</v>
      </c>
      <c r="M473" s="166">
        <v>105</v>
      </c>
      <c r="N473" s="167">
        <f t="shared" si="55"/>
        <v>275.98500000000001</v>
      </c>
      <c r="O473" s="167">
        <f t="shared" si="55"/>
        <v>139.78299999999999</v>
      </c>
      <c r="P473" s="167">
        <f t="shared" si="55"/>
        <v>159.44300000000001</v>
      </c>
      <c r="Q473" t="str">
        <f t="shared" si="51"/>
        <v>NA</v>
      </c>
      <c r="R473" t="str">
        <f t="shared" si="52"/>
        <v>NA</v>
      </c>
      <c r="S473" s="168">
        <f t="shared" si="53"/>
        <v>275.98500000000001</v>
      </c>
      <c r="T473">
        <f t="shared" si="54"/>
        <v>139.78299999999999</v>
      </c>
    </row>
    <row r="474" spans="1:20" outlineLevel="1" x14ac:dyDescent="0.25">
      <c r="A474" s="149">
        <v>15</v>
      </c>
      <c r="B474" s="164" t="str">
        <f t="shared" si="49"/>
        <v>FA</v>
      </c>
      <c r="C474" s="164" t="str">
        <f t="shared" si="50"/>
        <v>TR</v>
      </c>
      <c r="D474" s="135">
        <v>10.9</v>
      </c>
      <c r="E474" s="165">
        <v>1</v>
      </c>
      <c r="F474" s="135">
        <v>8</v>
      </c>
      <c r="G474" s="135">
        <v>125</v>
      </c>
      <c r="H474" s="154">
        <v>6.66</v>
      </c>
      <c r="I474" s="154">
        <v>8.0000000000000002E-3</v>
      </c>
      <c r="J474" s="154">
        <v>243.273</v>
      </c>
      <c r="K474" s="154">
        <v>149.292</v>
      </c>
      <c r="L474" s="154">
        <v>163.02699999999999</v>
      </c>
      <c r="M474" s="166">
        <v>105</v>
      </c>
      <c r="N474" s="167">
        <f t="shared" si="55"/>
        <v>223.273</v>
      </c>
      <c r="O474" s="167">
        <f t="shared" si="55"/>
        <v>129.292</v>
      </c>
      <c r="P474" s="167">
        <f t="shared" si="55"/>
        <v>143.02699999999999</v>
      </c>
      <c r="Q474" t="str">
        <f t="shared" si="51"/>
        <v>NA</v>
      </c>
      <c r="R474" t="str">
        <f t="shared" si="52"/>
        <v>NA</v>
      </c>
      <c r="S474" s="168">
        <f t="shared" si="53"/>
        <v>223.273</v>
      </c>
      <c r="T474">
        <f t="shared" si="54"/>
        <v>129.292</v>
      </c>
    </row>
    <row r="475" spans="1:20" outlineLevel="1" x14ac:dyDescent="0.25">
      <c r="A475" s="149">
        <v>20</v>
      </c>
      <c r="B475" s="164" t="str">
        <f t="shared" si="49"/>
        <v>FA</v>
      </c>
      <c r="C475" s="164" t="str">
        <f t="shared" si="50"/>
        <v>TR</v>
      </c>
      <c r="D475" s="135">
        <v>14.48</v>
      </c>
      <c r="E475" s="165">
        <v>1</v>
      </c>
      <c r="F475" s="135">
        <v>8</v>
      </c>
      <c r="G475" s="135">
        <v>125</v>
      </c>
      <c r="H475" s="154">
        <v>10.2369</v>
      </c>
      <c r="I475" s="154">
        <v>8.0000000000000002E-3</v>
      </c>
      <c r="J475" s="154">
        <v>215.279</v>
      </c>
      <c r="K475" s="154">
        <v>143.614</v>
      </c>
      <c r="L475" s="154">
        <v>153.739</v>
      </c>
      <c r="M475" s="166">
        <v>105</v>
      </c>
      <c r="N475" s="167">
        <f t="shared" si="55"/>
        <v>195.279</v>
      </c>
      <c r="O475" s="167">
        <f t="shared" si="55"/>
        <v>123.614</v>
      </c>
      <c r="P475" s="167">
        <f t="shared" si="55"/>
        <v>133.739</v>
      </c>
      <c r="Q475" t="str">
        <f t="shared" si="51"/>
        <v>NA</v>
      </c>
      <c r="R475" t="str">
        <f t="shared" si="52"/>
        <v>NA</v>
      </c>
      <c r="S475" s="168">
        <f t="shared" si="53"/>
        <v>195.279</v>
      </c>
      <c r="T475">
        <f t="shared" si="54"/>
        <v>123.614</v>
      </c>
    </row>
    <row r="476" spans="1:20" outlineLevel="1" x14ac:dyDescent="0.25">
      <c r="A476" s="149">
        <v>35</v>
      </c>
      <c r="B476" s="164" t="str">
        <f t="shared" si="49"/>
        <v>FA</v>
      </c>
      <c r="C476" s="164" t="str">
        <f t="shared" si="50"/>
        <v>FA</v>
      </c>
      <c r="D476" s="135">
        <v>25.21</v>
      </c>
      <c r="E476" s="165">
        <v>1</v>
      </c>
      <c r="F476" s="135">
        <v>8</v>
      </c>
      <c r="G476" s="135">
        <v>125</v>
      </c>
      <c r="H476" s="154">
        <v>20.967700000000001</v>
      </c>
      <c r="I476" s="154">
        <v>8.0000000000000002E-3</v>
      </c>
      <c r="J476" s="154">
        <v>178.14699999999999</v>
      </c>
      <c r="K476" s="154">
        <v>136.04400000000001</v>
      </c>
      <c r="L476" s="154">
        <v>142.11199999999999</v>
      </c>
      <c r="M476" s="166">
        <v>105</v>
      </c>
      <c r="N476" s="167">
        <f t="shared" si="55"/>
        <v>158.14699999999999</v>
      </c>
      <c r="O476" s="167">
        <f t="shared" si="55"/>
        <v>116.04400000000001</v>
      </c>
      <c r="P476" s="167">
        <f t="shared" si="55"/>
        <v>122.11199999999999</v>
      </c>
      <c r="Q476">
        <f t="shared" si="51"/>
        <v>178.14699999999999</v>
      </c>
      <c r="R476">
        <f t="shared" si="52"/>
        <v>136.04400000000001</v>
      </c>
      <c r="S476" s="168">
        <f t="shared" si="53"/>
        <v>158.14699999999999</v>
      </c>
      <c r="T476">
        <f t="shared" si="54"/>
        <v>116.04400000000001</v>
      </c>
    </row>
    <row r="477" spans="1:20" outlineLevel="1" x14ac:dyDescent="0.25">
      <c r="A477" s="149">
        <v>50</v>
      </c>
      <c r="B477" s="164" t="str">
        <f t="shared" si="49"/>
        <v>FA</v>
      </c>
      <c r="C477" s="164" t="str">
        <f t="shared" si="50"/>
        <v>FA</v>
      </c>
      <c r="D477" s="135">
        <v>35.94</v>
      </c>
      <c r="E477" s="165">
        <v>1</v>
      </c>
      <c r="F477" s="135">
        <v>8</v>
      </c>
      <c r="G477" s="135">
        <v>125</v>
      </c>
      <c r="H477" s="154">
        <v>31.698499999999999</v>
      </c>
      <c r="I477" s="154">
        <v>8.0000000000000002E-3</v>
      </c>
      <c r="J477" s="154">
        <v>162.68299999999999</v>
      </c>
      <c r="K477" s="154">
        <v>132.905</v>
      </c>
      <c r="L477" s="154">
        <v>137.184</v>
      </c>
      <c r="M477" s="166">
        <v>105</v>
      </c>
      <c r="N477" s="167">
        <f t="shared" si="55"/>
        <v>142.68299999999999</v>
      </c>
      <c r="O477" s="167">
        <f t="shared" si="55"/>
        <v>112.905</v>
      </c>
      <c r="P477" s="167">
        <f t="shared" si="55"/>
        <v>117.184</v>
      </c>
      <c r="Q477">
        <f t="shared" si="51"/>
        <v>162.68299999999999</v>
      </c>
      <c r="R477">
        <f t="shared" si="52"/>
        <v>132.905</v>
      </c>
      <c r="S477" s="168">
        <f t="shared" si="53"/>
        <v>142.68299999999999</v>
      </c>
      <c r="T477">
        <f t="shared" si="54"/>
        <v>112.905</v>
      </c>
    </row>
    <row r="478" spans="1:20" outlineLevel="1" x14ac:dyDescent="0.25">
      <c r="A478" s="149">
        <v>60</v>
      </c>
      <c r="B478" s="164" t="str">
        <f t="shared" si="49"/>
        <v>FA</v>
      </c>
      <c r="C478" s="164" t="str">
        <f t="shared" si="50"/>
        <v>FA</v>
      </c>
      <c r="D478" s="135">
        <v>43.09</v>
      </c>
      <c r="E478" s="165">
        <v>1</v>
      </c>
      <c r="F478" s="135">
        <v>8</v>
      </c>
      <c r="G478" s="135">
        <v>125</v>
      </c>
      <c r="H478" s="154">
        <v>38.8523</v>
      </c>
      <c r="I478" s="154">
        <v>8.0000000000000002E-3</v>
      </c>
      <c r="J478" s="154">
        <v>156.66999999999999</v>
      </c>
      <c r="K478" s="154">
        <v>131.69399999999999</v>
      </c>
      <c r="L478" s="154">
        <v>135.15700000000001</v>
      </c>
      <c r="M478" s="166">
        <v>105</v>
      </c>
      <c r="N478" s="167">
        <f t="shared" si="55"/>
        <v>136.66999999999999</v>
      </c>
      <c r="O478" s="167">
        <f t="shared" si="55"/>
        <v>111.69399999999999</v>
      </c>
      <c r="P478" s="167">
        <f t="shared" si="55"/>
        <v>115.15700000000001</v>
      </c>
      <c r="Q478">
        <f t="shared" si="51"/>
        <v>156.66999999999999</v>
      </c>
      <c r="R478">
        <f t="shared" si="52"/>
        <v>131.69399999999999</v>
      </c>
      <c r="S478" s="168">
        <f t="shared" si="53"/>
        <v>136.66999999999999</v>
      </c>
      <c r="T478">
        <f t="shared" si="54"/>
        <v>111.69399999999999</v>
      </c>
    </row>
    <row r="479" spans="1:20" outlineLevel="1" x14ac:dyDescent="0.25">
      <c r="A479" s="149">
        <v>70</v>
      </c>
      <c r="B479" s="164" t="str">
        <f t="shared" si="49"/>
        <v>FA</v>
      </c>
      <c r="C479" s="164" t="str">
        <f t="shared" si="50"/>
        <v>FA</v>
      </c>
      <c r="D479" s="135">
        <v>50.25</v>
      </c>
      <c r="E479" s="165">
        <v>1</v>
      </c>
      <c r="F479" s="135">
        <v>8</v>
      </c>
      <c r="G479" s="135">
        <v>125</v>
      </c>
      <c r="H479" s="154">
        <v>46.0062</v>
      </c>
      <c r="I479" s="154">
        <v>8.0000000000000002E-3</v>
      </c>
      <c r="J479" s="154">
        <v>152.26900000000001</v>
      </c>
      <c r="K479" s="154">
        <v>130.79599999999999</v>
      </c>
      <c r="L479" s="154">
        <v>133.739</v>
      </c>
      <c r="M479" s="166">
        <v>105</v>
      </c>
      <c r="N479" s="167">
        <f t="shared" si="55"/>
        <v>132.26900000000001</v>
      </c>
      <c r="O479" s="167">
        <f t="shared" si="55"/>
        <v>110.79599999999999</v>
      </c>
      <c r="P479" s="167">
        <f t="shared" si="55"/>
        <v>113.739</v>
      </c>
      <c r="Q479">
        <f t="shared" si="51"/>
        <v>152.26900000000001</v>
      </c>
      <c r="R479">
        <f t="shared" si="52"/>
        <v>130.79599999999999</v>
      </c>
      <c r="S479" s="168">
        <f t="shared" si="53"/>
        <v>132.26900000000001</v>
      </c>
      <c r="T479">
        <f t="shared" si="54"/>
        <v>110.79599999999999</v>
      </c>
    </row>
    <row r="480" spans="1:20" outlineLevel="1" x14ac:dyDescent="0.25">
      <c r="A480" s="149">
        <v>85</v>
      </c>
      <c r="B480" s="164" t="str">
        <f t="shared" si="49"/>
        <v>FA</v>
      </c>
      <c r="C480" s="164" t="str">
        <f t="shared" si="50"/>
        <v>FA</v>
      </c>
      <c r="D480" s="135">
        <v>60.98</v>
      </c>
      <c r="E480" s="165">
        <v>1</v>
      </c>
      <c r="F480" s="135">
        <v>8</v>
      </c>
      <c r="G480" s="135">
        <v>125</v>
      </c>
      <c r="H480" s="154">
        <v>56.736899999999999</v>
      </c>
      <c r="I480" s="154">
        <v>8.0000000000000002E-3</v>
      </c>
      <c r="J480" s="154">
        <v>147.63200000000001</v>
      </c>
      <c r="K480" s="154">
        <v>129.852</v>
      </c>
      <c r="L480" s="154">
        <v>132.25800000000001</v>
      </c>
      <c r="M480" s="166">
        <v>105</v>
      </c>
      <c r="N480" s="167">
        <f t="shared" si="55"/>
        <v>127.63200000000001</v>
      </c>
      <c r="O480" s="167">
        <f t="shared" si="55"/>
        <v>109.852</v>
      </c>
      <c r="P480" s="167">
        <f t="shared" si="55"/>
        <v>112.25800000000001</v>
      </c>
      <c r="Q480">
        <f t="shared" si="51"/>
        <v>147.63200000000001</v>
      </c>
      <c r="R480">
        <f t="shared" si="52"/>
        <v>129.852</v>
      </c>
      <c r="S480" s="168">
        <f t="shared" si="53"/>
        <v>127.63200000000001</v>
      </c>
      <c r="T480">
        <f t="shared" si="54"/>
        <v>109.852</v>
      </c>
    </row>
    <row r="481" spans="1:20" outlineLevel="1" x14ac:dyDescent="0.25">
      <c r="A481" s="149">
        <v>100</v>
      </c>
      <c r="B481" s="164" t="str">
        <f t="shared" si="49"/>
        <v>FA</v>
      </c>
      <c r="C481" s="164" t="str">
        <f t="shared" si="50"/>
        <v>FA</v>
      </c>
      <c r="D481" s="135">
        <v>71.709999999999994</v>
      </c>
      <c r="E481" s="165">
        <v>1</v>
      </c>
      <c r="F481" s="135">
        <v>8</v>
      </c>
      <c r="G481" s="135">
        <v>125</v>
      </c>
      <c r="H481" s="154">
        <v>67.467699999999994</v>
      </c>
      <c r="I481" s="154">
        <v>8.0000000000000002E-3</v>
      </c>
      <c r="J481" s="154">
        <v>144.26400000000001</v>
      </c>
      <c r="K481" s="154">
        <v>129.131</v>
      </c>
      <c r="L481" s="154">
        <v>131.376</v>
      </c>
      <c r="M481" s="166">
        <v>105</v>
      </c>
      <c r="N481" s="167">
        <f t="shared" si="55"/>
        <v>124.26400000000001</v>
      </c>
      <c r="O481" s="167">
        <f t="shared" si="55"/>
        <v>109.131</v>
      </c>
      <c r="P481" s="167">
        <f t="shared" si="55"/>
        <v>111.376</v>
      </c>
      <c r="Q481">
        <f t="shared" si="51"/>
        <v>144.26400000000001</v>
      </c>
      <c r="R481">
        <f t="shared" si="52"/>
        <v>129.131</v>
      </c>
      <c r="S481" s="168">
        <f t="shared" si="53"/>
        <v>124.26400000000001</v>
      </c>
      <c r="T481">
        <f t="shared" si="54"/>
        <v>109.131</v>
      </c>
    </row>
    <row r="482" spans="1:20" outlineLevel="1" x14ac:dyDescent="0.25">
      <c r="A482" s="149">
        <v>125</v>
      </c>
      <c r="B482" s="164" t="str">
        <f t="shared" si="49"/>
        <v>FA</v>
      </c>
      <c r="C482" s="164" t="str">
        <f t="shared" si="50"/>
        <v>FA</v>
      </c>
      <c r="D482" s="135">
        <v>89.59</v>
      </c>
      <c r="E482" s="165">
        <v>1</v>
      </c>
      <c r="F482" s="135">
        <v>8</v>
      </c>
      <c r="G482" s="135">
        <v>125</v>
      </c>
      <c r="H482" s="154">
        <v>85.3523</v>
      </c>
      <c r="I482" s="154">
        <v>8.0000000000000002E-3</v>
      </c>
      <c r="J482" s="154">
        <v>140.53200000000001</v>
      </c>
      <c r="K482" s="154">
        <v>128.35300000000001</v>
      </c>
      <c r="L482" s="154">
        <v>130.18600000000001</v>
      </c>
      <c r="M482" s="166">
        <v>105</v>
      </c>
      <c r="N482" s="167">
        <f t="shared" si="55"/>
        <v>120.53200000000001</v>
      </c>
      <c r="O482" s="167">
        <f t="shared" si="55"/>
        <v>108.35300000000001</v>
      </c>
      <c r="P482" s="167">
        <f t="shared" si="55"/>
        <v>110.18600000000001</v>
      </c>
      <c r="Q482">
        <f t="shared" si="51"/>
        <v>140.53200000000001</v>
      </c>
      <c r="R482">
        <f t="shared" si="52"/>
        <v>128.35300000000001</v>
      </c>
      <c r="S482" s="168">
        <f t="shared" si="53"/>
        <v>120.53200000000001</v>
      </c>
      <c r="T482">
        <f t="shared" si="54"/>
        <v>108.35300000000001</v>
      </c>
    </row>
    <row r="483" spans="1:20" outlineLevel="1" x14ac:dyDescent="0.25">
      <c r="A483" s="149">
        <v>150</v>
      </c>
      <c r="B483" s="164" t="str">
        <f t="shared" si="49"/>
        <v>FA</v>
      </c>
      <c r="C483" s="164" t="str">
        <f t="shared" si="50"/>
        <v>FA</v>
      </c>
      <c r="D483" s="135">
        <v>107.48</v>
      </c>
      <c r="E483" s="165">
        <v>1</v>
      </c>
      <c r="F483" s="135">
        <v>8</v>
      </c>
      <c r="G483" s="135">
        <v>125</v>
      </c>
      <c r="H483" s="154">
        <v>103.23699999999999</v>
      </c>
      <c r="I483" s="154">
        <v>8.0000000000000002E-3</v>
      </c>
      <c r="J483" s="154">
        <v>138.006</v>
      </c>
      <c r="K483" s="154">
        <v>127.821</v>
      </c>
      <c r="L483" s="154">
        <v>129.31700000000001</v>
      </c>
      <c r="M483" s="166">
        <v>105</v>
      </c>
      <c r="N483" s="167">
        <f t="shared" si="55"/>
        <v>118.006</v>
      </c>
      <c r="O483" s="167">
        <f t="shared" si="55"/>
        <v>107.821</v>
      </c>
      <c r="P483" s="167">
        <f t="shared" si="55"/>
        <v>109.31700000000001</v>
      </c>
      <c r="Q483">
        <f t="shared" si="51"/>
        <v>138.006</v>
      </c>
      <c r="R483">
        <f t="shared" si="52"/>
        <v>127.821</v>
      </c>
      <c r="S483" s="168">
        <f t="shared" si="53"/>
        <v>118.006</v>
      </c>
      <c r="T483">
        <f t="shared" si="54"/>
        <v>107.821</v>
      </c>
    </row>
    <row r="484" spans="1:20" outlineLevel="1" x14ac:dyDescent="0.25">
      <c r="A484" s="149">
        <v>2</v>
      </c>
      <c r="B484" s="164" t="str">
        <f t="shared" si="49"/>
        <v>FA</v>
      </c>
      <c r="C484" s="164" t="str">
        <f t="shared" si="50"/>
        <v>TR</v>
      </c>
      <c r="D484" s="135">
        <v>1.6</v>
      </c>
      <c r="E484" s="165">
        <v>1</v>
      </c>
      <c r="F484" s="135">
        <v>9</v>
      </c>
      <c r="G484" s="135">
        <v>125</v>
      </c>
      <c r="H484" s="154">
        <v>-2.64</v>
      </c>
      <c r="I484" s="154">
        <v>8.9999999999999993E-3</v>
      </c>
      <c r="J484" s="154">
        <v>739.36</v>
      </c>
      <c r="K484" s="154">
        <v>261.06</v>
      </c>
      <c r="L484" s="154">
        <v>339.21100000000001</v>
      </c>
      <c r="M484" s="166">
        <v>105</v>
      </c>
      <c r="N484" s="167">
        <f t="shared" si="55"/>
        <v>719.36</v>
      </c>
      <c r="O484" s="167">
        <f t="shared" si="55"/>
        <v>241.06</v>
      </c>
      <c r="P484" s="167">
        <f t="shared" si="55"/>
        <v>319.21100000000001</v>
      </c>
      <c r="Q484" t="str">
        <f t="shared" si="51"/>
        <v>NA</v>
      </c>
      <c r="R484" t="str">
        <f t="shared" si="52"/>
        <v>NA</v>
      </c>
      <c r="S484" s="168">
        <f t="shared" si="53"/>
        <v>719.36</v>
      </c>
      <c r="T484">
        <f t="shared" si="54"/>
        <v>241.06</v>
      </c>
    </row>
    <row r="485" spans="1:20" outlineLevel="1" x14ac:dyDescent="0.25">
      <c r="A485" s="149">
        <v>3.5</v>
      </c>
      <c r="B485" s="164" t="str">
        <f t="shared" si="49"/>
        <v>FA</v>
      </c>
      <c r="C485" s="164" t="str">
        <f t="shared" si="50"/>
        <v>TR</v>
      </c>
      <c r="D485" s="135">
        <v>2.67</v>
      </c>
      <c r="E485" s="165">
        <v>1</v>
      </c>
      <c r="F485" s="135">
        <v>9</v>
      </c>
      <c r="G485" s="135">
        <v>125</v>
      </c>
      <c r="H485" s="154">
        <v>-1.5669200000000001</v>
      </c>
      <c r="I485" s="154">
        <v>8.9999999999999993E-3</v>
      </c>
      <c r="J485" s="154">
        <v>566.88499999999999</v>
      </c>
      <c r="K485" s="154">
        <v>217.29499999999999</v>
      </c>
      <c r="L485" s="154">
        <v>271.19799999999998</v>
      </c>
      <c r="M485" s="166">
        <v>105</v>
      </c>
      <c r="N485" s="167">
        <f t="shared" si="55"/>
        <v>546.88499999999999</v>
      </c>
      <c r="O485" s="167">
        <f t="shared" si="55"/>
        <v>197.29499999999999</v>
      </c>
      <c r="P485" s="167">
        <f t="shared" si="55"/>
        <v>251.19799999999998</v>
      </c>
      <c r="Q485" t="str">
        <f t="shared" si="51"/>
        <v>NA</v>
      </c>
      <c r="R485" t="str">
        <f t="shared" si="52"/>
        <v>NA</v>
      </c>
      <c r="S485" s="168">
        <f t="shared" si="53"/>
        <v>546.88499999999999</v>
      </c>
      <c r="T485">
        <f t="shared" si="54"/>
        <v>197.29499999999999</v>
      </c>
    </row>
    <row r="486" spans="1:20" outlineLevel="1" x14ac:dyDescent="0.25">
      <c r="A486" s="149">
        <v>5</v>
      </c>
      <c r="B486" s="164" t="str">
        <f t="shared" si="49"/>
        <v>FA</v>
      </c>
      <c r="C486" s="164" t="str">
        <f t="shared" si="50"/>
        <v>TR</v>
      </c>
      <c r="D486" s="135">
        <v>3.75</v>
      </c>
      <c r="E486" s="165">
        <v>1</v>
      </c>
      <c r="F486" s="135">
        <v>9</v>
      </c>
      <c r="G486" s="135">
        <v>125</v>
      </c>
      <c r="H486" s="154">
        <v>-0.49384600000000001</v>
      </c>
      <c r="I486" s="154">
        <v>8.9999999999999993E-3</v>
      </c>
      <c r="J486" s="154">
        <v>466.44900000000001</v>
      </c>
      <c r="K486" s="154">
        <v>195.267</v>
      </c>
      <c r="L486" s="154">
        <v>235.46</v>
      </c>
      <c r="M486" s="166">
        <v>105</v>
      </c>
      <c r="N486" s="167">
        <f t="shared" si="55"/>
        <v>446.44900000000001</v>
      </c>
      <c r="O486" s="167">
        <f t="shared" si="55"/>
        <v>175.267</v>
      </c>
      <c r="P486" s="167">
        <f t="shared" si="55"/>
        <v>215.46</v>
      </c>
      <c r="Q486" t="str">
        <f t="shared" si="51"/>
        <v>NA</v>
      </c>
      <c r="R486" t="str">
        <f t="shared" si="52"/>
        <v>NA</v>
      </c>
      <c r="S486" s="168">
        <f t="shared" si="53"/>
        <v>446.44900000000001</v>
      </c>
      <c r="T486">
        <f t="shared" si="54"/>
        <v>175.267</v>
      </c>
    </row>
    <row r="487" spans="1:20" outlineLevel="1" x14ac:dyDescent="0.25">
      <c r="A487" s="149">
        <v>7.5</v>
      </c>
      <c r="B487" s="164" t="str">
        <f t="shared" si="49"/>
        <v>FA</v>
      </c>
      <c r="C487" s="164" t="str">
        <f t="shared" si="50"/>
        <v>TR</v>
      </c>
      <c r="D487" s="135">
        <v>5.53</v>
      </c>
      <c r="E487" s="165">
        <v>1</v>
      </c>
      <c r="F487" s="135">
        <v>9</v>
      </c>
      <c r="G487" s="135">
        <v>125</v>
      </c>
      <c r="H487" s="154">
        <v>1.2946200000000001</v>
      </c>
      <c r="I487" s="154">
        <v>8.9999999999999993E-3</v>
      </c>
      <c r="J487" s="154">
        <v>370.87099999999998</v>
      </c>
      <c r="K487" s="154">
        <v>174.82599999999999</v>
      </c>
      <c r="L487" s="154">
        <v>203.721</v>
      </c>
      <c r="M487" s="166">
        <v>105</v>
      </c>
      <c r="N487" s="167">
        <f t="shared" si="55"/>
        <v>350.87099999999998</v>
      </c>
      <c r="O487" s="167">
        <f t="shared" si="55"/>
        <v>154.82599999999999</v>
      </c>
      <c r="P487" s="167">
        <f t="shared" si="55"/>
        <v>183.721</v>
      </c>
      <c r="Q487" t="str">
        <f t="shared" si="51"/>
        <v>NA</v>
      </c>
      <c r="R487" t="str">
        <f t="shared" si="52"/>
        <v>NA</v>
      </c>
      <c r="S487" s="168">
        <f t="shared" si="53"/>
        <v>350.87099999999998</v>
      </c>
      <c r="T487">
        <f t="shared" si="54"/>
        <v>154.82599999999999</v>
      </c>
    </row>
    <row r="488" spans="1:20" outlineLevel="1" x14ac:dyDescent="0.25">
      <c r="A488" s="149">
        <v>10</v>
      </c>
      <c r="B488" s="164" t="str">
        <f t="shared" si="49"/>
        <v>FA</v>
      </c>
      <c r="C488" s="164" t="str">
        <f t="shared" si="50"/>
        <v>TR</v>
      </c>
      <c r="D488" s="135">
        <v>7.32</v>
      </c>
      <c r="E488" s="165">
        <v>1</v>
      </c>
      <c r="F488" s="135">
        <v>9</v>
      </c>
      <c r="G488" s="135">
        <v>125</v>
      </c>
      <c r="H488" s="154">
        <v>3.0830799999999998</v>
      </c>
      <c r="I488" s="154">
        <v>8.9999999999999993E-3</v>
      </c>
      <c r="J488" s="154">
        <v>316.40800000000002</v>
      </c>
      <c r="K488" s="154">
        <v>163.95500000000001</v>
      </c>
      <c r="L488" s="154">
        <v>185.9</v>
      </c>
      <c r="M488" s="166">
        <v>105</v>
      </c>
      <c r="N488" s="167">
        <f t="shared" si="55"/>
        <v>296.40800000000002</v>
      </c>
      <c r="O488" s="167">
        <f t="shared" si="55"/>
        <v>143.95500000000001</v>
      </c>
      <c r="P488" s="167">
        <f t="shared" si="55"/>
        <v>165.9</v>
      </c>
      <c r="Q488" t="str">
        <f t="shared" si="51"/>
        <v>NA</v>
      </c>
      <c r="R488" t="str">
        <f t="shared" si="52"/>
        <v>NA</v>
      </c>
      <c r="S488" s="168">
        <f t="shared" si="53"/>
        <v>296.40800000000002</v>
      </c>
      <c r="T488">
        <f t="shared" si="54"/>
        <v>143.95500000000001</v>
      </c>
    </row>
    <row r="489" spans="1:20" outlineLevel="1" x14ac:dyDescent="0.25">
      <c r="A489" s="149">
        <v>15</v>
      </c>
      <c r="B489" s="164" t="str">
        <f t="shared" si="49"/>
        <v>FA</v>
      </c>
      <c r="C489" s="164" t="str">
        <f t="shared" si="50"/>
        <v>TR</v>
      </c>
      <c r="D489" s="135">
        <v>10.9</v>
      </c>
      <c r="E489" s="165">
        <v>1</v>
      </c>
      <c r="F489" s="135">
        <v>9</v>
      </c>
      <c r="G489" s="135">
        <v>125</v>
      </c>
      <c r="H489" s="154">
        <v>6.66</v>
      </c>
      <c r="I489" s="154">
        <v>8.9999999999999993E-3</v>
      </c>
      <c r="J489" s="154">
        <v>257.56099999999998</v>
      </c>
      <c r="K489" s="154">
        <v>152.24</v>
      </c>
      <c r="L489" s="154">
        <v>167.59899999999999</v>
      </c>
      <c r="M489" s="166">
        <v>105</v>
      </c>
      <c r="N489" s="167">
        <f t="shared" si="55"/>
        <v>237.56099999999998</v>
      </c>
      <c r="O489" s="167">
        <f t="shared" si="55"/>
        <v>132.24</v>
      </c>
      <c r="P489" s="167">
        <f t="shared" si="55"/>
        <v>147.59899999999999</v>
      </c>
      <c r="Q489" t="str">
        <f t="shared" si="51"/>
        <v>NA</v>
      </c>
      <c r="R489" t="str">
        <f t="shared" si="52"/>
        <v>NA</v>
      </c>
      <c r="S489" s="168">
        <f t="shared" si="53"/>
        <v>237.56099999999998</v>
      </c>
      <c r="T489">
        <f t="shared" si="54"/>
        <v>132.24</v>
      </c>
    </row>
    <row r="490" spans="1:20" outlineLevel="1" x14ac:dyDescent="0.25">
      <c r="A490" s="149">
        <v>20</v>
      </c>
      <c r="B490" s="164" t="str">
        <f t="shared" si="49"/>
        <v>FA</v>
      </c>
      <c r="C490" s="164" t="str">
        <f t="shared" si="50"/>
        <v>TR</v>
      </c>
      <c r="D490" s="135">
        <v>14.48</v>
      </c>
      <c r="E490" s="165">
        <v>1</v>
      </c>
      <c r="F490" s="135">
        <v>9</v>
      </c>
      <c r="G490" s="135">
        <v>125</v>
      </c>
      <c r="H490" s="154">
        <v>10.2369</v>
      </c>
      <c r="I490" s="154">
        <v>8.9999999999999993E-3</v>
      </c>
      <c r="J490" s="154">
        <v>226.26</v>
      </c>
      <c r="K490" s="154">
        <v>145.887</v>
      </c>
      <c r="L490" s="154">
        <v>157.22499999999999</v>
      </c>
      <c r="M490" s="166">
        <v>105</v>
      </c>
      <c r="N490" s="167">
        <f t="shared" si="55"/>
        <v>206.26</v>
      </c>
      <c r="O490" s="167">
        <f t="shared" si="55"/>
        <v>125.887</v>
      </c>
      <c r="P490" s="167">
        <f t="shared" si="55"/>
        <v>137.22499999999999</v>
      </c>
      <c r="Q490" t="str">
        <f t="shared" si="51"/>
        <v>NA</v>
      </c>
      <c r="R490" t="str">
        <f t="shared" si="52"/>
        <v>NA</v>
      </c>
      <c r="S490" s="168">
        <f t="shared" si="53"/>
        <v>206.26</v>
      </c>
      <c r="T490">
        <f t="shared" si="54"/>
        <v>125.887</v>
      </c>
    </row>
    <row r="491" spans="1:20" outlineLevel="1" x14ac:dyDescent="0.25">
      <c r="A491" s="149">
        <v>35</v>
      </c>
      <c r="B491" s="164" t="str">
        <f t="shared" si="49"/>
        <v>FA</v>
      </c>
      <c r="C491" s="164" t="str">
        <f t="shared" si="50"/>
        <v>FA</v>
      </c>
      <c r="D491" s="135">
        <v>25.21</v>
      </c>
      <c r="E491" s="165">
        <v>1</v>
      </c>
      <c r="F491" s="135">
        <v>9</v>
      </c>
      <c r="G491" s="135">
        <v>125</v>
      </c>
      <c r="H491" s="154">
        <v>20.967700000000001</v>
      </c>
      <c r="I491" s="154">
        <v>8.9999999999999993E-3</v>
      </c>
      <c r="J491" s="154">
        <v>184.67500000000001</v>
      </c>
      <c r="K491" s="154">
        <v>137.405</v>
      </c>
      <c r="L491" s="154">
        <v>144.21199999999999</v>
      </c>
      <c r="M491" s="166">
        <v>105</v>
      </c>
      <c r="N491" s="167">
        <f t="shared" si="55"/>
        <v>164.67500000000001</v>
      </c>
      <c r="O491" s="167">
        <f t="shared" si="55"/>
        <v>117.405</v>
      </c>
      <c r="P491" s="167">
        <f t="shared" si="55"/>
        <v>124.21199999999999</v>
      </c>
      <c r="Q491">
        <f t="shared" si="51"/>
        <v>184.67500000000001</v>
      </c>
      <c r="R491">
        <f t="shared" si="52"/>
        <v>137.405</v>
      </c>
      <c r="S491" s="168">
        <f t="shared" si="53"/>
        <v>164.67500000000001</v>
      </c>
      <c r="T491">
        <f t="shared" si="54"/>
        <v>117.405</v>
      </c>
    </row>
    <row r="492" spans="1:20" outlineLevel="1" x14ac:dyDescent="0.25">
      <c r="A492" s="149">
        <v>50</v>
      </c>
      <c r="B492" s="164" t="str">
        <f t="shared" si="49"/>
        <v>FA</v>
      </c>
      <c r="C492" s="164" t="str">
        <f t="shared" si="50"/>
        <v>FA</v>
      </c>
      <c r="D492" s="135">
        <v>35.94</v>
      </c>
      <c r="E492" s="165">
        <v>1</v>
      </c>
      <c r="F492" s="135">
        <v>9</v>
      </c>
      <c r="G492" s="135">
        <v>125</v>
      </c>
      <c r="H492" s="154">
        <v>31.698499999999999</v>
      </c>
      <c r="I492" s="154">
        <v>8.9999999999999993E-3</v>
      </c>
      <c r="J492" s="154">
        <v>167.334</v>
      </c>
      <c r="K492" s="154">
        <v>133.88300000000001</v>
      </c>
      <c r="L492" s="154">
        <v>138.68700000000001</v>
      </c>
      <c r="M492" s="166">
        <v>105</v>
      </c>
      <c r="N492" s="167">
        <f t="shared" si="55"/>
        <v>147.334</v>
      </c>
      <c r="O492" s="167">
        <f t="shared" si="55"/>
        <v>113.88300000000001</v>
      </c>
      <c r="P492" s="167">
        <f t="shared" si="55"/>
        <v>118.68700000000001</v>
      </c>
      <c r="Q492">
        <f t="shared" si="51"/>
        <v>167.334</v>
      </c>
      <c r="R492">
        <f t="shared" si="52"/>
        <v>133.88300000000001</v>
      </c>
      <c r="S492" s="168">
        <f t="shared" si="53"/>
        <v>147.334</v>
      </c>
      <c r="T492">
        <f t="shared" si="54"/>
        <v>113.88300000000001</v>
      </c>
    </row>
    <row r="493" spans="1:20" outlineLevel="1" x14ac:dyDescent="0.25">
      <c r="A493" s="149">
        <v>60</v>
      </c>
      <c r="B493" s="164" t="str">
        <f t="shared" si="49"/>
        <v>FA</v>
      </c>
      <c r="C493" s="164" t="str">
        <f t="shared" si="50"/>
        <v>FA</v>
      </c>
      <c r="D493" s="135">
        <v>43.09</v>
      </c>
      <c r="E493" s="165">
        <v>1</v>
      </c>
      <c r="F493" s="135">
        <v>9</v>
      </c>
      <c r="G493" s="135">
        <v>125</v>
      </c>
      <c r="H493" s="154">
        <v>38.8523</v>
      </c>
      <c r="I493" s="154">
        <v>8.9999999999999993E-3</v>
      </c>
      <c r="J493" s="154">
        <v>160.58699999999999</v>
      </c>
      <c r="K493" s="154">
        <v>132.523</v>
      </c>
      <c r="L493" s="154">
        <v>136.41300000000001</v>
      </c>
      <c r="M493" s="166">
        <v>105</v>
      </c>
      <c r="N493" s="167">
        <f t="shared" si="55"/>
        <v>140.58699999999999</v>
      </c>
      <c r="O493" s="167">
        <f t="shared" si="55"/>
        <v>112.523</v>
      </c>
      <c r="P493" s="167">
        <f t="shared" si="55"/>
        <v>116.41300000000001</v>
      </c>
      <c r="Q493">
        <f t="shared" si="51"/>
        <v>160.58699999999999</v>
      </c>
      <c r="R493">
        <f t="shared" si="52"/>
        <v>132.523</v>
      </c>
      <c r="S493" s="168">
        <f t="shared" si="53"/>
        <v>140.58699999999999</v>
      </c>
      <c r="T493">
        <f t="shared" si="54"/>
        <v>112.523</v>
      </c>
    </row>
    <row r="494" spans="1:20" outlineLevel="1" x14ac:dyDescent="0.25">
      <c r="A494" s="149">
        <v>70</v>
      </c>
      <c r="B494" s="164" t="str">
        <f t="shared" si="49"/>
        <v>FA</v>
      </c>
      <c r="C494" s="164" t="str">
        <f t="shared" si="50"/>
        <v>FA</v>
      </c>
      <c r="D494" s="135">
        <v>50.25</v>
      </c>
      <c r="E494" s="165">
        <v>1</v>
      </c>
      <c r="F494" s="135">
        <v>9</v>
      </c>
      <c r="G494" s="135">
        <v>125</v>
      </c>
      <c r="H494" s="154">
        <v>46.0062</v>
      </c>
      <c r="I494" s="154">
        <v>8.9999999999999993E-3</v>
      </c>
      <c r="J494" s="154">
        <v>155.64599999999999</v>
      </c>
      <c r="K494" s="154">
        <v>131.51499999999999</v>
      </c>
      <c r="L494" s="154">
        <v>134.821</v>
      </c>
      <c r="M494" s="166">
        <v>105</v>
      </c>
      <c r="N494" s="167">
        <f t="shared" si="55"/>
        <v>135.64599999999999</v>
      </c>
      <c r="O494" s="167">
        <f t="shared" si="55"/>
        <v>111.51499999999999</v>
      </c>
      <c r="P494" s="167">
        <f t="shared" si="55"/>
        <v>114.821</v>
      </c>
      <c r="Q494">
        <f t="shared" si="51"/>
        <v>155.64599999999999</v>
      </c>
      <c r="R494">
        <f t="shared" si="52"/>
        <v>131.51499999999999</v>
      </c>
      <c r="S494" s="168">
        <f t="shared" si="53"/>
        <v>135.64599999999999</v>
      </c>
      <c r="T494">
        <f t="shared" si="54"/>
        <v>111.51499999999999</v>
      </c>
    </row>
    <row r="495" spans="1:20" outlineLevel="1" x14ac:dyDescent="0.25">
      <c r="A495" s="149">
        <v>85</v>
      </c>
      <c r="B495" s="164" t="str">
        <f t="shared" si="49"/>
        <v>FA</v>
      </c>
      <c r="C495" s="164" t="str">
        <f t="shared" si="50"/>
        <v>FA</v>
      </c>
      <c r="D495" s="135">
        <v>60.98</v>
      </c>
      <c r="E495" s="165">
        <v>1</v>
      </c>
      <c r="F495" s="135">
        <v>9</v>
      </c>
      <c r="G495" s="135">
        <v>125</v>
      </c>
      <c r="H495" s="154">
        <v>56.736899999999999</v>
      </c>
      <c r="I495" s="154">
        <v>8.9999999999999993E-3</v>
      </c>
      <c r="J495" s="154">
        <v>150.43899999999999</v>
      </c>
      <c r="K495" s="154">
        <v>130.45500000000001</v>
      </c>
      <c r="L495" s="154">
        <v>133.15899999999999</v>
      </c>
      <c r="M495" s="166">
        <v>105</v>
      </c>
      <c r="N495" s="167">
        <f t="shared" si="55"/>
        <v>130.43899999999999</v>
      </c>
      <c r="O495" s="167">
        <f t="shared" si="55"/>
        <v>110.45500000000001</v>
      </c>
      <c r="P495" s="167">
        <f t="shared" si="55"/>
        <v>113.15899999999999</v>
      </c>
      <c r="Q495">
        <f t="shared" si="51"/>
        <v>150.43899999999999</v>
      </c>
      <c r="R495">
        <f t="shared" si="52"/>
        <v>130.45500000000001</v>
      </c>
      <c r="S495" s="168">
        <f t="shared" si="53"/>
        <v>130.43899999999999</v>
      </c>
      <c r="T495">
        <f t="shared" si="54"/>
        <v>110.45500000000001</v>
      </c>
    </row>
    <row r="496" spans="1:20" outlineLevel="1" x14ac:dyDescent="0.25">
      <c r="A496" s="149">
        <v>100</v>
      </c>
      <c r="B496" s="164" t="str">
        <f t="shared" si="49"/>
        <v>FA</v>
      </c>
      <c r="C496" s="164" t="str">
        <f t="shared" si="50"/>
        <v>FA</v>
      </c>
      <c r="D496" s="135">
        <v>71.709999999999994</v>
      </c>
      <c r="E496" s="165">
        <v>1</v>
      </c>
      <c r="F496" s="135">
        <v>9</v>
      </c>
      <c r="G496" s="135">
        <v>125</v>
      </c>
      <c r="H496" s="154">
        <v>67.467699999999994</v>
      </c>
      <c r="I496" s="154">
        <v>8.9999999999999993E-3</v>
      </c>
      <c r="J496" s="154">
        <v>146.65700000000001</v>
      </c>
      <c r="K496" s="154">
        <v>129.64400000000001</v>
      </c>
      <c r="L496" s="154">
        <v>132.16800000000001</v>
      </c>
      <c r="M496" s="166">
        <v>105</v>
      </c>
      <c r="N496" s="167">
        <f t="shared" si="55"/>
        <v>126.65700000000001</v>
      </c>
      <c r="O496" s="167">
        <f t="shared" si="55"/>
        <v>109.64400000000001</v>
      </c>
      <c r="P496" s="167">
        <f t="shared" si="55"/>
        <v>112.16800000000001</v>
      </c>
      <c r="Q496">
        <f t="shared" si="51"/>
        <v>146.65700000000001</v>
      </c>
      <c r="R496">
        <f t="shared" si="52"/>
        <v>129.64400000000001</v>
      </c>
      <c r="S496" s="168">
        <f t="shared" si="53"/>
        <v>126.65700000000001</v>
      </c>
      <c r="T496">
        <f t="shared" si="54"/>
        <v>109.64400000000001</v>
      </c>
    </row>
    <row r="497" spans="1:20" outlineLevel="1" x14ac:dyDescent="0.25">
      <c r="A497" s="149">
        <v>125</v>
      </c>
      <c r="B497" s="164" t="str">
        <f t="shared" si="49"/>
        <v>FA</v>
      </c>
      <c r="C497" s="164" t="str">
        <f t="shared" si="50"/>
        <v>FA</v>
      </c>
      <c r="D497" s="135">
        <v>89.59</v>
      </c>
      <c r="E497" s="165">
        <v>1</v>
      </c>
      <c r="F497" s="135">
        <v>9</v>
      </c>
      <c r="G497" s="135">
        <v>125</v>
      </c>
      <c r="H497" s="154">
        <v>85.3523</v>
      </c>
      <c r="I497" s="154">
        <v>8.9999999999999993E-3</v>
      </c>
      <c r="J497" s="154">
        <v>142.46299999999999</v>
      </c>
      <c r="K497" s="154">
        <v>128.77099999999999</v>
      </c>
      <c r="L497" s="154">
        <v>130.83099999999999</v>
      </c>
      <c r="M497" s="166">
        <v>105</v>
      </c>
      <c r="N497" s="167">
        <f t="shared" si="55"/>
        <v>122.46299999999999</v>
      </c>
      <c r="O497" s="167">
        <f t="shared" si="55"/>
        <v>108.77099999999999</v>
      </c>
      <c r="P497" s="167">
        <f t="shared" si="55"/>
        <v>110.83099999999999</v>
      </c>
      <c r="Q497">
        <f t="shared" si="51"/>
        <v>142.46299999999999</v>
      </c>
      <c r="R497">
        <f t="shared" si="52"/>
        <v>128.77099999999999</v>
      </c>
      <c r="S497" s="168">
        <f t="shared" si="53"/>
        <v>122.46299999999999</v>
      </c>
      <c r="T497">
        <f t="shared" si="54"/>
        <v>108.77099999999999</v>
      </c>
    </row>
    <row r="498" spans="1:20" outlineLevel="1" x14ac:dyDescent="0.25">
      <c r="A498" s="149">
        <v>150</v>
      </c>
      <c r="B498" s="164" t="str">
        <f t="shared" si="49"/>
        <v>FA</v>
      </c>
      <c r="C498" s="164" t="str">
        <f t="shared" si="50"/>
        <v>FA</v>
      </c>
      <c r="D498" s="135">
        <v>107.48</v>
      </c>
      <c r="E498" s="165">
        <v>1</v>
      </c>
      <c r="F498" s="135">
        <v>9</v>
      </c>
      <c r="G498" s="135">
        <v>125</v>
      </c>
      <c r="H498" s="154">
        <v>103.23699999999999</v>
      </c>
      <c r="I498" s="154">
        <v>8.9999999999999993E-3</v>
      </c>
      <c r="J498" s="154">
        <v>139.625</v>
      </c>
      <c r="K498" s="154">
        <v>128.172</v>
      </c>
      <c r="L498" s="154">
        <v>129.85499999999999</v>
      </c>
      <c r="M498" s="166">
        <v>105</v>
      </c>
      <c r="N498" s="167">
        <f t="shared" si="55"/>
        <v>119.625</v>
      </c>
      <c r="O498" s="167">
        <f t="shared" si="55"/>
        <v>108.172</v>
      </c>
      <c r="P498" s="167">
        <f t="shared" si="55"/>
        <v>109.85499999999999</v>
      </c>
      <c r="Q498">
        <f t="shared" si="51"/>
        <v>139.625</v>
      </c>
      <c r="R498">
        <f t="shared" si="52"/>
        <v>128.172</v>
      </c>
      <c r="S498" s="168">
        <f t="shared" si="53"/>
        <v>119.625</v>
      </c>
      <c r="T498">
        <f t="shared" si="54"/>
        <v>108.172</v>
      </c>
    </row>
    <row r="499" spans="1:20" outlineLevel="1" x14ac:dyDescent="0.25">
      <c r="A499" s="149">
        <v>2</v>
      </c>
      <c r="B499" s="164" t="str">
        <f t="shared" si="49"/>
        <v>FA</v>
      </c>
      <c r="C499" s="164" t="str">
        <f t="shared" si="50"/>
        <v>TR</v>
      </c>
      <c r="D499" s="135">
        <v>1.6</v>
      </c>
      <c r="E499" s="165">
        <v>1</v>
      </c>
      <c r="F499" s="135">
        <v>12</v>
      </c>
      <c r="G499" s="135">
        <v>125</v>
      </c>
      <c r="H499" s="154">
        <v>-2.64</v>
      </c>
      <c r="I499" s="154">
        <v>1.2E-2</v>
      </c>
      <c r="J499" s="154">
        <v>927.33</v>
      </c>
      <c r="K499" s="154">
        <v>301.08999999999997</v>
      </c>
      <c r="L499" s="154">
        <v>400.58100000000002</v>
      </c>
      <c r="M499" s="166">
        <v>105</v>
      </c>
      <c r="N499" s="167">
        <f t="shared" si="55"/>
        <v>907.33</v>
      </c>
      <c r="O499" s="167">
        <f t="shared" si="55"/>
        <v>281.08999999999997</v>
      </c>
      <c r="P499" s="167">
        <f t="shared" si="55"/>
        <v>380.58100000000002</v>
      </c>
      <c r="Q499" t="str">
        <f t="shared" si="51"/>
        <v>NA</v>
      </c>
      <c r="R499" t="str">
        <f t="shared" si="52"/>
        <v>NA</v>
      </c>
      <c r="S499" s="168">
        <f t="shared" si="53"/>
        <v>907.33</v>
      </c>
      <c r="T499">
        <f t="shared" si="54"/>
        <v>281.08999999999997</v>
      </c>
    </row>
    <row r="500" spans="1:20" outlineLevel="1" x14ac:dyDescent="0.25">
      <c r="A500" s="149">
        <v>3.5</v>
      </c>
      <c r="B500" s="164" t="str">
        <f t="shared" si="49"/>
        <v>FA</v>
      </c>
      <c r="C500" s="164" t="str">
        <f t="shared" si="50"/>
        <v>TR</v>
      </c>
      <c r="D500" s="135">
        <v>2.67</v>
      </c>
      <c r="E500" s="165">
        <v>1</v>
      </c>
      <c r="F500" s="135">
        <v>12</v>
      </c>
      <c r="G500" s="135">
        <v>125</v>
      </c>
      <c r="H500" s="154">
        <v>-1.5669200000000001</v>
      </c>
      <c r="I500" s="154">
        <v>1.2E-2</v>
      </c>
      <c r="J500" s="154">
        <v>702.01099999999997</v>
      </c>
      <c r="K500" s="154">
        <v>245.09700000000001</v>
      </c>
      <c r="L500" s="154">
        <v>314.07499999999999</v>
      </c>
      <c r="M500" s="166">
        <v>105</v>
      </c>
      <c r="N500" s="167">
        <f t="shared" si="55"/>
        <v>682.01099999999997</v>
      </c>
      <c r="O500" s="167">
        <f t="shared" si="55"/>
        <v>225.09700000000001</v>
      </c>
      <c r="P500" s="167">
        <f t="shared" si="55"/>
        <v>294.07499999999999</v>
      </c>
      <c r="Q500" t="str">
        <f t="shared" si="51"/>
        <v>NA</v>
      </c>
      <c r="R500" t="str">
        <f t="shared" si="52"/>
        <v>NA</v>
      </c>
      <c r="S500" s="168">
        <f t="shared" si="53"/>
        <v>682.01099999999997</v>
      </c>
      <c r="T500">
        <f t="shared" si="54"/>
        <v>225.09700000000001</v>
      </c>
    </row>
    <row r="501" spans="1:20" outlineLevel="1" x14ac:dyDescent="0.25">
      <c r="A501" s="149">
        <v>5</v>
      </c>
      <c r="B501" s="164" t="str">
        <f t="shared" si="49"/>
        <v>FA</v>
      </c>
      <c r="C501" s="164" t="str">
        <f t="shared" si="50"/>
        <v>TR</v>
      </c>
      <c r="D501" s="135">
        <v>3.75</v>
      </c>
      <c r="E501" s="165">
        <v>1</v>
      </c>
      <c r="F501" s="135">
        <v>12</v>
      </c>
      <c r="G501" s="135">
        <v>125</v>
      </c>
      <c r="H501" s="154">
        <v>-0.49384600000000001</v>
      </c>
      <c r="I501" s="154">
        <v>1.2E-2</v>
      </c>
      <c r="J501" s="154">
        <v>571.49199999999996</v>
      </c>
      <c r="K501" s="154">
        <v>216.80699999999999</v>
      </c>
      <c r="L501" s="154">
        <v>268.60899999999998</v>
      </c>
      <c r="M501" s="166">
        <v>105</v>
      </c>
      <c r="N501" s="167">
        <f t="shared" si="55"/>
        <v>551.49199999999996</v>
      </c>
      <c r="O501" s="167">
        <f t="shared" si="55"/>
        <v>196.80699999999999</v>
      </c>
      <c r="P501" s="167">
        <f t="shared" si="55"/>
        <v>248.60899999999998</v>
      </c>
      <c r="Q501" t="str">
        <f t="shared" si="51"/>
        <v>NA</v>
      </c>
      <c r="R501" t="str">
        <f t="shared" si="52"/>
        <v>NA</v>
      </c>
      <c r="S501" s="168">
        <f t="shared" si="53"/>
        <v>551.49199999999996</v>
      </c>
      <c r="T501">
        <f t="shared" si="54"/>
        <v>196.80699999999999</v>
      </c>
    </row>
    <row r="502" spans="1:20" outlineLevel="1" x14ac:dyDescent="0.25">
      <c r="A502" s="149">
        <v>7.5</v>
      </c>
      <c r="B502" s="164" t="str">
        <f t="shared" si="49"/>
        <v>FA</v>
      </c>
      <c r="C502" s="164" t="str">
        <f t="shared" si="50"/>
        <v>TR</v>
      </c>
      <c r="D502" s="135">
        <v>5.53</v>
      </c>
      <c r="E502" s="165">
        <v>1</v>
      </c>
      <c r="F502" s="135">
        <v>12</v>
      </c>
      <c r="G502" s="135">
        <v>125</v>
      </c>
      <c r="H502" s="154">
        <v>1.2946200000000001</v>
      </c>
      <c r="I502" s="154">
        <v>1.2E-2</v>
      </c>
      <c r="J502" s="154">
        <v>447.49099999999999</v>
      </c>
      <c r="K502" s="154">
        <v>190.41</v>
      </c>
      <c r="L502" s="154">
        <v>227.916</v>
      </c>
      <c r="M502" s="166">
        <v>105</v>
      </c>
      <c r="N502" s="167">
        <f t="shared" si="55"/>
        <v>427.49099999999999</v>
      </c>
      <c r="O502" s="167">
        <f t="shared" si="55"/>
        <v>170.41</v>
      </c>
      <c r="P502" s="167">
        <f t="shared" si="55"/>
        <v>207.916</v>
      </c>
      <c r="Q502" t="str">
        <f t="shared" si="51"/>
        <v>NA</v>
      </c>
      <c r="R502" t="str">
        <f t="shared" si="52"/>
        <v>NA</v>
      </c>
      <c r="S502" s="168">
        <f t="shared" si="53"/>
        <v>427.49099999999999</v>
      </c>
      <c r="T502">
        <f t="shared" si="54"/>
        <v>170.41</v>
      </c>
    </row>
    <row r="503" spans="1:20" outlineLevel="1" x14ac:dyDescent="0.25">
      <c r="A503" s="149">
        <v>10</v>
      </c>
      <c r="B503" s="164" t="str">
        <f t="shared" si="49"/>
        <v>FA</v>
      </c>
      <c r="C503" s="164" t="str">
        <f t="shared" si="50"/>
        <v>TR</v>
      </c>
      <c r="D503" s="135">
        <v>7.32</v>
      </c>
      <c r="E503" s="165">
        <v>1</v>
      </c>
      <c r="F503" s="135">
        <v>12</v>
      </c>
      <c r="G503" s="135">
        <v>125</v>
      </c>
      <c r="H503" s="154">
        <v>3.0830799999999998</v>
      </c>
      <c r="I503" s="154">
        <v>1.2E-2</v>
      </c>
      <c r="J503" s="154">
        <v>376.66699999999997</v>
      </c>
      <c r="K503" s="154">
        <v>176.279</v>
      </c>
      <c r="L503" s="154">
        <v>204.89500000000001</v>
      </c>
      <c r="M503" s="166">
        <v>105</v>
      </c>
      <c r="N503" s="167">
        <f t="shared" si="55"/>
        <v>356.66699999999997</v>
      </c>
      <c r="O503" s="167">
        <f t="shared" si="55"/>
        <v>156.279</v>
      </c>
      <c r="P503" s="167">
        <f t="shared" si="55"/>
        <v>184.89500000000001</v>
      </c>
      <c r="Q503" t="str">
        <f t="shared" si="51"/>
        <v>NA</v>
      </c>
      <c r="R503" t="str">
        <f t="shared" si="52"/>
        <v>NA</v>
      </c>
      <c r="S503" s="168">
        <f t="shared" si="53"/>
        <v>356.66699999999997</v>
      </c>
      <c r="T503">
        <f t="shared" si="54"/>
        <v>156.279</v>
      </c>
    </row>
    <row r="504" spans="1:20" outlineLevel="1" x14ac:dyDescent="0.25">
      <c r="A504" s="149">
        <v>15</v>
      </c>
      <c r="B504" s="164" t="str">
        <f t="shared" si="49"/>
        <v>FA</v>
      </c>
      <c r="C504" s="164" t="str">
        <f t="shared" si="50"/>
        <v>TR</v>
      </c>
      <c r="D504" s="135">
        <v>10.9</v>
      </c>
      <c r="E504" s="165">
        <v>1</v>
      </c>
      <c r="F504" s="135">
        <v>12</v>
      </c>
      <c r="G504" s="135">
        <v>125</v>
      </c>
      <c r="H504" s="154">
        <v>6.66</v>
      </c>
      <c r="I504" s="154">
        <v>1.2E-2</v>
      </c>
      <c r="J504" s="154">
        <v>299.86700000000002</v>
      </c>
      <c r="K504" s="154">
        <v>160.982</v>
      </c>
      <c r="L504" s="154">
        <v>181.10599999999999</v>
      </c>
      <c r="M504" s="166">
        <v>105</v>
      </c>
      <c r="N504" s="167">
        <f t="shared" si="55"/>
        <v>279.86700000000002</v>
      </c>
      <c r="O504" s="167">
        <f t="shared" si="55"/>
        <v>140.982</v>
      </c>
      <c r="P504" s="167">
        <f t="shared" si="55"/>
        <v>161.10599999999999</v>
      </c>
      <c r="Q504" t="str">
        <f t="shared" si="51"/>
        <v>NA</v>
      </c>
      <c r="R504" t="str">
        <f t="shared" si="52"/>
        <v>NA</v>
      </c>
      <c r="S504" s="168">
        <f t="shared" si="53"/>
        <v>279.86700000000002</v>
      </c>
      <c r="T504">
        <f t="shared" si="54"/>
        <v>140.982</v>
      </c>
    </row>
    <row r="505" spans="1:20" outlineLevel="1" x14ac:dyDescent="0.25">
      <c r="A505" s="149">
        <v>20</v>
      </c>
      <c r="B505" s="164" t="str">
        <f t="shared" si="49"/>
        <v>FA</v>
      </c>
      <c r="C505" s="164" t="str">
        <f t="shared" si="50"/>
        <v>TR</v>
      </c>
      <c r="D505" s="135">
        <v>14.48</v>
      </c>
      <c r="E505" s="165">
        <v>1</v>
      </c>
      <c r="F505" s="135">
        <v>12</v>
      </c>
      <c r="G505" s="135">
        <v>125</v>
      </c>
      <c r="H505" s="154">
        <v>10.2369</v>
      </c>
      <c r="I505" s="154">
        <v>1.2E-2</v>
      </c>
      <c r="J505" s="154">
        <v>258.851</v>
      </c>
      <c r="K505" s="154">
        <v>152.642</v>
      </c>
      <c r="L505" s="154">
        <v>167.55699999999999</v>
      </c>
      <c r="M505" s="166">
        <v>105</v>
      </c>
      <c r="N505" s="167">
        <f t="shared" si="55"/>
        <v>238.851</v>
      </c>
      <c r="O505" s="167">
        <f t="shared" si="55"/>
        <v>132.642</v>
      </c>
      <c r="P505" s="167">
        <f t="shared" si="55"/>
        <v>147.55699999999999</v>
      </c>
      <c r="Q505" t="str">
        <f t="shared" si="51"/>
        <v>NA</v>
      </c>
      <c r="R505" t="str">
        <f t="shared" si="52"/>
        <v>NA</v>
      </c>
      <c r="S505" s="168">
        <f t="shared" si="53"/>
        <v>238.851</v>
      </c>
      <c r="T505">
        <f t="shared" si="54"/>
        <v>132.642</v>
      </c>
    </row>
    <row r="506" spans="1:20" outlineLevel="1" x14ac:dyDescent="0.25">
      <c r="A506" s="149">
        <v>35</v>
      </c>
      <c r="B506" s="164" t="str">
        <f t="shared" si="49"/>
        <v>FA</v>
      </c>
      <c r="C506" s="164" t="str">
        <f t="shared" si="50"/>
        <v>FA</v>
      </c>
      <c r="D506" s="135">
        <v>25.21</v>
      </c>
      <c r="E506" s="165">
        <v>1</v>
      </c>
      <c r="F506" s="135">
        <v>12</v>
      </c>
      <c r="G506" s="135">
        <v>125</v>
      </c>
      <c r="H506" s="154">
        <v>20.967700000000001</v>
      </c>
      <c r="I506" s="154">
        <v>1.2E-2</v>
      </c>
      <c r="J506" s="154">
        <v>204.148</v>
      </c>
      <c r="K506" s="154">
        <v>141.46700000000001</v>
      </c>
      <c r="L506" s="154">
        <v>150.46799999999999</v>
      </c>
      <c r="M506" s="166">
        <v>105</v>
      </c>
      <c r="N506" s="167">
        <f t="shared" si="55"/>
        <v>184.148</v>
      </c>
      <c r="O506" s="167">
        <f t="shared" si="55"/>
        <v>121.46700000000001</v>
      </c>
      <c r="P506" s="167">
        <f t="shared" si="55"/>
        <v>130.46799999999999</v>
      </c>
      <c r="Q506">
        <f t="shared" si="51"/>
        <v>204.148</v>
      </c>
      <c r="R506">
        <f t="shared" si="52"/>
        <v>141.46700000000001</v>
      </c>
      <c r="S506" s="168">
        <f t="shared" si="53"/>
        <v>184.148</v>
      </c>
      <c r="T506">
        <f t="shared" si="54"/>
        <v>121.46700000000001</v>
      </c>
    </row>
    <row r="507" spans="1:20" outlineLevel="1" x14ac:dyDescent="0.25">
      <c r="A507" s="149">
        <v>50</v>
      </c>
      <c r="B507" s="164" t="str">
        <f t="shared" si="49"/>
        <v>FA</v>
      </c>
      <c r="C507" s="164" t="str">
        <f t="shared" si="50"/>
        <v>FA</v>
      </c>
      <c r="D507" s="135">
        <v>35.94</v>
      </c>
      <c r="E507" s="165">
        <v>1</v>
      </c>
      <c r="F507" s="135">
        <v>12</v>
      </c>
      <c r="G507" s="135">
        <v>125</v>
      </c>
      <c r="H507" s="154">
        <v>31.698499999999999</v>
      </c>
      <c r="I507" s="154">
        <v>1.2E-2</v>
      </c>
      <c r="J507" s="154">
        <v>181.214</v>
      </c>
      <c r="K507" s="154">
        <v>136.804</v>
      </c>
      <c r="L507" s="154">
        <v>143.16900000000001</v>
      </c>
      <c r="M507" s="166">
        <v>105</v>
      </c>
      <c r="N507" s="167">
        <f t="shared" si="55"/>
        <v>161.214</v>
      </c>
      <c r="O507" s="167">
        <f t="shared" si="55"/>
        <v>116.804</v>
      </c>
      <c r="P507" s="167">
        <f t="shared" si="55"/>
        <v>123.16900000000001</v>
      </c>
      <c r="Q507">
        <f t="shared" si="51"/>
        <v>181.214</v>
      </c>
      <c r="R507">
        <f t="shared" si="52"/>
        <v>136.804</v>
      </c>
      <c r="S507" s="168">
        <f t="shared" si="53"/>
        <v>161.214</v>
      </c>
      <c r="T507">
        <f t="shared" si="54"/>
        <v>116.804</v>
      </c>
    </row>
    <row r="508" spans="1:20" outlineLevel="1" x14ac:dyDescent="0.25">
      <c r="A508" s="149">
        <v>60</v>
      </c>
      <c r="B508" s="164" t="str">
        <f t="shared" si="49"/>
        <v>FA</v>
      </c>
      <c r="C508" s="164" t="str">
        <f t="shared" si="50"/>
        <v>FA</v>
      </c>
      <c r="D508" s="135">
        <v>43.09</v>
      </c>
      <c r="E508" s="165">
        <v>1</v>
      </c>
      <c r="F508" s="135">
        <v>12</v>
      </c>
      <c r="G508" s="135">
        <v>125</v>
      </c>
      <c r="H508" s="154">
        <v>38.8523</v>
      </c>
      <c r="I508" s="154">
        <v>1.2E-2</v>
      </c>
      <c r="J508" s="154">
        <v>172.28399999999999</v>
      </c>
      <c r="K508" s="154">
        <v>135.00299999999999</v>
      </c>
      <c r="L508" s="154">
        <v>140.16200000000001</v>
      </c>
      <c r="M508" s="166">
        <v>105</v>
      </c>
      <c r="N508" s="167">
        <f t="shared" si="55"/>
        <v>152.28399999999999</v>
      </c>
      <c r="O508" s="167">
        <f t="shared" si="55"/>
        <v>115.00299999999999</v>
      </c>
      <c r="P508" s="167">
        <f t="shared" si="55"/>
        <v>120.16200000000001</v>
      </c>
      <c r="Q508">
        <f t="shared" si="51"/>
        <v>172.28399999999999</v>
      </c>
      <c r="R508">
        <f t="shared" si="52"/>
        <v>135.00299999999999</v>
      </c>
      <c r="S508" s="168">
        <f t="shared" si="53"/>
        <v>152.28399999999999</v>
      </c>
      <c r="T508">
        <f t="shared" si="54"/>
        <v>115.00299999999999</v>
      </c>
    </row>
    <row r="509" spans="1:20" outlineLevel="1" x14ac:dyDescent="0.25">
      <c r="A509" s="149">
        <v>70</v>
      </c>
      <c r="B509" s="164" t="str">
        <f t="shared" si="49"/>
        <v>FA</v>
      </c>
      <c r="C509" s="164" t="str">
        <f t="shared" si="50"/>
        <v>FA</v>
      </c>
      <c r="D509" s="135">
        <v>50.25</v>
      </c>
      <c r="E509" s="165">
        <v>1</v>
      </c>
      <c r="F509" s="135">
        <v>12</v>
      </c>
      <c r="G509" s="135">
        <v>125</v>
      </c>
      <c r="H509" s="154">
        <v>46.0062</v>
      </c>
      <c r="I509" s="154">
        <v>1.2E-2</v>
      </c>
      <c r="J509" s="154">
        <v>165.739</v>
      </c>
      <c r="K509" s="154">
        <v>133.666</v>
      </c>
      <c r="L509" s="154">
        <v>138.053</v>
      </c>
      <c r="M509" s="166">
        <v>105</v>
      </c>
      <c r="N509" s="167">
        <f t="shared" si="55"/>
        <v>145.739</v>
      </c>
      <c r="O509" s="167">
        <f t="shared" si="55"/>
        <v>113.666</v>
      </c>
      <c r="P509" s="167">
        <f t="shared" si="55"/>
        <v>118.053</v>
      </c>
      <c r="Q509">
        <f t="shared" si="51"/>
        <v>165.739</v>
      </c>
      <c r="R509">
        <f t="shared" si="52"/>
        <v>133.666</v>
      </c>
      <c r="S509" s="168">
        <f t="shared" si="53"/>
        <v>145.739</v>
      </c>
      <c r="T509">
        <f t="shared" si="54"/>
        <v>113.666</v>
      </c>
    </row>
    <row r="510" spans="1:20" outlineLevel="1" x14ac:dyDescent="0.25">
      <c r="A510" s="149">
        <v>85</v>
      </c>
      <c r="B510" s="164" t="str">
        <f t="shared" si="49"/>
        <v>FA</v>
      </c>
      <c r="C510" s="164" t="str">
        <f t="shared" si="50"/>
        <v>FA</v>
      </c>
      <c r="D510" s="135">
        <v>60.98</v>
      </c>
      <c r="E510" s="165">
        <v>1</v>
      </c>
      <c r="F510" s="135">
        <v>12</v>
      </c>
      <c r="G510" s="135">
        <v>125</v>
      </c>
      <c r="H510" s="154">
        <v>56.736899999999999</v>
      </c>
      <c r="I510" s="154">
        <v>1.2E-2</v>
      </c>
      <c r="J510" s="154">
        <v>158.834</v>
      </c>
      <c r="K510" s="154">
        <v>132.25899999999999</v>
      </c>
      <c r="L510" s="154">
        <v>135.85</v>
      </c>
      <c r="M510" s="166">
        <v>105</v>
      </c>
      <c r="N510" s="167">
        <f t="shared" si="55"/>
        <v>138.834</v>
      </c>
      <c r="O510" s="167">
        <f t="shared" si="55"/>
        <v>112.25899999999999</v>
      </c>
      <c r="P510" s="167">
        <f t="shared" si="55"/>
        <v>115.85</v>
      </c>
      <c r="Q510">
        <f t="shared" si="51"/>
        <v>158.834</v>
      </c>
      <c r="R510">
        <f t="shared" si="52"/>
        <v>132.25899999999999</v>
      </c>
      <c r="S510" s="168">
        <f t="shared" si="53"/>
        <v>138.834</v>
      </c>
      <c r="T510">
        <f t="shared" si="54"/>
        <v>112.25899999999999</v>
      </c>
    </row>
    <row r="511" spans="1:20" outlineLevel="1" x14ac:dyDescent="0.25">
      <c r="A511" s="149">
        <v>100</v>
      </c>
      <c r="B511" s="164" t="str">
        <f t="shared" si="49"/>
        <v>FA</v>
      </c>
      <c r="C511" s="164" t="str">
        <f t="shared" si="50"/>
        <v>FA</v>
      </c>
      <c r="D511" s="135">
        <v>71.709999999999994</v>
      </c>
      <c r="E511" s="165">
        <v>1</v>
      </c>
      <c r="F511" s="135">
        <v>12</v>
      </c>
      <c r="G511" s="135">
        <v>125</v>
      </c>
      <c r="H511" s="154">
        <v>67.467699999999994</v>
      </c>
      <c r="I511" s="154">
        <v>1.2E-2</v>
      </c>
      <c r="J511" s="154">
        <v>153.81399999999999</v>
      </c>
      <c r="K511" s="154">
        <v>131.18199999999999</v>
      </c>
      <c r="L511" s="154">
        <v>134.53700000000001</v>
      </c>
      <c r="M511" s="166">
        <v>105</v>
      </c>
      <c r="N511" s="167">
        <f t="shared" si="55"/>
        <v>133.81399999999999</v>
      </c>
      <c r="O511" s="167">
        <f t="shared" si="55"/>
        <v>111.18199999999999</v>
      </c>
      <c r="P511" s="167">
        <f t="shared" si="55"/>
        <v>114.53700000000001</v>
      </c>
      <c r="Q511">
        <f t="shared" si="51"/>
        <v>153.81399999999999</v>
      </c>
      <c r="R511">
        <f t="shared" si="52"/>
        <v>131.18199999999999</v>
      </c>
      <c r="S511" s="168">
        <f t="shared" si="53"/>
        <v>133.81399999999999</v>
      </c>
      <c r="T511">
        <f t="shared" si="54"/>
        <v>111.18199999999999</v>
      </c>
    </row>
    <row r="512" spans="1:20" outlineLevel="1" x14ac:dyDescent="0.25">
      <c r="A512" s="149">
        <v>125</v>
      </c>
      <c r="B512" s="164" t="str">
        <f t="shared" si="49"/>
        <v>FA</v>
      </c>
      <c r="C512" s="164" t="str">
        <f t="shared" si="50"/>
        <v>FA</v>
      </c>
      <c r="D512" s="135">
        <v>89.59</v>
      </c>
      <c r="E512" s="165">
        <v>1</v>
      </c>
      <c r="F512" s="135">
        <v>12</v>
      </c>
      <c r="G512" s="135">
        <v>125</v>
      </c>
      <c r="H512" s="154">
        <v>85.3523</v>
      </c>
      <c r="I512" s="154">
        <v>1.2E-2</v>
      </c>
      <c r="J512" s="154">
        <v>148.244</v>
      </c>
      <c r="K512" s="154">
        <v>130.02199999999999</v>
      </c>
      <c r="L512" s="154">
        <v>132.76</v>
      </c>
      <c r="M512" s="166">
        <v>105</v>
      </c>
      <c r="N512" s="167">
        <f t="shared" si="55"/>
        <v>128.244</v>
      </c>
      <c r="O512" s="167">
        <f t="shared" si="55"/>
        <v>110.02199999999999</v>
      </c>
      <c r="P512" s="167">
        <f t="shared" si="55"/>
        <v>112.75999999999999</v>
      </c>
      <c r="Q512">
        <f t="shared" si="51"/>
        <v>148.244</v>
      </c>
      <c r="R512">
        <f t="shared" si="52"/>
        <v>130.02199999999999</v>
      </c>
      <c r="S512" s="168">
        <f t="shared" si="53"/>
        <v>128.244</v>
      </c>
      <c r="T512">
        <f t="shared" si="54"/>
        <v>110.02199999999999</v>
      </c>
    </row>
    <row r="513" spans="1:20" outlineLevel="1" x14ac:dyDescent="0.25">
      <c r="A513" s="149">
        <v>150</v>
      </c>
      <c r="B513" s="164" t="str">
        <f t="shared" si="49"/>
        <v>FA</v>
      </c>
      <c r="C513" s="164" t="str">
        <f t="shared" si="50"/>
        <v>FA</v>
      </c>
      <c r="D513" s="135">
        <v>107.48</v>
      </c>
      <c r="E513" s="165">
        <v>1</v>
      </c>
      <c r="F513" s="135">
        <v>12</v>
      </c>
      <c r="G513" s="135">
        <v>125</v>
      </c>
      <c r="H513" s="154">
        <v>103.23699999999999</v>
      </c>
      <c r="I513" s="154">
        <v>1.2E-2</v>
      </c>
      <c r="J513" s="154">
        <v>144.47200000000001</v>
      </c>
      <c r="K513" s="154">
        <v>129.22399999999999</v>
      </c>
      <c r="L513" s="154">
        <v>131.46299999999999</v>
      </c>
      <c r="M513" s="166">
        <v>105</v>
      </c>
      <c r="N513" s="167">
        <f t="shared" si="55"/>
        <v>124.47200000000001</v>
      </c>
      <c r="O513" s="167">
        <f t="shared" si="55"/>
        <v>109.22399999999999</v>
      </c>
      <c r="P513" s="167">
        <f t="shared" si="55"/>
        <v>111.46299999999999</v>
      </c>
      <c r="Q513">
        <f t="shared" si="51"/>
        <v>144.47200000000001</v>
      </c>
      <c r="R513">
        <f t="shared" si="52"/>
        <v>129.22399999999999</v>
      </c>
      <c r="S513" s="168">
        <f t="shared" si="53"/>
        <v>124.47200000000001</v>
      </c>
      <c r="T513">
        <f t="shared" si="54"/>
        <v>109.22399999999999</v>
      </c>
    </row>
    <row r="514" spans="1:20" outlineLevel="1" x14ac:dyDescent="0.25">
      <c r="A514" s="149">
        <v>2</v>
      </c>
      <c r="B514" s="164" t="str">
        <f t="shared" si="49"/>
        <v>FA</v>
      </c>
      <c r="C514" s="164" t="str">
        <f t="shared" si="50"/>
        <v>TR</v>
      </c>
      <c r="D514" s="135">
        <v>1.6</v>
      </c>
      <c r="E514" s="165">
        <v>1</v>
      </c>
      <c r="F514" s="135">
        <v>15</v>
      </c>
      <c r="G514" s="135">
        <v>125</v>
      </c>
      <c r="H514" s="154">
        <v>-2.64</v>
      </c>
      <c r="I514" s="154">
        <v>1.4999999999999999E-2</v>
      </c>
      <c r="J514" s="154">
        <v>1109.5999999999999</v>
      </c>
      <c r="K514" s="154">
        <v>339.48399999999998</v>
      </c>
      <c r="L514" s="154">
        <v>458.96199999999999</v>
      </c>
      <c r="M514" s="166">
        <v>105</v>
      </c>
      <c r="N514" s="167">
        <f t="shared" si="55"/>
        <v>1089.5999999999999</v>
      </c>
      <c r="O514" s="167">
        <f t="shared" si="55"/>
        <v>319.48399999999998</v>
      </c>
      <c r="P514" s="167">
        <f t="shared" si="55"/>
        <v>438.96199999999999</v>
      </c>
      <c r="Q514" t="str">
        <f t="shared" si="51"/>
        <v>NA</v>
      </c>
      <c r="R514" t="str">
        <f t="shared" si="52"/>
        <v>NA</v>
      </c>
      <c r="S514" s="168">
        <f t="shared" si="53"/>
        <v>1089.5999999999999</v>
      </c>
      <c r="T514">
        <f t="shared" si="54"/>
        <v>319.48399999999998</v>
      </c>
    </row>
    <row r="515" spans="1:20" outlineLevel="1" x14ac:dyDescent="0.25">
      <c r="A515" s="149">
        <v>3.5</v>
      </c>
      <c r="B515" s="164" t="str">
        <f t="shared" si="49"/>
        <v>FA</v>
      </c>
      <c r="C515" s="164" t="str">
        <f t="shared" si="50"/>
        <v>TR</v>
      </c>
      <c r="D515" s="135">
        <v>2.67</v>
      </c>
      <c r="E515" s="165">
        <v>1</v>
      </c>
      <c r="F515" s="135">
        <v>15</v>
      </c>
      <c r="G515" s="135">
        <v>125</v>
      </c>
      <c r="H515" s="154">
        <v>-1.5669200000000001</v>
      </c>
      <c r="I515" s="154">
        <v>1.4999999999999999E-2</v>
      </c>
      <c r="J515" s="154">
        <v>833.07</v>
      </c>
      <c r="K515" s="154">
        <v>271.94600000000003</v>
      </c>
      <c r="L515" s="154">
        <v>355.149</v>
      </c>
      <c r="M515" s="166">
        <v>105</v>
      </c>
      <c r="N515" s="167">
        <f t="shared" si="55"/>
        <v>813.07</v>
      </c>
      <c r="O515" s="167">
        <f t="shared" si="55"/>
        <v>251.94600000000003</v>
      </c>
      <c r="P515" s="167">
        <f t="shared" si="55"/>
        <v>335.149</v>
      </c>
      <c r="Q515" t="str">
        <f t="shared" si="51"/>
        <v>NA</v>
      </c>
      <c r="R515" t="str">
        <f t="shared" si="52"/>
        <v>NA</v>
      </c>
      <c r="S515" s="168">
        <f t="shared" si="53"/>
        <v>813.07</v>
      </c>
      <c r="T515">
        <f t="shared" si="54"/>
        <v>251.94600000000003</v>
      </c>
    </row>
    <row r="516" spans="1:20" outlineLevel="1" x14ac:dyDescent="0.25">
      <c r="A516" s="149">
        <v>5</v>
      </c>
      <c r="B516" s="164" t="str">
        <f t="shared" si="49"/>
        <v>FA</v>
      </c>
      <c r="C516" s="164" t="str">
        <f t="shared" si="50"/>
        <v>TR</v>
      </c>
      <c r="D516" s="135">
        <v>3.75</v>
      </c>
      <c r="E516" s="165">
        <v>1</v>
      </c>
      <c r="F516" s="135">
        <v>15</v>
      </c>
      <c r="G516" s="135">
        <v>125</v>
      </c>
      <c r="H516" s="154">
        <v>-0.49384600000000001</v>
      </c>
      <c r="I516" s="154">
        <v>1.4999999999999999E-2</v>
      </c>
      <c r="J516" s="154">
        <v>673.524</v>
      </c>
      <c r="K516" s="154">
        <v>237.69800000000001</v>
      </c>
      <c r="L516" s="154">
        <v>300.536</v>
      </c>
      <c r="M516" s="166">
        <v>105</v>
      </c>
      <c r="N516" s="167">
        <f t="shared" si="55"/>
        <v>653.524</v>
      </c>
      <c r="O516" s="167">
        <f t="shared" si="55"/>
        <v>217.69800000000001</v>
      </c>
      <c r="P516" s="167">
        <f t="shared" si="55"/>
        <v>280.536</v>
      </c>
      <c r="Q516" t="str">
        <f t="shared" si="51"/>
        <v>NA</v>
      </c>
      <c r="R516" t="str">
        <f t="shared" si="52"/>
        <v>NA</v>
      </c>
      <c r="S516" s="168">
        <f t="shared" si="53"/>
        <v>653.524</v>
      </c>
      <c r="T516">
        <f t="shared" si="54"/>
        <v>217.69800000000001</v>
      </c>
    </row>
    <row r="517" spans="1:20" outlineLevel="1" x14ac:dyDescent="0.25">
      <c r="A517" s="149">
        <v>7.5</v>
      </c>
      <c r="B517" s="164" t="str">
        <f t="shared" si="49"/>
        <v>FA</v>
      </c>
      <c r="C517" s="164" t="str">
        <f t="shared" si="50"/>
        <v>TR</v>
      </c>
      <c r="D517" s="135">
        <v>5.53</v>
      </c>
      <c r="E517" s="165">
        <v>1</v>
      </c>
      <c r="F517" s="135">
        <v>15</v>
      </c>
      <c r="G517" s="135">
        <v>125</v>
      </c>
      <c r="H517" s="154">
        <v>1.2946200000000001</v>
      </c>
      <c r="I517" s="154">
        <v>1.4999999999999999E-2</v>
      </c>
      <c r="J517" s="154">
        <v>522.07600000000002</v>
      </c>
      <c r="K517" s="154">
        <v>205.59700000000001</v>
      </c>
      <c r="L517" s="154">
        <v>251.322</v>
      </c>
      <c r="M517" s="166">
        <v>105</v>
      </c>
      <c r="N517" s="167">
        <f t="shared" si="55"/>
        <v>502.07600000000002</v>
      </c>
      <c r="O517" s="167">
        <f t="shared" si="55"/>
        <v>185.59700000000001</v>
      </c>
      <c r="P517" s="167">
        <f t="shared" si="55"/>
        <v>231.322</v>
      </c>
      <c r="Q517" t="str">
        <f t="shared" si="51"/>
        <v>NA</v>
      </c>
      <c r="R517" t="str">
        <f t="shared" si="52"/>
        <v>NA</v>
      </c>
      <c r="S517" s="168">
        <f t="shared" si="53"/>
        <v>502.07600000000002</v>
      </c>
      <c r="T517">
        <f t="shared" si="54"/>
        <v>185.59700000000001</v>
      </c>
    </row>
    <row r="518" spans="1:20" outlineLevel="1" x14ac:dyDescent="0.25">
      <c r="A518" s="149">
        <v>10</v>
      </c>
      <c r="B518" s="164" t="str">
        <f t="shared" si="49"/>
        <v>FA</v>
      </c>
      <c r="C518" s="164" t="str">
        <f t="shared" si="50"/>
        <v>TR</v>
      </c>
      <c r="D518" s="135">
        <v>7.32</v>
      </c>
      <c r="E518" s="165">
        <v>1</v>
      </c>
      <c r="F518" s="135">
        <v>15</v>
      </c>
      <c r="G518" s="135">
        <v>125</v>
      </c>
      <c r="H518" s="154">
        <v>3.0830799999999998</v>
      </c>
      <c r="I518" s="154">
        <v>1.4999999999999999E-2</v>
      </c>
      <c r="J518" s="154">
        <v>435.57299999999998</v>
      </c>
      <c r="K518" s="154">
        <v>188.34200000000001</v>
      </c>
      <c r="L518" s="154">
        <v>223.38499999999999</v>
      </c>
      <c r="M518" s="166">
        <v>105</v>
      </c>
      <c r="N518" s="167">
        <f t="shared" si="55"/>
        <v>415.57299999999998</v>
      </c>
      <c r="O518" s="167">
        <f t="shared" si="55"/>
        <v>168.34200000000001</v>
      </c>
      <c r="P518" s="167">
        <f t="shared" si="55"/>
        <v>203.38499999999999</v>
      </c>
      <c r="Q518" t="str">
        <f t="shared" si="51"/>
        <v>NA</v>
      </c>
      <c r="R518" t="str">
        <f t="shared" si="52"/>
        <v>NA</v>
      </c>
      <c r="S518" s="168">
        <f t="shared" si="53"/>
        <v>415.57299999999998</v>
      </c>
      <c r="T518">
        <f t="shared" si="54"/>
        <v>168.34200000000001</v>
      </c>
    </row>
    <row r="519" spans="1:20" outlineLevel="1" x14ac:dyDescent="0.25">
      <c r="A519" s="149">
        <v>15</v>
      </c>
      <c r="B519" s="164" t="str">
        <f t="shared" si="49"/>
        <v>FA</v>
      </c>
      <c r="C519" s="164" t="str">
        <f t="shared" si="50"/>
        <v>TR</v>
      </c>
      <c r="D519" s="135">
        <v>10.9</v>
      </c>
      <c r="E519" s="165">
        <v>1</v>
      </c>
      <c r="F519" s="135">
        <v>15</v>
      </c>
      <c r="G519" s="135">
        <v>125</v>
      </c>
      <c r="H519" s="154">
        <v>6.66</v>
      </c>
      <c r="I519" s="154">
        <v>1.4999999999999999E-2</v>
      </c>
      <c r="J519" s="154">
        <v>341.40899999999999</v>
      </c>
      <c r="K519" s="154">
        <v>169.58199999999999</v>
      </c>
      <c r="L519" s="154">
        <v>194.32900000000001</v>
      </c>
      <c r="M519" s="166">
        <v>105</v>
      </c>
      <c r="N519" s="167">
        <f t="shared" si="55"/>
        <v>321.40899999999999</v>
      </c>
      <c r="O519" s="167">
        <f t="shared" si="55"/>
        <v>149.58199999999999</v>
      </c>
      <c r="P519" s="167">
        <f t="shared" si="55"/>
        <v>174.32900000000001</v>
      </c>
      <c r="Q519" t="str">
        <f t="shared" si="51"/>
        <v>NA</v>
      </c>
      <c r="R519" t="str">
        <f t="shared" si="52"/>
        <v>NA</v>
      </c>
      <c r="S519" s="168">
        <f t="shared" si="53"/>
        <v>321.40899999999999</v>
      </c>
      <c r="T519">
        <f t="shared" si="54"/>
        <v>149.58199999999999</v>
      </c>
    </row>
    <row r="520" spans="1:20" outlineLevel="1" x14ac:dyDescent="0.25">
      <c r="A520" s="149">
        <v>20</v>
      </c>
      <c r="B520" s="164" t="str">
        <f t="shared" si="49"/>
        <v>FA</v>
      </c>
      <c r="C520" s="164" t="str">
        <f t="shared" si="50"/>
        <v>TR</v>
      </c>
      <c r="D520" s="135">
        <v>14.48</v>
      </c>
      <c r="E520" s="165">
        <v>1</v>
      </c>
      <c r="F520" s="135">
        <v>15</v>
      </c>
      <c r="G520" s="135">
        <v>125</v>
      </c>
      <c r="H520" s="154">
        <v>10.2369</v>
      </c>
      <c r="I520" s="154">
        <v>1.4999999999999999E-2</v>
      </c>
      <c r="J520" s="154">
        <v>290.952</v>
      </c>
      <c r="K520" s="154">
        <v>159.309</v>
      </c>
      <c r="L520" s="154">
        <v>177.71299999999999</v>
      </c>
      <c r="M520" s="166">
        <v>105</v>
      </c>
      <c r="N520" s="167">
        <f t="shared" si="55"/>
        <v>270.952</v>
      </c>
      <c r="O520" s="167">
        <f t="shared" si="55"/>
        <v>139.309</v>
      </c>
      <c r="P520" s="167">
        <f t="shared" si="55"/>
        <v>157.71299999999999</v>
      </c>
      <c r="Q520" t="str">
        <f t="shared" si="51"/>
        <v>NA</v>
      </c>
      <c r="R520" t="str">
        <f t="shared" si="52"/>
        <v>NA</v>
      </c>
      <c r="S520" s="168">
        <f t="shared" si="53"/>
        <v>270.952</v>
      </c>
      <c r="T520">
        <f t="shared" si="54"/>
        <v>139.309</v>
      </c>
    </row>
    <row r="521" spans="1:20" outlineLevel="1" x14ac:dyDescent="0.25">
      <c r="A521" s="149">
        <v>35</v>
      </c>
      <c r="B521" s="164" t="str">
        <f t="shared" si="49"/>
        <v>FA</v>
      </c>
      <c r="C521" s="164" t="str">
        <f t="shared" si="50"/>
        <v>FA</v>
      </c>
      <c r="D521" s="135">
        <v>25.21</v>
      </c>
      <c r="E521" s="165">
        <v>1</v>
      </c>
      <c r="F521" s="135">
        <v>15</v>
      </c>
      <c r="G521" s="135">
        <v>125</v>
      </c>
      <c r="H521" s="154">
        <v>20.967700000000001</v>
      </c>
      <c r="I521" s="154">
        <v>1.4999999999999999E-2</v>
      </c>
      <c r="J521" s="154">
        <v>223.41</v>
      </c>
      <c r="K521" s="154">
        <v>145.495</v>
      </c>
      <c r="L521" s="154">
        <v>156.65199999999999</v>
      </c>
      <c r="M521" s="166">
        <v>105</v>
      </c>
      <c r="N521" s="167">
        <f t="shared" si="55"/>
        <v>203.41</v>
      </c>
      <c r="O521" s="167">
        <f t="shared" si="55"/>
        <v>125.495</v>
      </c>
      <c r="P521" s="167">
        <f t="shared" si="55"/>
        <v>136.65199999999999</v>
      </c>
      <c r="Q521" t="str">
        <f t="shared" si="51"/>
        <v>NA</v>
      </c>
      <c r="R521" t="str">
        <f t="shared" si="52"/>
        <v>NA</v>
      </c>
      <c r="S521" s="168">
        <f t="shared" si="53"/>
        <v>203.41</v>
      </c>
      <c r="T521">
        <f t="shared" si="54"/>
        <v>125.495</v>
      </c>
    </row>
    <row r="522" spans="1:20" outlineLevel="1" x14ac:dyDescent="0.25">
      <c r="A522" s="149">
        <v>50</v>
      </c>
      <c r="B522" s="164" t="str">
        <f t="shared" ref="B522:B573" si="56">IF(AND($A522&lt;=$C$24,Q522&lt;&gt;"NA",R522&lt;&gt;"NA",F522&gt;=$Q$26),"TR","FA")</f>
        <v>FA</v>
      </c>
      <c r="C522" s="164" t="str">
        <f t="shared" ref="C522:C573" si="57">IF(AND($A522&lt;=$C$24,$S522&lt;&gt;"NA",$T522&lt;&gt;"NA",$F522&gt;=$S$26),"TR","FA")</f>
        <v>FA</v>
      </c>
      <c r="D522" s="135">
        <v>35.94</v>
      </c>
      <c r="E522" s="165">
        <v>1</v>
      </c>
      <c r="F522" s="135">
        <v>15</v>
      </c>
      <c r="G522" s="135">
        <v>125</v>
      </c>
      <c r="H522" s="154">
        <v>31.698499999999999</v>
      </c>
      <c r="I522" s="154">
        <v>1.4999999999999999E-2</v>
      </c>
      <c r="J522" s="154">
        <v>195.006</v>
      </c>
      <c r="K522" s="154">
        <v>139.71</v>
      </c>
      <c r="L522" s="154">
        <v>147.62100000000001</v>
      </c>
      <c r="M522" s="166">
        <v>105</v>
      </c>
      <c r="N522" s="167">
        <f t="shared" si="55"/>
        <v>175.006</v>
      </c>
      <c r="O522" s="167">
        <f t="shared" si="55"/>
        <v>119.71000000000001</v>
      </c>
      <c r="P522" s="167">
        <f t="shared" si="55"/>
        <v>127.62100000000001</v>
      </c>
      <c r="Q522">
        <f t="shared" ref="Q522:Q573" si="58">IF(J522&lt;$Q$30,J522,"NA")</f>
        <v>195.006</v>
      </c>
      <c r="R522">
        <f t="shared" ref="R522:R573" si="59">IF(J522&lt;$Q$30,K522,"NA")</f>
        <v>139.71</v>
      </c>
      <c r="S522" s="168">
        <f t="shared" ref="S522:S573" si="60">IF(N522&lt;$S$30,N522,"NA")</f>
        <v>175.006</v>
      </c>
      <c r="T522">
        <f t="shared" ref="T522:T573" si="61">IF(O522&lt;$T$30,O522,"NA")</f>
        <v>119.71000000000001</v>
      </c>
    </row>
    <row r="523" spans="1:20" outlineLevel="1" x14ac:dyDescent="0.25">
      <c r="A523" s="149">
        <v>60</v>
      </c>
      <c r="B523" s="164" t="str">
        <f t="shared" si="56"/>
        <v>FA</v>
      </c>
      <c r="C523" s="164" t="str">
        <f t="shared" si="57"/>
        <v>FA</v>
      </c>
      <c r="D523" s="135">
        <v>43.09</v>
      </c>
      <c r="E523" s="165">
        <v>1</v>
      </c>
      <c r="F523" s="135">
        <v>15</v>
      </c>
      <c r="G523" s="135">
        <v>125</v>
      </c>
      <c r="H523" s="154">
        <v>38.8523</v>
      </c>
      <c r="I523" s="154">
        <v>1.4999999999999999E-2</v>
      </c>
      <c r="J523" s="154">
        <v>183.90299999999999</v>
      </c>
      <c r="K523" s="154">
        <v>137.47</v>
      </c>
      <c r="L523" s="154">
        <v>143.88399999999999</v>
      </c>
      <c r="M523" s="166">
        <v>105</v>
      </c>
      <c r="N523" s="167">
        <f t="shared" ref="N523:P573" si="62">J523-$J$30+$N$30</f>
        <v>163.90299999999999</v>
      </c>
      <c r="O523" s="167">
        <f t="shared" si="62"/>
        <v>117.47</v>
      </c>
      <c r="P523" s="167">
        <f t="shared" si="62"/>
        <v>123.88399999999999</v>
      </c>
      <c r="Q523">
        <f t="shared" si="58"/>
        <v>183.90299999999999</v>
      </c>
      <c r="R523">
        <f t="shared" si="59"/>
        <v>137.47</v>
      </c>
      <c r="S523" s="168">
        <f t="shared" si="60"/>
        <v>163.90299999999999</v>
      </c>
      <c r="T523">
        <f t="shared" si="61"/>
        <v>117.47</v>
      </c>
    </row>
    <row r="524" spans="1:20" outlineLevel="1" x14ac:dyDescent="0.25">
      <c r="A524" s="149">
        <v>70</v>
      </c>
      <c r="B524" s="164" t="str">
        <f t="shared" si="56"/>
        <v>FA</v>
      </c>
      <c r="C524" s="164" t="str">
        <f t="shared" si="57"/>
        <v>FA</v>
      </c>
      <c r="D524" s="135">
        <v>50.25</v>
      </c>
      <c r="E524" s="165">
        <v>1</v>
      </c>
      <c r="F524" s="135">
        <v>15</v>
      </c>
      <c r="G524" s="135">
        <v>125</v>
      </c>
      <c r="H524" s="154">
        <v>46.0062</v>
      </c>
      <c r="I524" s="154">
        <v>1.4999999999999999E-2</v>
      </c>
      <c r="J524" s="154">
        <v>175.774</v>
      </c>
      <c r="K524" s="154">
        <v>135.80699999999999</v>
      </c>
      <c r="L524" s="154">
        <v>141.26599999999999</v>
      </c>
      <c r="M524" s="166">
        <v>105</v>
      </c>
      <c r="N524" s="167">
        <f t="shared" si="62"/>
        <v>155.774</v>
      </c>
      <c r="O524" s="167">
        <f t="shared" si="62"/>
        <v>115.80699999999999</v>
      </c>
      <c r="P524" s="167">
        <f t="shared" si="62"/>
        <v>121.26599999999999</v>
      </c>
      <c r="Q524">
        <f t="shared" si="58"/>
        <v>175.774</v>
      </c>
      <c r="R524">
        <f t="shared" si="59"/>
        <v>135.80699999999999</v>
      </c>
      <c r="S524" s="168">
        <f t="shared" si="60"/>
        <v>155.774</v>
      </c>
      <c r="T524">
        <f t="shared" si="61"/>
        <v>115.80699999999999</v>
      </c>
    </row>
    <row r="525" spans="1:20" outlineLevel="1" x14ac:dyDescent="0.25">
      <c r="A525" s="149">
        <v>85</v>
      </c>
      <c r="B525" s="164" t="str">
        <f t="shared" si="56"/>
        <v>FA</v>
      </c>
      <c r="C525" s="164" t="str">
        <f t="shared" si="57"/>
        <v>FA</v>
      </c>
      <c r="D525" s="135">
        <v>60.98</v>
      </c>
      <c r="E525" s="165">
        <v>1</v>
      </c>
      <c r="F525" s="135">
        <v>15</v>
      </c>
      <c r="G525" s="135">
        <v>125</v>
      </c>
      <c r="H525" s="154">
        <v>56.736899999999999</v>
      </c>
      <c r="I525" s="154">
        <v>1.4999999999999999E-2</v>
      </c>
      <c r="J525" s="154">
        <v>167.18799999999999</v>
      </c>
      <c r="K525" s="154">
        <v>134.05600000000001</v>
      </c>
      <c r="L525" s="154">
        <v>138.52699999999999</v>
      </c>
      <c r="M525" s="166">
        <v>105</v>
      </c>
      <c r="N525" s="167">
        <f t="shared" si="62"/>
        <v>147.18799999999999</v>
      </c>
      <c r="O525" s="167">
        <f t="shared" si="62"/>
        <v>114.05600000000001</v>
      </c>
      <c r="P525" s="167">
        <f t="shared" si="62"/>
        <v>118.52699999999999</v>
      </c>
      <c r="Q525">
        <f t="shared" si="58"/>
        <v>167.18799999999999</v>
      </c>
      <c r="R525">
        <f t="shared" si="59"/>
        <v>134.05600000000001</v>
      </c>
      <c r="S525" s="168">
        <f t="shared" si="60"/>
        <v>147.18799999999999</v>
      </c>
      <c r="T525">
        <f t="shared" si="61"/>
        <v>114.05600000000001</v>
      </c>
    </row>
    <row r="526" spans="1:20" outlineLevel="1" x14ac:dyDescent="0.25">
      <c r="A526" s="149">
        <v>100</v>
      </c>
      <c r="B526" s="164" t="str">
        <f t="shared" si="56"/>
        <v>FA</v>
      </c>
      <c r="C526" s="164" t="str">
        <f t="shared" si="57"/>
        <v>FA</v>
      </c>
      <c r="D526" s="135">
        <v>71.709999999999994</v>
      </c>
      <c r="E526" s="165">
        <v>1</v>
      </c>
      <c r="F526" s="135">
        <v>15</v>
      </c>
      <c r="G526" s="135">
        <v>125</v>
      </c>
      <c r="H526" s="154">
        <v>67.467699999999994</v>
      </c>
      <c r="I526" s="154">
        <v>1.4999999999999999E-2</v>
      </c>
      <c r="J526" s="154">
        <v>160.941</v>
      </c>
      <c r="K526" s="154">
        <v>132.714</v>
      </c>
      <c r="L526" s="154">
        <v>136.89400000000001</v>
      </c>
      <c r="M526" s="166">
        <v>105</v>
      </c>
      <c r="N526" s="167">
        <f t="shared" si="62"/>
        <v>140.941</v>
      </c>
      <c r="O526" s="167">
        <f t="shared" si="62"/>
        <v>112.714</v>
      </c>
      <c r="P526" s="167">
        <f t="shared" si="62"/>
        <v>116.89400000000001</v>
      </c>
      <c r="Q526">
        <f t="shared" si="58"/>
        <v>160.941</v>
      </c>
      <c r="R526">
        <f t="shared" si="59"/>
        <v>132.714</v>
      </c>
      <c r="S526" s="168">
        <f t="shared" si="60"/>
        <v>140.941</v>
      </c>
      <c r="T526">
        <f t="shared" si="61"/>
        <v>112.714</v>
      </c>
    </row>
    <row r="527" spans="1:20" outlineLevel="1" x14ac:dyDescent="0.25">
      <c r="A527" s="149">
        <v>125</v>
      </c>
      <c r="B527" s="164" t="str">
        <f t="shared" si="56"/>
        <v>FA</v>
      </c>
      <c r="C527" s="164" t="str">
        <f t="shared" si="57"/>
        <v>FA</v>
      </c>
      <c r="D527" s="135">
        <v>89.59</v>
      </c>
      <c r="E527" s="165">
        <v>1</v>
      </c>
      <c r="F527" s="135">
        <v>15</v>
      </c>
      <c r="G527" s="135">
        <v>125</v>
      </c>
      <c r="H527" s="154">
        <v>85.3523</v>
      </c>
      <c r="I527" s="154">
        <v>1.4999999999999999E-2</v>
      </c>
      <c r="J527" s="154">
        <v>154.00399999999999</v>
      </c>
      <c r="K527" s="154">
        <v>131.267</v>
      </c>
      <c r="L527" s="154">
        <v>134.685</v>
      </c>
      <c r="M527" s="166">
        <v>105</v>
      </c>
      <c r="N527" s="167">
        <f t="shared" si="62"/>
        <v>134.00399999999999</v>
      </c>
      <c r="O527" s="167">
        <f t="shared" si="62"/>
        <v>111.267</v>
      </c>
      <c r="P527" s="167">
        <f t="shared" si="62"/>
        <v>114.685</v>
      </c>
      <c r="Q527">
        <f t="shared" si="58"/>
        <v>154.00399999999999</v>
      </c>
      <c r="R527">
        <f t="shared" si="59"/>
        <v>131.267</v>
      </c>
      <c r="S527" s="168">
        <f t="shared" si="60"/>
        <v>134.00399999999999</v>
      </c>
      <c r="T527">
        <f t="shared" si="61"/>
        <v>111.267</v>
      </c>
    </row>
    <row r="528" spans="1:20" outlineLevel="1" x14ac:dyDescent="0.25">
      <c r="A528" s="149">
        <v>150</v>
      </c>
      <c r="B528" s="164" t="str">
        <f t="shared" si="56"/>
        <v>FA</v>
      </c>
      <c r="C528" s="164" t="str">
        <f t="shared" si="57"/>
        <v>FA</v>
      </c>
      <c r="D528" s="135">
        <v>107.48</v>
      </c>
      <c r="E528" s="165">
        <v>1</v>
      </c>
      <c r="F528" s="135">
        <v>15</v>
      </c>
      <c r="G528" s="135">
        <v>125</v>
      </c>
      <c r="H528" s="154">
        <v>103.23699999999999</v>
      </c>
      <c r="I528" s="154">
        <v>1.4999999999999999E-2</v>
      </c>
      <c r="J528" s="154">
        <v>149.304</v>
      </c>
      <c r="K528" s="154">
        <v>130.27500000000001</v>
      </c>
      <c r="L528" s="154">
        <v>133.06700000000001</v>
      </c>
      <c r="M528" s="166">
        <v>105</v>
      </c>
      <c r="N528" s="167">
        <f t="shared" si="62"/>
        <v>129.304</v>
      </c>
      <c r="O528" s="167">
        <f t="shared" si="62"/>
        <v>110.27500000000001</v>
      </c>
      <c r="P528" s="167">
        <f t="shared" si="62"/>
        <v>113.06700000000001</v>
      </c>
      <c r="Q528">
        <f t="shared" si="58"/>
        <v>149.304</v>
      </c>
      <c r="R528">
        <f t="shared" si="59"/>
        <v>130.27500000000001</v>
      </c>
      <c r="S528" s="168">
        <f t="shared" si="60"/>
        <v>129.304</v>
      </c>
      <c r="T528">
        <f t="shared" si="61"/>
        <v>110.27500000000001</v>
      </c>
    </row>
    <row r="529" spans="1:20" outlineLevel="1" x14ac:dyDescent="0.25">
      <c r="A529" s="149">
        <v>2</v>
      </c>
      <c r="B529" s="164" t="str">
        <f t="shared" si="56"/>
        <v>FA</v>
      </c>
      <c r="C529" s="164" t="str">
        <f t="shared" si="57"/>
        <v>TR</v>
      </c>
      <c r="D529" s="135">
        <v>1.6</v>
      </c>
      <c r="E529" s="165">
        <v>1</v>
      </c>
      <c r="F529" s="135">
        <v>18</v>
      </c>
      <c r="G529" s="135">
        <v>125</v>
      </c>
      <c r="H529" s="154">
        <v>-2.64</v>
      </c>
      <c r="I529" s="154">
        <v>1.7999999999999999E-2</v>
      </c>
      <c r="J529" s="154">
        <v>1287.0899999999999</v>
      </c>
      <c r="K529" s="154">
        <v>376.53800000000001</v>
      </c>
      <c r="L529" s="154">
        <v>514.92700000000002</v>
      </c>
      <c r="M529" s="166">
        <v>105</v>
      </c>
      <c r="N529" s="167">
        <f t="shared" si="62"/>
        <v>1267.0899999999999</v>
      </c>
      <c r="O529" s="167">
        <f t="shared" si="62"/>
        <v>356.53800000000001</v>
      </c>
      <c r="P529" s="167">
        <f t="shared" si="62"/>
        <v>494.92700000000002</v>
      </c>
      <c r="Q529" t="str">
        <f t="shared" si="58"/>
        <v>NA</v>
      </c>
      <c r="R529" t="str">
        <f t="shared" si="59"/>
        <v>NA</v>
      </c>
      <c r="S529" s="168">
        <f t="shared" si="60"/>
        <v>1267.0899999999999</v>
      </c>
      <c r="T529">
        <f t="shared" si="61"/>
        <v>356.53800000000001</v>
      </c>
    </row>
    <row r="530" spans="1:20" outlineLevel="1" x14ac:dyDescent="0.25">
      <c r="A530" s="149">
        <v>3.5</v>
      </c>
      <c r="B530" s="164" t="str">
        <f t="shared" si="56"/>
        <v>FA</v>
      </c>
      <c r="C530" s="164" t="str">
        <f t="shared" si="57"/>
        <v>TR</v>
      </c>
      <c r="D530" s="135">
        <v>2.67</v>
      </c>
      <c r="E530" s="165">
        <v>1</v>
      </c>
      <c r="F530" s="135">
        <v>18</v>
      </c>
      <c r="G530" s="135">
        <v>125</v>
      </c>
      <c r="H530" s="154">
        <v>-1.5669200000000001</v>
      </c>
      <c r="I530" s="154">
        <v>1.7999999999999999E-2</v>
      </c>
      <c r="J530" s="154">
        <v>960.67</v>
      </c>
      <c r="K530" s="154">
        <v>297.98099999999999</v>
      </c>
      <c r="L530" s="154">
        <v>394.68799999999999</v>
      </c>
      <c r="M530" s="166">
        <v>105</v>
      </c>
      <c r="N530" s="167">
        <f t="shared" si="62"/>
        <v>940.67</v>
      </c>
      <c r="O530" s="167">
        <f t="shared" si="62"/>
        <v>277.98099999999999</v>
      </c>
      <c r="P530" s="167">
        <f t="shared" si="62"/>
        <v>374.68799999999999</v>
      </c>
      <c r="Q530" t="str">
        <f t="shared" si="58"/>
        <v>NA</v>
      </c>
      <c r="R530" t="str">
        <f t="shared" si="59"/>
        <v>NA</v>
      </c>
      <c r="S530" s="168">
        <f t="shared" si="60"/>
        <v>940.67</v>
      </c>
      <c r="T530">
        <f t="shared" si="61"/>
        <v>277.98099999999999</v>
      </c>
    </row>
    <row r="531" spans="1:20" outlineLevel="1" x14ac:dyDescent="0.25">
      <c r="A531" s="149">
        <v>5</v>
      </c>
      <c r="B531" s="164" t="str">
        <f t="shared" si="56"/>
        <v>FA</v>
      </c>
      <c r="C531" s="164" t="str">
        <f t="shared" si="57"/>
        <v>TR</v>
      </c>
      <c r="D531" s="135">
        <v>3.75</v>
      </c>
      <c r="E531" s="165">
        <v>1</v>
      </c>
      <c r="F531" s="135">
        <v>18</v>
      </c>
      <c r="G531" s="135">
        <v>125</v>
      </c>
      <c r="H531" s="154">
        <v>-0.49384600000000001</v>
      </c>
      <c r="I531" s="154">
        <v>1.7999999999999999E-2</v>
      </c>
      <c r="J531" s="154">
        <v>772.97</v>
      </c>
      <c r="K531" s="154">
        <v>258.02999999999997</v>
      </c>
      <c r="L531" s="154">
        <v>331.411</v>
      </c>
      <c r="M531" s="166">
        <v>105</v>
      </c>
      <c r="N531" s="167">
        <f t="shared" si="62"/>
        <v>752.97</v>
      </c>
      <c r="O531" s="167">
        <f t="shared" si="62"/>
        <v>238.02999999999997</v>
      </c>
      <c r="P531" s="167">
        <f t="shared" si="62"/>
        <v>311.411</v>
      </c>
      <c r="Q531" t="str">
        <f t="shared" si="58"/>
        <v>NA</v>
      </c>
      <c r="R531" t="str">
        <f t="shared" si="59"/>
        <v>NA</v>
      </c>
      <c r="S531" s="168">
        <f t="shared" si="60"/>
        <v>752.97</v>
      </c>
      <c r="T531">
        <f t="shared" si="61"/>
        <v>238.02999999999997</v>
      </c>
    </row>
    <row r="532" spans="1:20" outlineLevel="1" x14ac:dyDescent="0.25">
      <c r="A532" s="149">
        <v>7.5</v>
      </c>
      <c r="B532" s="164" t="str">
        <f t="shared" si="56"/>
        <v>FA</v>
      </c>
      <c r="C532" s="164" t="str">
        <f t="shared" si="57"/>
        <v>TR</v>
      </c>
      <c r="D532" s="135">
        <v>5.53</v>
      </c>
      <c r="E532" s="165">
        <v>1</v>
      </c>
      <c r="F532" s="135">
        <v>18</v>
      </c>
      <c r="G532" s="135">
        <v>125</v>
      </c>
      <c r="H532" s="154">
        <v>1.2946200000000001</v>
      </c>
      <c r="I532" s="154">
        <v>1.7999999999999999E-2</v>
      </c>
      <c r="J532" s="154">
        <v>595.00300000000004</v>
      </c>
      <c r="K532" s="154">
        <v>220.452</v>
      </c>
      <c r="L532" s="154">
        <v>274.08999999999997</v>
      </c>
      <c r="M532" s="166">
        <v>105</v>
      </c>
      <c r="N532" s="167">
        <f t="shared" si="62"/>
        <v>575.00300000000004</v>
      </c>
      <c r="O532" s="167">
        <f t="shared" si="62"/>
        <v>200.452</v>
      </c>
      <c r="P532" s="167">
        <f t="shared" si="62"/>
        <v>254.08999999999997</v>
      </c>
      <c r="Q532" t="str">
        <f t="shared" si="58"/>
        <v>NA</v>
      </c>
      <c r="R532" t="str">
        <f t="shared" si="59"/>
        <v>NA</v>
      </c>
      <c r="S532" s="168">
        <f t="shared" si="60"/>
        <v>575.00300000000004</v>
      </c>
      <c r="T532">
        <f t="shared" si="61"/>
        <v>200.452</v>
      </c>
    </row>
    <row r="533" spans="1:20" outlineLevel="1" x14ac:dyDescent="0.25">
      <c r="A533" s="149">
        <v>10</v>
      </c>
      <c r="B533" s="164" t="str">
        <f t="shared" si="56"/>
        <v>FA</v>
      </c>
      <c r="C533" s="164" t="str">
        <f t="shared" si="57"/>
        <v>TR</v>
      </c>
      <c r="D533" s="135">
        <v>7.32</v>
      </c>
      <c r="E533" s="165">
        <v>1</v>
      </c>
      <c r="F533" s="135">
        <v>18</v>
      </c>
      <c r="G533" s="135">
        <v>125</v>
      </c>
      <c r="H533" s="154">
        <v>3.0830799999999998</v>
      </c>
      <c r="I533" s="154">
        <v>1.7999999999999999E-2</v>
      </c>
      <c r="J533" s="154">
        <v>493.29199999999997</v>
      </c>
      <c r="K533" s="154">
        <v>200.17500000000001</v>
      </c>
      <c r="L533" s="154">
        <v>241.43</v>
      </c>
      <c r="M533" s="166">
        <v>105</v>
      </c>
      <c r="N533" s="167">
        <f t="shared" si="62"/>
        <v>473.29199999999997</v>
      </c>
      <c r="O533" s="167">
        <f t="shared" si="62"/>
        <v>180.17500000000001</v>
      </c>
      <c r="P533" s="167">
        <f t="shared" si="62"/>
        <v>221.43</v>
      </c>
      <c r="Q533" t="str">
        <f t="shared" si="58"/>
        <v>NA</v>
      </c>
      <c r="R533" t="str">
        <f t="shared" si="59"/>
        <v>NA</v>
      </c>
      <c r="S533" s="168">
        <f t="shared" si="60"/>
        <v>473.29199999999997</v>
      </c>
      <c r="T533">
        <f t="shared" si="61"/>
        <v>180.17500000000001</v>
      </c>
    </row>
    <row r="534" spans="1:20" outlineLevel="1" x14ac:dyDescent="0.25">
      <c r="A534" s="149">
        <v>15</v>
      </c>
      <c r="B534" s="164" t="str">
        <f t="shared" si="56"/>
        <v>FA</v>
      </c>
      <c r="C534" s="164" t="str">
        <f t="shared" si="57"/>
        <v>TR</v>
      </c>
      <c r="D534" s="135">
        <v>10.9</v>
      </c>
      <c r="E534" s="165">
        <v>1</v>
      </c>
      <c r="F534" s="135">
        <v>18</v>
      </c>
      <c r="G534" s="135">
        <v>125</v>
      </c>
      <c r="H534" s="154">
        <v>6.66</v>
      </c>
      <c r="I534" s="154">
        <v>1.7999999999999999E-2</v>
      </c>
      <c r="J534" s="154">
        <v>382.26400000000001</v>
      </c>
      <c r="K534" s="154">
        <v>178.054</v>
      </c>
      <c r="L534" s="154">
        <v>207.29400000000001</v>
      </c>
      <c r="M534" s="166">
        <v>105</v>
      </c>
      <c r="N534" s="167">
        <f t="shared" si="62"/>
        <v>362.26400000000001</v>
      </c>
      <c r="O534" s="167">
        <f t="shared" si="62"/>
        <v>158.054</v>
      </c>
      <c r="P534" s="167">
        <f t="shared" si="62"/>
        <v>187.29400000000001</v>
      </c>
      <c r="Q534" t="str">
        <f t="shared" si="58"/>
        <v>NA</v>
      </c>
      <c r="R534" t="str">
        <f t="shared" si="59"/>
        <v>NA</v>
      </c>
      <c r="S534" s="168">
        <f t="shared" si="60"/>
        <v>362.26400000000001</v>
      </c>
      <c r="T534">
        <f t="shared" si="61"/>
        <v>158.054</v>
      </c>
    </row>
    <row r="535" spans="1:20" outlineLevel="1" x14ac:dyDescent="0.25">
      <c r="A535" s="149">
        <v>20</v>
      </c>
      <c r="B535" s="164" t="str">
        <f t="shared" si="56"/>
        <v>FA</v>
      </c>
      <c r="C535" s="164" t="str">
        <f t="shared" si="57"/>
        <v>TR</v>
      </c>
      <c r="D535" s="135">
        <v>14.48</v>
      </c>
      <c r="E535" s="165">
        <v>1</v>
      </c>
      <c r="F535" s="135">
        <v>18</v>
      </c>
      <c r="G535" s="135">
        <v>125</v>
      </c>
      <c r="H535" s="154">
        <v>10.2369</v>
      </c>
      <c r="I535" s="154">
        <v>1.7999999999999999E-2</v>
      </c>
      <c r="J535" s="154">
        <v>322.60399999999998</v>
      </c>
      <c r="K535" s="154">
        <v>165.892</v>
      </c>
      <c r="L535" s="154">
        <v>187.70699999999999</v>
      </c>
      <c r="M535" s="166">
        <v>105</v>
      </c>
      <c r="N535" s="167">
        <f t="shared" si="62"/>
        <v>302.60399999999998</v>
      </c>
      <c r="O535" s="167">
        <f t="shared" si="62"/>
        <v>145.892</v>
      </c>
      <c r="P535" s="167">
        <f t="shared" si="62"/>
        <v>167.70699999999999</v>
      </c>
      <c r="Q535" t="str">
        <f t="shared" si="58"/>
        <v>NA</v>
      </c>
      <c r="R535" t="str">
        <f t="shared" si="59"/>
        <v>NA</v>
      </c>
      <c r="S535" s="168">
        <f t="shared" si="60"/>
        <v>302.60399999999998</v>
      </c>
      <c r="T535">
        <f t="shared" si="61"/>
        <v>145.892</v>
      </c>
    </row>
    <row r="536" spans="1:20" outlineLevel="1" x14ac:dyDescent="0.25">
      <c r="A536" s="149">
        <v>35</v>
      </c>
      <c r="B536" s="164" t="str">
        <f t="shared" si="56"/>
        <v>FA</v>
      </c>
      <c r="C536" s="164" t="str">
        <f t="shared" si="57"/>
        <v>FA</v>
      </c>
      <c r="D536" s="135">
        <v>25.21</v>
      </c>
      <c r="E536" s="165">
        <v>1</v>
      </c>
      <c r="F536" s="135">
        <v>18</v>
      </c>
      <c r="G536" s="135">
        <v>125</v>
      </c>
      <c r="H536" s="154">
        <v>20.967700000000001</v>
      </c>
      <c r="I536" s="154">
        <v>1.7999999999999999E-2</v>
      </c>
      <c r="J536" s="154">
        <v>242.488</v>
      </c>
      <c r="K536" s="154">
        <v>149.489</v>
      </c>
      <c r="L536" s="154">
        <v>162.76900000000001</v>
      </c>
      <c r="M536" s="166">
        <v>105</v>
      </c>
      <c r="N536" s="167">
        <f t="shared" si="62"/>
        <v>222.488</v>
      </c>
      <c r="O536" s="167">
        <f t="shared" si="62"/>
        <v>129.489</v>
      </c>
      <c r="P536" s="167">
        <f t="shared" si="62"/>
        <v>142.76900000000001</v>
      </c>
      <c r="Q536" t="str">
        <f t="shared" si="58"/>
        <v>NA</v>
      </c>
      <c r="R536" t="str">
        <f t="shared" si="59"/>
        <v>NA</v>
      </c>
      <c r="S536" s="168">
        <f t="shared" si="60"/>
        <v>222.488</v>
      </c>
      <c r="T536">
        <f t="shared" si="61"/>
        <v>129.489</v>
      </c>
    </row>
    <row r="537" spans="1:20" outlineLevel="1" x14ac:dyDescent="0.25">
      <c r="A537" s="149">
        <v>50</v>
      </c>
      <c r="B537" s="164" t="str">
        <f t="shared" si="56"/>
        <v>FA</v>
      </c>
      <c r="C537" s="164" t="str">
        <f t="shared" si="57"/>
        <v>FA</v>
      </c>
      <c r="D537" s="135">
        <v>35.94</v>
      </c>
      <c r="E537" s="165">
        <v>1</v>
      </c>
      <c r="F537" s="135">
        <v>18</v>
      </c>
      <c r="G537" s="135">
        <v>125</v>
      </c>
      <c r="H537" s="154">
        <v>31.698499999999999</v>
      </c>
      <c r="I537" s="154">
        <v>1.7999999999999999E-2</v>
      </c>
      <c r="J537" s="154">
        <v>208.68700000000001</v>
      </c>
      <c r="K537" s="154">
        <v>142.59700000000001</v>
      </c>
      <c r="L537" s="154">
        <v>152.03299999999999</v>
      </c>
      <c r="M537" s="166">
        <v>105</v>
      </c>
      <c r="N537" s="167">
        <f t="shared" si="62"/>
        <v>188.68700000000001</v>
      </c>
      <c r="O537" s="167">
        <f t="shared" si="62"/>
        <v>122.59700000000001</v>
      </c>
      <c r="P537" s="167">
        <f t="shared" si="62"/>
        <v>132.03299999999999</v>
      </c>
      <c r="Q537" t="str">
        <f t="shared" si="58"/>
        <v>NA</v>
      </c>
      <c r="R537" t="str">
        <f t="shared" si="59"/>
        <v>NA</v>
      </c>
      <c r="S537" s="168">
        <f t="shared" si="60"/>
        <v>188.68700000000001</v>
      </c>
      <c r="T537">
        <f t="shared" si="61"/>
        <v>122.59700000000001</v>
      </c>
    </row>
    <row r="538" spans="1:20" outlineLevel="1" x14ac:dyDescent="0.25">
      <c r="A538" s="149">
        <v>60</v>
      </c>
      <c r="B538" s="164" t="str">
        <f t="shared" si="56"/>
        <v>FA</v>
      </c>
      <c r="C538" s="164" t="str">
        <f t="shared" si="57"/>
        <v>FA</v>
      </c>
      <c r="D538" s="135">
        <v>43.09</v>
      </c>
      <c r="E538" s="165">
        <v>1</v>
      </c>
      <c r="F538" s="135">
        <v>18</v>
      </c>
      <c r="G538" s="135">
        <v>125</v>
      </c>
      <c r="H538" s="154">
        <v>38.8523</v>
      </c>
      <c r="I538" s="154">
        <v>1.7999999999999999E-2</v>
      </c>
      <c r="J538" s="154">
        <v>195.46799999999999</v>
      </c>
      <c r="K538" s="154">
        <v>139.92699999999999</v>
      </c>
      <c r="L538" s="154">
        <v>147.58699999999999</v>
      </c>
      <c r="M538" s="166">
        <v>105</v>
      </c>
      <c r="N538" s="167">
        <f t="shared" si="62"/>
        <v>175.46799999999999</v>
      </c>
      <c r="O538" s="167">
        <f t="shared" si="62"/>
        <v>119.92699999999999</v>
      </c>
      <c r="P538" s="167">
        <f t="shared" si="62"/>
        <v>127.58699999999999</v>
      </c>
      <c r="Q538">
        <f t="shared" si="58"/>
        <v>195.46799999999999</v>
      </c>
      <c r="R538">
        <f t="shared" si="59"/>
        <v>139.92699999999999</v>
      </c>
      <c r="S538" s="168">
        <f t="shared" si="60"/>
        <v>175.46799999999999</v>
      </c>
      <c r="T538">
        <f t="shared" si="61"/>
        <v>119.92699999999999</v>
      </c>
    </row>
    <row r="539" spans="1:20" outlineLevel="1" x14ac:dyDescent="0.25">
      <c r="A539" s="149">
        <v>70</v>
      </c>
      <c r="B539" s="164" t="str">
        <f t="shared" si="56"/>
        <v>FA</v>
      </c>
      <c r="C539" s="164" t="str">
        <f t="shared" si="57"/>
        <v>FA</v>
      </c>
      <c r="D539" s="135">
        <v>50.25</v>
      </c>
      <c r="E539" s="165">
        <v>1</v>
      </c>
      <c r="F539" s="135">
        <v>18</v>
      </c>
      <c r="G539" s="135">
        <v>125</v>
      </c>
      <c r="H539" s="154">
        <v>46.0062</v>
      </c>
      <c r="I539" s="154">
        <v>1.7999999999999999E-2</v>
      </c>
      <c r="J539" s="154">
        <v>185.75200000000001</v>
      </c>
      <c r="K539" s="154">
        <v>137.93799999999999</v>
      </c>
      <c r="L539" s="154">
        <v>144.459</v>
      </c>
      <c r="M539" s="166">
        <v>105</v>
      </c>
      <c r="N539" s="167">
        <f t="shared" si="62"/>
        <v>165.75200000000001</v>
      </c>
      <c r="O539" s="167">
        <f t="shared" si="62"/>
        <v>117.93799999999999</v>
      </c>
      <c r="P539" s="167">
        <f t="shared" si="62"/>
        <v>124.459</v>
      </c>
      <c r="Q539">
        <f t="shared" si="58"/>
        <v>185.75200000000001</v>
      </c>
      <c r="R539">
        <f t="shared" si="59"/>
        <v>137.93799999999999</v>
      </c>
      <c r="S539" s="168">
        <f t="shared" si="60"/>
        <v>165.75200000000001</v>
      </c>
      <c r="T539">
        <f t="shared" si="61"/>
        <v>117.93799999999999</v>
      </c>
    </row>
    <row r="540" spans="1:20" outlineLevel="1" x14ac:dyDescent="0.25">
      <c r="A540" s="149">
        <v>85</v>
      </c>
      <c r="B540" s="164" t="str">
        <f t="shared" si="56"/>
        <v>FA</v>
      </c>
      <c r="C540" s="164" t="str">
        <f t="shared" si="57"/>
        <v>FA</v>
      </c>
      <c r="D540" s="135">
        <v>60.98</v>
      </c>
      <c r="E540" s="165">
        <v>1</v>
      </c>
      <c r="F540" s="135">
        <v>18</v>
      </c>
      <c r="G540" s="135">
        <v>125</v>
      </c>
      <c r="H540" s="154">
        <v>56.736899999999999</v>
      </c>
      <c r="I540" s="154">
        <v>1.7999999999999999E-2</v>
      </c>
      <c r="J540" s="154">
        <v>175.50200000000001</v>
      </c>
      <c r="K540" s="154">
        <v>135.84700000000001</v>
      </c>
      <c r="L540" s="154">
        <v>141.191</v>
      </c>
      <c r="M540" s="166">
        <v>105</v>
      </c>
      <c r="N540" s="167">
        <f t="shared" si="62"/>
        <v>155.50200000000001</v>
      </c>
      <c r="O540" s="167">
        <f t="shared" si="62"/>
        <v>115.84700000000001</v>
      </c>
      <c r="P540" s="167">
        <f t="shared" si="62"/>
        <v>121.191</v>
      </c>
      <c r="Q540">
        <f t="shared" si="58"/>
        <v>175.50200000000001</v>
      </c>
      <c r="R540">
        <f t="shared" si="59"/>
        <v>135.84700000000001</v>
      </c>
      <c r="S540" s="168">
        <f t="shared" si="60"/>
        <v>155.50200000000001</v>
      </c>
      <c r="T540">
        <f t="shared" si="61"/>
        <v>115.84700000000001</v>
      </c>
    </row>
    <row r="541" spans="1:20" outlineLevel="1" x14ac:dyDescent="0.25">
      <c r="A541" s="149">
        <v>100</v>
      </c>
      <c r="B541" s="164" t="str">
        <f t="shared" si="56"/>
        <v>FA</v>
      </c>
      <c r="C541" s="164" t="str">
        <f t="shared" si="57"/>
        <v>FA</v>
      </c>
      <c r="D541" s="135">
        <v>71.709999999999994</v>
      </c>
      <c r="E541" s="165">
        <v>1</v>
      </c>
      <c r="F541" s="135">
        <v>18</v>
      </c>
      <c r="G541" s="135">
        <v>125</v>
      </c>
      <c r="H541" s="154">
        <v>67.467699999999994</v>
      </c>
      <c r="I541" s="154">
        <v>1.7999999999999999E-2</v>
      </c>
      <c r="J541" s="154">
        <v>168.03800000000001</v>
      </c>
      <c r="K541" s="154">
        <v>134.24199999999999</v>
      </c>
      <c r="L541" s="154">
        <v>139.24199999999999</v>
      </c>
      <c r="M541" s="166">
        <v>105</v>
      </c>
      <c r="N541" s="167">
        <f t="shared" si="62"/>
        <v>148.03800000000001</v>
      </c>
      <c r="O541" s="167">
        <f t="shared" si="62"/>
        <v>114.24199999999999</v>
      </c>
      <c r="P541" s="167">
        <f t="shared" si="62"/>
        <v>119.24199999999999</v>
      </c>
      <c r="Q541">
        <f t="shared" si="58"/>
        <v>168.03800000000001</v>
      </c>
      <c r="R541">
        <f t="shared" si="59"/>
        <v>134.24199999999999</v>
      </c>
      <c r="S541" s="168">
        <f t="shared" si="60"/>
        <v>148.03800000000001</v>
      </c>
      <c r="T541">
        <f t="shared" si="61"/>
        <v>114.24199999999999</v>
      </c>
    </row>
    <row r="542" spans="1:20" outlineLevel="1" x14ac:dyDescent="0.25">
      <c r="A542" s="149">
        <v>125</v>
      </c>
      <c r="B542" s="164" t="str">
        <f t="shared" si="56"/>
        <v>FA</v>
      </c>
      <c r="C542" s="164" t="str">
        <f t="shared" si="57"/>
        <v>FA</v>
      </c>
      <c r="D542" s="135">
        <v>89.59</v>
      </c>
      <c r="E542" s="165">
        <v>1</v>
      </c>
      <c r="F542" s="135">
        <v>18</v>
      </c>
      <c r="G542" s="135">
        <v>125</v>
      </c>
      <c r="H542" s="154">
        <v>85.3523</v>
      </c>
      <c r="I542" s="154">
        <v>1.7999999999999999E-2</v>
      </c>
      <c r="J542" s="154">
        <v>159.74600000000001</v>
      </c>
      <c r="K542" s="154">
        <v>132.511</v>
      </c>
      <c r="L542" s="154">
        <v>136.601</v>
      </c>
      <c r="M542" s="166">
        <v>105</v>
      </c>
      <c r="N542" s="167">
        <f t="shared" si="62"/>
        <v>139.74600000000001</v>
      </c>
      <c r="O542" s="167">
        <f t="shared" si="62"/>
        <v>112.511</v>
      </c>
      <c r="P542" s="167">
        <f t="shared" si="62"/>
        <v>116.601</v>
      </c>
      <c r="Q542">
        <f t="shared" si="58"/>
        <v>159.74600000000001</v>
      </c>
      <c r="R542">
        <f t="shared" si="59"/>
        <v>132.511</v>
      </c>
      <c r="S542" s="168">
        <f t="shared" si="60"/>
        <v>139.74600000000001</v>
      </c>
      <c r="T542">
        <f t="shared" si="61"/>
        <v>112.511</v>
      </c>
    </row>
    <row r="543" spans="1:20" outlineLevel="1" x14ac:dyDescent="0.25">
      <c r="A543" s="149">
        <v>150</v>
      </c>
      <c r="B543" s="164" t="str">
        <f t="shared" si="56"/>
        <v>FA</v>
      </c>
      <c r="C543" s="164" t="str">
        <f t="shared" si="57"/>
        <v>FA</v>
      </c>
      <c r="D543" s="135">
        <v>107.48</v>
      </c>
      <c r="E543" s="165">
        <v>1</v>
      </c>
      <c r="F543" s="135">
        <v>18</v>
      </c>
      <c r="G543" s="135">
        <v>125</v>
      </c>
      <c r="H543" s="154">
        <v>103.23699999999999</v>
      </c>
      <c r="I543" s="154">
        <v>1.7999999999999999E-2</v>
      </c>
      <c r="J543" s="154">
        <v>154.124</v>
      </c>
      <c r="K543" s="154">
        <v>131.322</v>
      </c>
      <c r="L543" s="154">
        <v>134.666</v>
      </c>
      <c r="M543" s="166">
        <v>105</v>
      </c>
      <c r="N543" s="167">
        <f t="shared" si="62"/>
        <v>134.124</v>
      </c>
      <c r="O543" s="167">
        <f t="shared" si="62"/>
        <v>111.322</v>
      </c>
      <c r="P543" s="167">
        <f t="shared" si="62"/>
        <v>114.666</v>
      </c>
      <c r="Q543">
        <f t="shared" si="58"/>
        <v>154.124</v>
      </c>
      <c r="R543">
        <f t="shared" si="59"/>
        <v>131.322</v>
      </c>
      <c r="S543" s="168">
        <f t="shared" si="60"/>
        <v>134.124</v>
      </c>
      <c r="T543">
        <f t="shared" si="61"/>
        <v>111.322</v>
      </c>
    </row>
    <row r="544" spans="1:20" outlineLevel="1" x14ac:dyDescent="0.25">
      <c r="A544" s="149">
        <v>2</v>
      </c>
      <c r="B544" s="164" t="str">
        <f t="shared" si="56"/>
        <v>FA</v>
      </c>
      <c r="C544" s="164" t="str">
        <f t="shared" si="57"/>
        <v>TR</v>
      </c>
      <c r="D544" s="135">
        <v>1.6</v>
      </c>
      <c r="E544" s="165">
        <v>1</v>
      </c>
      <c r="F544" s="135">
        <v>24</v>
      </c>
      <c r="G544" s="135">
        <v>125</v>
      </c>
      <c r="H544" s="154">
        <v>-2.64</v>
      </c>
      <c r="I544" s="154">
        <v>2.4E-2</v>
      </c>
      <c r="J544" s="154">
        <v>1630.28</v>
      </c>
      <c r="K544" s="154">
        <v>447.423</v>
      </c>
      <c r="L544" s="154">
        <v>621.12199999999996</v>
      </c>
      <c r="M544" s="166">
        <v>105</v>
      </c>
      <c r="N544" s="167">
        <f t="shared" si="62"/>
        <v>1610.28</v>
      </c>
      <c r="O544" s="167">
        <f t="shared" si="62"/>
        <v>427.423</v>
      </c>
      <c r="P544" s="167">
        <f t="shared" si="62"/>
        <v>601.12199999999996</v>
      </c>
      <c r="Q544" t="str">
        <f t="shared" si="58"/>
        <v>NA</v>
      </c>
      <c r="R544" t="str">
        <f t="shared" si="59"/>
        <v>NA</v>
      </c>
      <c r="S544" s="168">
        <f t="shared" si="60"/>
        <v>1610.28</v>
      </c>
      <c r="T544">
        <f t="shared" si="61"/>
        <v>427.423</v>
      </c>
    </row>
    <row r="545" spans="1:20" outlineLevel="1" x14ac:dyDescent="0.25">
      <c r="A545" s="149">
        <v>3.5</v>
      </c>
      <c r="B545" s="164" t="str">
        <f t="shared" si="56"/>
        <v>FA</v>
      </c>
      <c r="C545" s="164" t="str">
        <f t="shared" si="57"/>
        <v>TR</v>
      </c>
      <c r="D545" s="135">
        <v>2.67</v>
      </c>
      <c r="E545" s="165">
        <v>1</v>
      </c>
      <c r="F545" s="135">
        <v>24</v>
      </c>
      <c r="G545" s="135">
        <v>125</v>
      </c>
      <c r="H545" s="154">
        <v>-1.5669200000000001</v>
      </c>
      <c r="I545" s="154">
        <v>2.4E-2</v>
      </c>
      <c r="J545" s="154">
        <v>1207.31</v>
      </c>
      <c r="K545" s="154">
        <v>348.05200000000002</v>
      </c>
      <c r="L545" s="154">
        <v>470.05200000000002</v>
      </c>
      <c r="M545" s="166">
        <v>105</v>
      </c>
      <c r="N545" s="167">
        <f t="shared" si="62"/>
        <v>1187.31</v>
      </c>
      <c r="O545" s="167">
        <f t="shared" si="62"/>
        <v>328.05200000000002</v>
      </c>
      <c r="P545" s="167">
        <f t="shared" si="62"/>
        <v>450.05200000000002</v>
      </c>
      <c r="Q545" t="str">
        <f t="shared" si="58"/>
        <v>NA</v>
      </c>
      <c r="R545" t="str">
        <f t="shared" si="59"/>
        <v>NA</v>
      </c>
      <c r="S545" s="168">
        <f t="shared" si="60"/>
        <v>1187.31</v>
      </c>
      <c r="T545">
        <f t="shared" si="61"/>
        <v>328.05200000000002</v>
      </c>
    </row>
    <row r="546" spans="1:20" outlineLevel="1" x14ac:dyDescent="0.25">
      <c r="A546" s="149">
        <v>5</v>
      </c>
      <c r="B546" s="164" t="str">
        <f t="shared" si="56"/>
        <v>FA</v>
      </c>
      <c r="C546" s="164" t="str">
        <f t="shared" si="57"/>
        <v>TR</v>
      </c>
      <c r="D546" s="135">
        <v>3.75</v>
      </c>
      <c r="E546" s="165">
        <v>1</v>
      </c>
      <c r="F546" s="135">
        <v>24</v>
      </c>
      <c r="G546" s="135">
        <v>125</v>
      </c>
      <c r="H546" s="154">
        <v>-0.49384600000000001</v>
      </c>
      <c r="I546" s="154">
        <v>2.4E-2</v>
      </c>
      <c r="J546" s="154">
        <v>965.41</v>
      </c>
      <c r="K546" s="154">
        <v>297.29599999999999</v>
      </c>
      <c r="L546" s="154">
        <v>390.55799999999999</v>
      </c>
      <c r="M546" s="166">
        <v>105</v>
      </c>
      <c r="N546" s="167">
        <f t="shared" si="62"/>
        <v>945.41</v>
      </c>
      <c r="O546" s="167">
        <f t="shared" si="62"/>
        <v>277.29599999999999</v>
      </c>
      <c r="P546" s="167">
        <f t="shared" si="62"/>
        <v>370.55799999999999</v>
      </c>
      <c r="Q546" t="str">
        <f t="shared" si="58"/>
        <v>NA</v>
      </c>
      <c r="R546" t="str">
        <f t="shared" si="59"/>
        <v>NA</v>
      </c>
      <c r="S546" s="168">
        <f t="shared" si="60"/>
        <v>945.41</v>
      </c>
      <c r="T546">
        <f t="shared" si="61"/>
        <v>277.29599999999999</v>
      </c>
    </row>
    <row r="547" spans="1:20" outlineLevel="1" x14ac:dyDescent="0.25">
      <c r="A547" s="149">
        <v>7.5</v>
      </c>
      <c r="B547" s="164" t="str">
        <f t="shared" si="56"/>
        <v>FA</v>
      </c>
      <c r="C547" s="164" t="str">
        <f t="shared" si="57"/>
        <v>TR</v>
      </c>
      <c r="D547" s="135">
        <v>5.53</v>
      </c>
      <c r="E547" s="165">
        <v>1</v>
      </c>
      <c r="F547" s="135">
        <v>24</v>
      </c>
      <c r="G547" s="135">
        <v>125</v>
      </c>
      <c r="H547" s="154">
        <v>1.2946200000000001</v>
      </c>
      <c r="I547" s="154">
        <v>2.4E-2</v>
      </c>
      <c r="J547" s="154">
        <v>736.55</v>
      </c>
      <c r="K547" s="154">
        <v>249.29499999999999</v>
      </c>
      <c r="L547" s="154">
        <v>317.95800000000003</v>
      </c>
      <c r="M547" s="166">
        <v>105</v>
      </c>
      <c r="N547" s="167">
        <f t="shared" si="62"/>
        <v>716.55</v>
      </c>
      <c r="O547" s="167">
        <f t="shared" si="62"/>
        <v>229.29499999999999</v>
      </c>
      <c r="P547" s="167">
        <f t="shared" si="62"/>
        <v>297.95800000000003</v>
      </c>
      <c r="Q547" t="str">
        <f t="shared" si="58"/>
        <v>NA</v>
      </c>
      <c r="R547" t="str">
        <f t="shared" si="59"/>
        <v>NA</v>
      </c>
      <c r="S547" s="168">
        <f t="shared" si="60"/>
        <v>716.55</v>
      </c>
      <c r="T547">
        <f t="shared" si="61"/>
        <v>229.29499999999999</v>
      </c>
    </row>
    <row r="548" spans="1:20" outlineLevel="1" x14ac:dyDescent="0.25">
      <c r="A548" s="149">
        <v>10</v>
      </c>
      <c r="B548" s="164" t="str">
        <f t="shared" si="56"/>
        <v>FA</v>
      </c>
      <c r="C548" s="164" t="str">
        <f t="shared" si="57"/>
        <v>TR</v>
      </c>
      <c r="D548" s="135">
        <v>7.32</v>
      </c>
      <c r="E548" s="165">
        <v>1</v>
      </c>
      <c r="F548" s="135">
        <v>24</v>
      </c>
      <c r="G548" s="135">
        <v>125</v>
      </c>
      <c r="H548" s="154">
        <v>3.0830799999999998</v>
      </c>
      <c r="I548" s="154">
        <v>2.4E-2</v>
      </c>
      <c r="J548" s="154">
        <v>605.50800000000004</v>
      </c>
      <c r="K548" s="154">
        <v>223.214</v>
      </c>
      <c r="L548" s="154">
        <v>276.30399999999997</v>
      </c>
      <c r="M548" s="166">
        <v>105</v>
      </c>
      <c r="N548" s="167">
        <f t="shared" si="62"/>
        <v>585.50800000000004</v>
      </c>
      <c r="O548" s="167">
        <f t="shared" si="62"/>
        <v>203.214</v>
      </c>
      <c r="P548" s="167">
        <f t="shared" si="62"/>
        <v>256.30399999999997</v>
      </c>
      <c r="Q548" t="str">
        <f t="shared" si="58"/>
        <v>NA</v>
      </c>
      <c r="R548" t="str">
        <f t="shared" si="59"/>
        <v>NA</v>
      </c>
      <c r="S548" s="168">
        <f t="shared" si="60"/>
        <v>585.50800000000004</v>
      </c>
      <c r="T548">
        <f t="shared" si="61"/>
        <v>203.214</v>
      </c>
    </row>
    <row r="549" spans="1:20" outlineLevel="1" x14ac:dyDescent="0.25">
      <c r="A549" s="149">
        <v>15</v>
      </c>
      <c r="B549" s="164" t="str">
        <f t="shared" si="56"/>
        <v>FA</v>
      </c>
      <c r="C549" s="164" t="str">
        <f t="shared" si="57"/>
        <v>TR</v>
      </c>
      <c r="D549" s="135">
        <v>10.9</v>
      </c>
      <c r="E549" s="165">
        <v>1</v>
      </c>
      <c r="F549" s="135">
        <v>24</v>
      </c>
      <c r="G549" s="135">
        <v>125</v>
      </c>
      <c r="H549" s="154">
        <v>6.66</v>
      </c>
      <c r="I549" s="154">
        <v>2.4E-2</v>
      </c>
      <c r="J549" s="154">
        <v>462.161</v>
      </c>
      <c r="K549" s="154">
        <v>194.654</v>
      </c>
      <c r="L549" s="154">
        <v>232.54300000000001</v>
      </c>
      <c r="M549" s="166">
        <v>105</v>
      </c>
      <c r="N549" s="167">
        <f t="shared" si="62"/>
        <v>442.161</v>
      </c>
      <c r="O549" s="167">
        <f t="shared" si="62"/>
        <v>174.654</v>
      </c>
      <c r="P549" s="167">
        <f t="shared" si="62"/>
        <v>212.54300000000001</v>
      </c>
      <c r="Q549" t="str">
        <f t="shared" si="58"/>
        <v>NA</v>
      </c>
      <c r="R549" t="str">
        <f t="shared" si="59"/>
        <v>NA</v>
      </c>
      <c r="S549" s="168">
        <f t="shared" si="60"/>
        <v>442.161</v>
      </c>
      <c r="T549">
        <f t="shared" si="61"/>
        <v>174.654</v>
      </c>
    </row>
    <row r="550" spans="1:20" outlineLevel="1" x14ac:dyDescent="0.25">
      <c r="A550" s="149">
        <v>20</v>
      </c>
      <c r="B550" s="164" t="str">
        <f t="shared" si="56"/>
        <v>FA</v>
      </c>
      <c r="C550" s="164" t="str">
        <f t="shared" si="57"/>
        <v>TR</v>
      </c>
      <c r="D550" s="135">
        <v>14.48</v>
      </c>
      <c r="E550" s="165">
        <v>1</v>
      </c>
      <c r="F550" s="135">
        <v>24</v>
      </c>
      <c r="G550" s="135">
        <v>125</v>
      </c>
      <c r="H550" s="154">
        <v>10.2369</v>
      </c>
      <c r="I550" s="154">
        <v>2.4E-2</v>
      </c>
      <c r="J550" s="154">
        <v>384.70100000000002</v>
      </c>
      <c r="K550" s="154">
        <v>178.83199999999999</v>
      </c>
      <c r="L550" s="154">
        <v>207.25800000000001</v>
      </c>
      <c r="M550" s="166">
        <v>105</v>
      </c>
      <c r="N550" s="167">
        <f t="shared" si="62"/>
        <v>364.70100000000002</v>
      </c>
      <c r="O550" s="167">
        <f t="shared" si="62"/>
        <v>158.83199999999999</v>
      </c>
      <c r="P550" s="167">
        <f t="shared" si="62"/>
        <v>187.25800000000001</v>
      </c>
      <c r="Q550" t="str">
        <f t="shared" si="58"/>
        <v>NA</v>
      </c>
      <c r="R550" t="str">
        <f t="shared" si="59"/>
        <v>NA</v>
      </c>
      <c r="S550" s="168">
        <f t="shared" si="60"/>
        <v>364.70100000000002</v>
      </c>
      <c r="T550">
        <f t="shared" si="61"/>
        <v>158.83199999999999</v>
      </c>
    </row>
    <row r="551" spans="1:20" outlineLevel="1" x14ac:dyDescent="0.25">
      <c r="A551" s="149">
        <v>35</v>
      </c>
      <c r="B551" s="164" t="str">
        <f t="shared" si="56"/>
        <v>FA</v>
      </c>
      <c r="C551" s="164" t="str">
        <f t="shared" si="57"/>
        <v>FA</v>
      </c>
      <c r="D551" s="135">
        <v>25.21</v>
      </c>
      <c r="E551" s="165">
        <v>1</v>
      </c>
      <c r="F551" s="135">
        <v>24</v>
      </c>
      <c r="G551" s="135">
        <v>125</v>
      </c>
      <c r="H551" s="154">
        <v>20.967700000000001</v>
      </c>
      <c r="I551" s="154">
        <v>2.4E-2</v>
      </c>
      <c r="J551" s="154">
        <v>280.13</v>
      </c>
      <c r="K551" s="154">
        <v>157.387</v>
      </c>
      <c r="L551" s="154">
        <v>174.81899999999999</v>
      </c>
      <c r="M551" s="166">
        <v>105</v>
      </c>
      <c r="N551" s="167">
        <f t="shared" si="62"/>
        <v>260.13</v>
      </c>
      <c r="O551" s="167">
        <f t="shared" si="62"/>
        <v>137.387</v>
      </c>
      <c r="P551" s="167">
        <f t="shared" si="62"/>
        <v>154.81899999999999</v>
      </c>
      <c r="Q551" t="str">
        <f t="shared" si="58"/>
        <v>NA</v>
      </c>
      <c r="R551" t="str">
        <f t="shared" si="59"/>
        <v>NA</v>
      </c>
      <c r="S551" s="168">
        <f t="shared" si="60"/>
        <v>260.13</v>
      </c>
      <c r="T551">
        <f t="shared" si="61"/>
        <v>137.387</v>
      </c>
    </row>
    <row r="552" spans="1:20" outlineLevel="1" x14ac:dyDescent="0.25">
      <c r="A552" s="149">
        <v>50</v>
      </c>
      <c r="B552" s="164" t="str">
        <f t="shared" si="56"/>
        <v>FA</v>
      </c>
      <c r="C552" s="164" t="str">
        <f t="shared" si="57"/>
        <v>FA</v>
      </c>
      <c r="D552" s="135">
        <v>35.94</v>
      </c>
      <c r="E552" s="165">
        <v>1</v>
      </c>
      <c r="F552" s="135">
        <v>24</v>
      </c>
      <c r="G552" s="135">
        <v>125</v>
      </c>
      <c r="H552" s="154">
        <v>31.698499999999999</v>
      </c>
      <c r="I552" s="154">
        <v>2.4E-2</v>
      </c>
      <c r="J552" s="154">
        <v>235.76400000000001</v>
      </c>
      <c r="K552" s="154">
        <v>148.321</v>
      </c>
      <c r="L552" s="154">
        <v>160.75899999999999</v>
      </c>
      <c r="M552" s="166">
        <v>105</v>
      </c>
      <c r="N552" s="167">
        <f t="shared" si="62"/>
        <v>215.76400000000001</v>
      </c>
      <c r="O552" s="167">
        <f t="shared" si="62"/>
        <v>128.321</v>
      </c>
      <c r="P552" s="167">
        <f t="shared" si="62"/>
        <v>140.75899999999999</v>
      </c>
      <c r="Q552" t="str">
        <f t="shared" si="58"/>
        <v>NA</v>
      </c>
      <c r="R552" t="str">
        <f t="shared" si="59"/>
        <v>NA</v>
      </c>
      <c r="S552" s="168">
        <f t="shared" si="60"/>
        <v>215.76400000000001</v>
      </c>
      <c r="T552">
        <f t="shared" si="61"/>
        <v>128.321</v>
      </c>
    </row>
    <row r="553" spans="1:20" outlineLevel="1" x14ac:dyDescent="0.25">
      <c r="A553" s="149">
        <v>60</v>
      </c>
      <c r="B553" s="164" t="str">
        <f t="shared" si="56"/>
        <v>FA</v>
      </c>
      <c r="C553" s="164" t="str">
        <f t="shared" si="57"/>
        <v>FA</v>
      </c>
      <c r="D553" s="135">
        <v>43.09</v>
      </c>
      <c r="E553" s="165">
        <v>1</v>
      </c>
      <c r="F553" s="135">
        <v>24</v>
      </c>
      <c r="G553" s="135">
        <v>125</v>
      </c>
      <c r="H553" s="154">
        <v>38.8523</v>
      </c>
      <c r="I553" s="154">
        <v>2.4E-2</v>
      </c>
      <c r="J553" s="154">
        <v>218.364</v>
      </c>
      <c r="K553" s="154">
        <v>144.80099999999999</v>
      </c>
      <c r="L553" s="154">
        <v>154.916</v>
      </c>
      <c r="M553" s="166">
        <v>105</v>
      </c>
      <c r="N553" s="167">
        <f t="shared" si="62"/>
        <v>198.364</v>
      </c>
      <c r="O553" s="167">
        <f t="shared" si="62"/>
        <v>124.80099999999999</v>
      </c>
      <c r="P553" s="167">
        <f t="shared" si="62"/>
        <v>134.916</v>
      </c>
      <c r="Q553" t="str">
        <f t="shared" si="58"/>
        <v>NA</v>
      </c>
      <c r="R553" t="str">
        <f t="shared" si="59"/>
        <v>NA</v>
      </c>
      <c r="S553" s="168">
        <f t="shared" si="60"/>
        <v>198.364</v>
      </c>
      <c r="T553">
        <f t="shared" si="61"/>
        <v>124.80099999999999</v>
      </c>
    </row>
    <row r="554" spans="1:20" outlineLevel="1" x14ac:dyDescent="0.25">
      <c r="A554" s="149">
        <v>70</v>
      </c>
      <c r="B554" s="164" t="str">
        <f t="shared" si="56"/>
        <v>FA</v>
      </c>
      <c r="C554" s="164" t="str">
        <f t="shared" si="57"/>
        <v>FA</v>
      </c>
      <c r="D554" s="135">
        <v>50.25</v>
      </c>
      <c r="E554" s="165">
        <v>1</v>
      </c>
      <c r="F554" s="135">
        <v>24</v>
      </c>
      <c r="G554" s="135">
        <v>125</v>
      </c>
      <c r="H554" s="154">
        <v>46.0062</v>
      </c>
      <c r="I554" s="154">
        <v>2.4E-2</v>
      </c>
      <c r="J554" s="154">
        <v>205.57400000000001</v>
      </c>
      <c r="K554" s="154">
        <v>142.17699999999999</v>
      </c>
      <c r="L554" s="154">
        <v>150.79900000000001</v>
      </c>
      <c r="M554" s="166">
        <v>105</v>
      </c>
      <c r="N554" s="167">
        <f t="shared" si="62"/>
        <v>185.57400000000001</v>
      </c>
      <c r="O554" s="167">
        <f t="shared" si="62"/>
        <v>122.17699999999999</v>
      </c>
      <c r="P554" s="167">
        <f t="shared" si="62"/>
        <v>130.79900000000001</v>
      </c>
      <c r="Q554">
        <f t="shared" si="58"/>
        <v>205.57400000000001</v>
      </c>
      <c r="R554">
        <f t="shared" si="59"/>
        <v>142.17699999999999</v>
      </c>
      <c r="S554" s="168">
        <f t="shared" si="60"/>
        <v>185.57400000000001</v>
      </c>
      <c r="T554">
        <f t="shared" si="61"/>
        <v>122.17699999999999</v>
      </c>
    </row>
    <row r="555" spans="1:20" outlineLevel="1" x14ac:dyDescent="0.25">
      <c r="A555" s="149">
        <v>85</v>
      </c>
      <c r="B555" s="164" t="str">
        <f t="shared" si="56"/>
        <v>FA</v>
      </c>
      <c r="C555" s="164" t="str">
        <f t="shared" si="57"/>
        <v>FA</v>
      </c>
      <c r="D555" s="135">
        <v>60.98</v>
      </c>
      <c r="E555" s="165">
        <v>1</v>
      </c>
      <c r="F555" s="135">
        <v>24</v>
      </c>
      <c r="G555" s="135">
        <v>125</v>
      </c>
      <c r="H555" s="154">
        <v>56.736899999999999</v>
      </c>
      <c r="I555" s="154">
        <v>2.4E-2</v>
      </c>
      <c r="J555" s="154">
        <v>192.03399999999999</v>
      </c>
      <c r="K555" s="154">
        <v>139.41</v>
      </c>
      <c r="L555" s="154">
        <v>146.48599999999999</v>
      </c>
      <c r="M555" s="166">
        <v>105</v>
      </c>
      <c r="N555" s="167">
        <f t="shared" si="62"/>
        <v>172.03399999999999</v>
      </c>
      <c r="O555" s="167">
        <f t="shared" si="62"/>
        <v>119.41</v>
      </c>
      <c r="P555" s="167">
        <f t="shared" si="62"/>
        <v>126.48599999999999</v>
      </c>
      <c r="Q555">
        <f t="shared" si="58"/>
        <v>192.03399999999999</v>
      </c>
      <c r="R555">
        <f t="shared" si="59"/>
        <v>139.41</v>
      </c>
      <c r="S555" s="168">
        <f t="shared" si="60"/>
        <v>172.03399999999999</v>
      </c>
      <c r="T555">
        <f t="shared" si="61"/>
        <v>119.41</v>
      </c>
    </row>
    <row r="556" spans="1:20" outlineLevel="1" x14ac:dyDescent="0.25">
      <c r="A556" s="149">
        <v>100</v>
      </c>
      <c r="B556" s="164" t="str">
        <f t="shared" si="56"/>
        <v>FA</v>
      </c>
      <c r="C556" s="164" t="str">
        <f t="shared" si="57"/>
        <v>FA</v>
      </c>
      <c r="D556" s="135">
        <v>71.709999999999994</v>
      </c>
      <c r="E556" s="165">
        <v>1</v>
      </c>
      <c r="F556" s="135">
        <v>24</v>
      </c>
      <c r="G556" s="135">
        <v>125</v>
      </c>
      <c r="H556" s="154">
        <v>67.467699999999994</v>
      </c>
      <c r="I556" s="154">
        <v>2.4E-2</v>
      </c>
      <c r="J556" s="154">
        <v>182.148</v>
      </c>
      <c r="K556" s="154">
        <v>137.28299999999999</v>
      </c>
      <c r="L556" s="154">
        <v>143.90700000000001</v>
      </c>
      <c r="M556" s="166">
        <v>105</v>
      </c>
      <c r="N556" s="167">
        <f t="shared" si="62"/>
        <v>162.148</v>
      </c>
      <c r="O556" s="167">
        <f t="shared" si="62"/>
        <v>117.28299999999999</v>
      </c>
      <c r="P556" s="167">
        <f t="shared" si="62"/>
        <v>123.90700000000001</v>
      </c>
      <c r="Q556">
        <f t="shared" si="58"/>
        <v>182.148</v>
      </c>
      <c r="R556">
        <f t="shared" si="59"/>
        <v>137.28299999999999</v>
      </c>
      <c r="S556" s="168">
        <f t="shared" si="60"/>
        <v>162.148</v>
      </c>
      <c r="T556">
        <f t="shared" si="61"/>
        <v>117.28299999999999</v>
      </c>
    </row>
    <row r="557" spans="1:20" outlineLevel="1" x14ac:dyDescent="0.25">
      <c r="A557" s="149">
        <v>125</v>
      </c>
      <c r="B557" s="164" t="str">
        <f t="shared" si="56"/>
        <v>FA</v>
      </c>
      <c r="C557" s="164" t="str">
        <f t="shared" si="57"/>
        <v>FA</v>
      </c>
      <c r="D557" s="135">
        <v>89.59</v>
      </c>
      <c r="E557" s="165">
        <v>1</v>
      </c>
      <c r="F557" s="135">
        <v>24</v>
      </c>
      <c r="G557" s="135">
        <v>125</v>
      </c>
      <c r="H557" s="154">
        <v>85.3523</v>
      </c>
      <c r="I557" s="154">
        <v>2.4E-2</v>
      </c>
      <c r="J557" s="154">
        <v>171.17099999999999</v>
      </c>
      <c r="K557" s="154">
        <v>134.988</v>
      </c>
      <c r="L557" s="154">
        <v>140.41499999999999</v>
      </c>
      <c r="M557" s="166">
        <v>105</v>
      </c>
      <c r="N557" s="167">
        <f t="shared" si="62"/>
        <v>151.17099999999999</v>
      </c>
      <c r="O557" s="167">
        <f t="shared" si="62"/>
        <v>114.988</v>
      </c>
      <c r="P557" s="167">
        <f t="shared" si="62"/>
        <v>120.41499999999999</v>
      </c>
      <c r="Q557">
        <f t="shared" si="58"/>
        <v>171.17099999999999</v>
      </c>
      <c r="R557">
        <f t="shared" si="59"/>
        <v>134.988</v>
      </c>
      <c r="S557" s="168">
        <f t="shared" si="60"/>
        <v>151.17099999999999</v>
      </c>
      <c r="T557">
        <f t="shared" si="61"/>
        <v>114.988</v>
      </c>
    </row>
    <row r="558" spans="1:20" outlineLevel="1" x14ac:dyDescent="0.25">
      <c r="A558" s="149">
        <v>150</v>
      </c>
      <c r="B558" s="164" t="str">
        <f t="shared" si="56"/>
        <v>FA</v>
      </c>
      <c r="C558" s="164" t="str">
        <f t="shared" si="57"/>
        <v>FA</v>
      </c>
      <c r="D558" s="135">
        <v>107.48</v>
      </c>
      <c r="E558" s="165">
        <v>1</v>
      </c>
      <c r="F558" s="135">
        <v>24</v>
      </c>
      <c r="G558" s="135">
        <v>125</v>
      </c>
      <c r="H558" s="154">
        <v>103.23699999999999</v>
      </c>
      <c r="I558" s="154">
        <v>2.4E-2</v>
      </c>
      <c r="J558" s="154">
        <v>163.72200000000001</v>
      </c>
      <c r="K558" s="154">
        <v>133.41200000000001</v>
      </c>
      <c r="L558" s="154">
        <v>137.85</v>
      </c>
      <c r="M558" s="166">
        <v>105</v>
      </c>
      <c r="N558" s="167">
        <f t="shared" si="62"/>
        <v>143.72200000000001</v>
      </c>
      <c r="O558" s="167">
        <f t="shared" si="62"/>
        <v>113.41200000000001</v>
      </c>
      <c r="P558" s="167">
        <f t="shared" si="62"/>
        <v>117.85</v>
      </c>
      <c r="Q558">
        <f t="shared" si="58"/>
        <v>163.72200000000001</v>
      </c>
      <c r="R558">
        <f t="shared" si="59"/>
        <v>133.41200000000001</v>
      </c>
      <c r="S558" s="168">
        <f t="shared" si="60"/>
        <v>143.72200000000001</v>
      </c>
      <c r="T558">
        <f t="shared" si="61"/>
        <v>113.41200000000001</v>
      </c>
    </row>
    <row r="559" spans="1:20" outlineLevel="1" x14ac:dyDescent="0.25">
      <c r="A559" s="149">
        <v>2</v>
      </c>
      <c r="B559" s="164" t="str">
        <f t="shared" si="56"/>
        <v>FA</v>
      </c>
      <c r="C559" s="164" t="str">
        <f t="shared" si="57"/>
        <v>TR</v>
      </c>
      <c r="D559" s="135">
        <v>1.6</v>
      </c>
      <c r="E559" s="165">
        <v>1</v>
      </c>
      <c r="F559" s="135">
        <v>30</v>
      </c>
      <c r="G559" s="135">
        <v>125</v>
      </c>
      <c r="H559" s="154">
        <v>-2.64</v>
      </c>
      <c r="I559" s="154">
        <v>0.03</v>
      </c>
      <c r="J559" s="154">
        <v>1960.74</v>
      </c>
      <c r="K559" s="154">
        <v>514.9</v>
      </c>
      <c r="L559" s="154">
        <v>721.34199999999998</v>
      </c>
      <c r="M559" s="166">
        <v>105</v>
      </c>
      <c r="N559" s="167">
        <f t="shared" si="62"/>
        <v>1940.74</v>
      </c>
      <c r="O559" s="167">
        <f t="shared" si="62"/>
        <v>494.9</v>
      </c>
      <c r="P559" s="167">
        <f t="shared" si="62"/>
        <v>701.34199999999998</v>
      </c>
      <c r="Q559" t="str">
        <f t="shared" si="58"/>
        <v>NA</v>
      </c>
      <c r="R559" t="str">
        <f t="shared" si="59"/>
        <v>NA</v>
      </c>
      <c r="S559" s="168">
        <f t="shared" si="60"/>
        <v>1940.74</v>
      </c>
      <c r="T559">
        <f t="shared" si="61"/>
        <v>494.9</v>
      </c>
    </row>
    <row r="560" spans="1:20" outlineLevel="1" x14ac:dyDescent="0.25">
      <c r="A560" s="149">
        <v>3.5</v>
      </c>
      <c r="B560" s="164" t="str">
        <f t="shared" si="56"/>
        <v>FA</v>
      </c>
      <c r="C560" s="164" t="str">
        <f t="shared" si="57"/>
        <v>TR</v>
      </c>
      <c r="D560" s="135">
        <v>2.67</v>
      </c>
      <c r="E560" s="165">
        <v>1</v>
      </c>
      <c r="F560" s="135">
        <v>30</v>
      </c>
      <c r="G560" s="135">
        <v>125</v>
      </c>
      <c r="H560" s="154">
        <v>-1.5669200000000001</v>
      </c>
      <c r="I560" s="154">
        <v>0.03</v>
      </c>
      <c r="J560" s="154">
        <v>1444.7</v>
      </c>
      <c r="K560" s="154">
        <v>395.96899999999999</v>
      </c>
      <c r="L560" s="154">
        <v>541.47199999999998</v>
      </c>
      <c r="M560" s="166">
        <v>105</v>
      </c>
      <c r="N560" s="167">
        <f t="shared" si="62"/>
        <v>1424.7</v>
      </c>
      <c r="O560" s="167">
        <f t="shared" si="62"/>
        <v>375.96899999999999</v>
      </c>
      <c r="P560" s="167">
        <f t="shared" si="62"/>
        <v>521.47199999999998</v>
      </c>
      <c r="Q560" t="str">
        <f t="shared" si="58"/>
        <v>NA</v>
      </c>
      <c r="R560" t="str">
        <f t="shared" si="59"/>
        <v>NA</v>
      </c>
      <c r="S560" s="168">
        <f t="shared" si="60"/>
        <v>1424.7</v>
      </c>
      <c r="T560">
        <f t="shared" si="61"/>
        <v>375.96899999999999</v>
      </c>
    </row>
    <row r="561" spans="1:20" outlineLevel="1" x14ac:dyDescent="0.25">
      <c r="A561" s="149">
        <v>5</v>
      </c>
      <c r="B561" s="164" t="str">
        <f t="shared" si="56"/>
        <v>FA</v>
      </c>
      <c r="C561" s="164" t="str">
        <f t="shared" si="57"/>
        <v>TR</v>
      </c>
      <c r="D561" s="135">
        <v>3.75</v>
      </c>
      <c r="E561" s="165">
        <v>1</v>
      </c>
      <c r="F561" s="135">
        <v>30</v>
      </c>
      <c r="G561" s="135">
        <v>125</v>
      </c>
      <c r="H561" s="154">
        <v>-0.49384600000000001</v>
      </c>
      <c r="I561" s="154">
        <v>0.03</v>
      </c>
      <c r="J561" s="154">
        <v>1150.82</v>
      </c>
      <c r="K561" s="154">
        <v>335.029</v>
      </c>
      <c r="L561" s="154">
        <v>446.88799999999998</v>
      </c>
      <c r="M561" s="166">
        <v>105</v>
      </c>
      <c r="N561" s="167">
        <f t="shared" si="62"/>
        <v>1130.82</v>
      </c>
      <c r="O561" s="167">
        <f t="shared" si="62"/>
        <v>315.029</v>
      </c>
      <c r="P561" s="167">
        <f t="shared" si="62"/>
        <v>426.88799999999998</v>
      </c>
      <c r="Q561" t="str">
        <f t="shared" si="58"/>
        <v>NA</v>
      </c>
      <c r="R561" t="str">
        <f t="shared" si="59"/>
        <v>NA</v>
      </c>
      <c r="S561" s="168">
        <f t="shared" si="60"/>
        <v>1130.82</v>
      </c>
      <c r="T561">
        <f t="shared" si="61"/>
        <v>315.029</v>
      </c>
    </row>
    <row r="562" spans="1:20" outlineLevel="1" x14ac:dyDescent="0.25">
      <c r="A562" s="149">
        <v>7.5</v>
      </c>
      <c r="B562" s="164" t="str">
        <f t="shared" si="56"/>
        <v>FA</v>
      </c>
      <c r="C562" s="164" t="str">
        <f t="shared" si="57"/>
        <v>TR</v>
      </c>
      <c r="D562" s="135">
        <v>5.53</v>
      </c>
      <c r="E562" s="165">
        <v>1</v>
      </c>
      <c r="F562" s="135">
        <v>30</v>
      </c>
      <c r="G562" s="135">
        <v>125</v>
      </c>
      <c r="H562" s="154">
        <v>1.2946200000000001</v>
      </c>
      <c r="I562" s="154">
        <v>0.03</v>
      </c>
      <c r="J562" s="154">
        <v>873.32</v>
      </c>
      <c r="K562" s="154">
        <v>277.16500000000002</v>
      </c>
      <c r="L562" s="154">
        <v>359.976</v>
      </c>
      <c r="M562" s="166">
        <v>105</v>
      </c>
      <c r="N562" s="167">
        <f t="shared" si="62"/>
        <v>853.32</v>
      </c>
      <c r="O562" s="167">
        <f t="shared" si="62"/>
        <v>257.16500000000002</v>
      </c>
      <c r="P562" s="167">
        <f t="shared" si="62"/>
        <v>339.976</v>
      </c>
      <c r="Q562" t="str">
        <f t="shared" si="58"/>
        <v>NA</v>
      </c>
      <c r="R562" t="str">
        <f t="shared" si="59"/>
        <v>NA</v>
      </c>
      <c r="S562" s="168">
        <f t="shared" si="60"/>
        <v>853.32</v>
      </c>
      <c r="T562">
        <f t="shared" si="61"/>
        <v>257.16500000000002</v>
      </c>
    </row>
    <row r="563" spans="1:20" outlineLevel="1" x14ac:dyDescent="0.25">
      <c r="A563" s="149">
        <v>10</v>
      </c>
      <c r="B563" s="164" t="str">
        <f t="shared" si="56"/>
        <v>FA</v>
      </c>
      <c r="C563" s="164" t="str">
        <f t="shared" si="57"/>
        <v>TR</v>
      </c>
      <c r="D563" s="135">
        <v>7.32</v>
      </c>
      <c r="E563" s="165">
        <v>1</v>
      </c>
      <c r="F563" s="135">
        <v>30</v>
      </c>
      <c r="G563" s="135">
        <v>125</v>
      </c>
      <c r="H563" s="154">
        <v>3.0830799999999998</v>
      </c>
      <c r="I563" s="154">
        <v>0.03</v>
      </c>
      <c r="J563" s="154">
        <v>714.32100000000003</v>
      </c>
      <c r="K563" s="154">
        <v>245.57</v>
      </c>
      <c r="L563" s="154">
        <v>309.89100000000002</v>
      </c>
      <c r="M563" s="166">
        <v>105</v>
      </c>
      <c r="N563" s="167">
        <f t="shared" si="62"/>
        <v>694.32100000000003</v>
      </c>
      <c r="O563" s="167">
        <f t="shared" si="62"/>
        <v>225.57</v>
      </c>
      <c r="P563" s="167">
        <f t="shared" si="62"/>
        <v>289.89100000000002</v>
      </c>
      <c r="Q563" t="str">
        <f t="shared" si="58"/>
        <v>NA</v>
      </c>
      <c r="R563" t="str">
        <f t="shared" si="59"/>
        <v>NA</v>
      </c>
      <c r="S563" s="168">
        <f t="shared" si="60"/>
        <v>694.32100000000003</v>
      </c>
      <c r="T563">
        <f t="shared" si="61"/>
        <v>225.57</v>
      </c>
    </row>
    <row r="564" spans="1:20" outlineLevel="1" x14ac:dyDescent="0.25">
      <c r="A564" s="149">
        <v>15</v>
      </c>
      <c r="B564" s="164" t="str">
        <f t="shared" si="56"/>
        <v>FA</v>
      </c>
      <c r="C564" s="164" t="str">
        <f t="shared" si="57"/>
        <v>TR</v>
      </c>
      <c r="D564" s="135">
        <v>10.9</v>
      </c>
      <c r="E564" s="165">
        <v>1</v>
      </c>
      <c r="F564" s="135">
        <v>30</v>
      </c>
      <c r="G564" s="135">
        <v>125</v>
      </c>
      <c r="H564" s="154">
        <v>6.66</v>
      </c>
      <c r="I564" s="154">
        <v>0.03</v>
      </c>
      <c r="J564" s="154">
        <v>539.851</v>
      </c>
      <c r="K564" s="154">
        <v>210.83500000000001</v>
      </c>
      <c r="L564" s="154">
        <v>256.95499999999998</v>
      </c>
      <c r="M564" s="166">
        <v>105</v>
      </c>
      <c r="N564" s="167">
        <f t="shared" si="62"/>
        <v>519.851</v>
      </c>
      <c r="O564" s="167">
        <f t="shared" si="62"/>
        <v>190.83500000000001</v>
      </c>
      <c r="P564" s="167">
        <f t="shared" si="62"/>
        <v>236.95499999999998</v>
      </c>
      <c r="Q564" t="str">
        <f t="shared" si="58"/>
        <v>NA</v>
      </c>
      <c r="R564" t="str">
        <f t="shared" si="59"/>
        <v>NA</v>
      </c>
      <c r="S564" s="168">
        <f t="shared" si="60"/>
        <v>519.851</v>
      </c>
      <c r="T564">
        <f t="shared" si="61"/>
        <v>190.83500000000001</v>
      </c>
    </row>
    <row r="565" spans="1:20" outlineLevel="1" x14ac:dyDescent="0.25">
      <c r="A565" s="149">
        <v>20</v>
      </c>
      <c r="B565" s="164" t="str">
        <f t="shared" si="56"/>
        <v>FA</v>
      </c>
      <c r="C565" s="164" t="str">
        <f t="shared" si="57"/>
        <v>TR</v>
      </c>
      <c r="D565" s="135">
        <v>14.48</v>
      </c>
      <c r="E565" s="165">
        <v>1</v>
      </c>
      <c r="F565" s="135">
        <v>30</v>
      </c>
      <c r="G565" s="135">
        <v>125</v>
      </c>
      <c r="H565" s="154">
        <v>10.2369</v>
      </c>
      <c r="I565" s="154">
        <v>0.03</v>
      </c>
      <c r="J565" s="154">
        <v>445.375</v>
      </c>
      <c r="K565" s="154">
        <v>191.50299999999999</v>
      </c>
      <c r="L565" s="154">
        <v>226.28800000000001</v>
      </c>
      <c r="M565" s="166">
        <v>105</v>
      </c>
      <c r="N565" s="167">
        <f t="shared" si="62"/>
        <v>425.375</v>
      </c>
      <c r="O565" s="167">
        <f t="shared" si="62"/>
        <v>171.50299999999999</v>
      </c>
      <c r="P565" s="167">
        <f t="shared" si="62"/>
        <v>206.28800000000001</v>
      </c>
      <c r="Q565" t="str">
        <f t="shared" si="58"/>
        <v>NA</v>
      </c>
      <c r="R565" t="str">
        <f t="shared" si="59"/>
        <v>NA</v>
      </c>
      <c r="S565" s="168">
        <f t="shared" si="60"/>
        <v>425.375</v>
      </c>
      <c r="T565">
        <f t="shared" si="61"/>
        <v>171.50299999999999</v>
      </c>
    </row>
    <row r="566" spans="1:20" outlineLevel="1" x14ac:dyDescent="0.25">
      <c r="A566" s="149">
        <v>35</v>
      </c>
      <c r="B566" s="164" t="str">
        <f t="shared" si="56"/>
        <v>FA</v>
      </c>
      <c r="C566" s="164" t="str">
        <f t="shared" si="57"/>
        <v>FA</v>
      </c>
      <c r="D566" s="135">
        <v>25.21</v>
      </c>
      <c r="E566" s="165">
        <v>1</v>
      </c>
      <c r="F566" s="135">
        <v>30</v>
      </c>
      <c r="G566" s="135">
        <v>125</v>
      </c>
      <c r="H566" s="154">
        <v>20.967700000000001</v>
      </c>
      <c r="I566" s="154">
        <v>0.03</v>
      </c>
      <c r="J566" s="154">
        <v>317.14400000000001</v>
      </c>
      <c r="K566" s="154">
        <v>165.17400000000001</v>
      </c>
      <c r="L566" s="154">
        <v>186.642</v>
      </c>
      <c r="M566" s="166">
        <v>105</v>
      </c>
      <c r="N566" s="167">
        <f t="shared" si="62"/>
        <v>297.14400000000001</v>
      </c>
      <c r="O566" s="167">
        <f t="shared" si="62"/>
        <v>145.17400000000001</v>
      </c>
      <c r="P566" s="167">
        <f t="shared" si="62"/>
        <v>166.642</v>
      </c>
      <c r="Q566" t="str">
        <f t="shared" si="58"/>
        <v>NA</v>
      </c>
      <c r="R566" t="str">
        <f t="shared" si="59"/>
        <v>NA</v>
      </c>
      <c r="S566" s="168">
        <f t="shared" si="60"/>
        <v>297.14400000000001</v>
      </c>
      <c r="T566">
        <f t="shared" si="61"/>
        <v>145.17400000000001</v>
      </c>
    </row>
    <row r="567" spans="1:20" outlineLevel="1" x14ac:dyDescent="0.25">
      <c r="A567" s="149">
        <v>50</v>
      </c>
      <c r="B567" s="164" t="str">
        <f t="shared" si="56"/>
        <v>FA</v>
      </c>
      <c r="C567" s="164" t="str">
        <f t="shared" si="57"/>
        <v>FA</v>
      </c>
      <c r="D567" s="135">
        <v>35.94</v>
      </c>
      <c r="E567" s="165">
        <v>1</v>
      </c>
      <c r="F567" s="135">
        <v>30</v>
      </c>
      <c r="G567" s="135">
        <v>125</v>
      </c>
      <c r="H567" s="154">
        <v>31.698499999999999</v>
      </c>
      <c r="I567" s="154">
        <v>0.03</v>
      </c>
      <c r="J567" s="154">
        <v>262.48700000000002</v>
      </c>
      <c r="K567" s="154">
        <v>153.983</v>
      </c>
      <c r="L567" s="154">
        <v>169.35900000000001</v>
      </c>
      <c r="M567" s="166">
        <v>105</v>
      </c>
      <c r="N567" s="167">
        <f t="shared" si="62"/>
        <v>242.48700000000002</v>
      </c>
      <c r="O567" s="167">
        <f t="shared" si="62"/>
        <v>133.983</v>
      </c>
      <c r="P567" s="167">
        <f t="shared" si="62"/>
        <v>149.35900000000001</v>
      </c>
      <c r="Q567" t="str">
        <f t="shared" si="58"/>
        <v>NA</v>
      </c>
      <c r="R567" t="str">
        <f t="shared" si="59"/>
        <v>NA</v>
      </c>
      <c r="S567" s="168">
        <f t="shared" si="60"/>
        <v>242.48700000000002</v>
      </c>
      <c r="T567">
        <f t="shared" si="61"/>
        <v>133.983</v>
      </c>
    </row>
    <row r="568" spans="1:20" outlineLevel="1" x14ac:dyDescent="0.25">
      <c r="A568" s="149">
        <v>60</v>
      </c>
      <c r="B568" s="164" t="str">
        <f t="shared" si="56"/>
        <v>FA</v>
      </c>
      <c r="C568" s="164" t="str">
        <f t="shared" si="57"/>
        <v>FA</v>
      </c>
      <c r="D568" s="135">
        <v>43.09</v>
      </c>
      <c r="E568" s="165">
        <v>1</v>
      </c>
      <c r="F568" s="135">
        <v>30</v>
      </c>
      <c r="G568" s="135">
        <v>125</v>
      </c>
      <c r="H568" s="154">
        <v>38.8523</v>
      </c>
      <c r="I568" s="154">
        <v>0.03</v>
      </c>
      <c r="J568" s="154">
        <v>240.999</v>
      </c>
      <c r="K568" s="154">
        <v>149.62899999999999</v>
      </c>
      <c r="L568" s="154">
        <v>162.154</v>
      </c>
      <c r="M568" s="166">
        <v>105</v>
      </c>
      <c r="N568" s="167">
        <f t="shared" si="62"/>
        <v>220.999</v>
      </c>
      <c r="O568" s="167">
        <f t="shared" si="62"/>
        <v>129.62899999999999</v>
      </c>
      <c r="P568" s="167">
        <f t="shared" si="62"/>
        <v>142.154</v>
      </c>
      <c r="Q568" t="str">
        <f t="shared" si="58"/>
        <v>NA</v>
      </c>
      <c r="R568" t="str">
        <f t="shared" si="59"/>
        <v>NA</v>
      </c>
      <c r="S568" s="168">
        <f t="shared" si="60"/>
        <v>220.999</v>
      </c>
      <c r="T568">
        <f t="shared" si="61"/>
        <v>129.62899999999999</v>
      </c>
    </row>
    <row r="569" spans="1:20" outlineLevel="1" x14ac:dyDescent="0.25">
      <c r="A569" s="149">
        <v>70</v>
      </c>
      <c r="B569" s="164" t="str">
        <f t="shared" si="56"/>
        <v>FA</v>
      </c>
      <c r="C569" s="164" t="str">
        <f t="shared" si="57"/>
        <v>FA</v>
      </c>
      <c r="D569" s="135">
        <v>50.25</v>
      </c>
      <c r="E569" s="165">
        <v>1</v>
      </c>
      <c r="F569" s="135">
        <v>30</v>
      </c>
      <c r="G569" s="135">
        <v>125</v>
      </c>
      <c r="H569" s="154">
        <v>46.0062</v>
      </c>
      <c r="I569" s="154">
        <v>0.03</v>
      </c>
      <c r="J569" s="154">
        <v>225.18299999999999</v>
      </c>
      <c r="K569" s="154">
        <v>146.38</v>
      </c>
      <c r="L569" s="154">
        <v>157.065</v>
      </c>
      <c r="M569" s="166">
        <v>105</v>
      </c>
      <c r="N569" s="167">
        <f t="shared" si="62"/>
        <v>205.18299999999999</v>
      </c>
      <c r="O569" s="167">
        <f t="shared" si="62"/>
        <v>126.38</v>
      </c>
      <c r="P569" s="167">
        <f t="shared" si="62"/>
        <v>137.065</v>
      </c>
      <c r="Q569" t="str">
        <f t="shared" si="58"/>
        <v>NA</v>
      </c>
      <c r="R569" t="str">
        <f t="shared" si="59"/>
        <v>NA</v>
      </c>
      <c r="S569" s="168">
        <f t="shared" si="60"/>
        <v>205.18299999999999</v>
      </c>
      <c r="T569">
        <f t="shared" si="61"/>
        <v>126.38</v>
      </c>
    </row>
    <row r="570" spans="1:20" outlineLevel="1" x14ac:dyDescent="0.25">
      <c r="A570" s="149">
        <v>85</v>
      </c>
      <c r="B570" s="164" t="str">
        <f t="shared" si="56"/>
        <v>FA</v>
      </c>
      <c r="C570" s="164" t="str">
        <f t="shared" si="57"/>
        <v>FA</v>
      </c>
      <c r="D570" s="135">
        <v>60.98</v>
      </c>
      <c r="E570" s="165">
        <v>1</v>
      </c>
      <c r="F570" s="135">
        <v>30</v>
      </c>
      <c r="G570" s="135">
        <v>125</v>
      </c>
      <c r="H570" s="154">
        <v>56.736899999999999</v>
      </c>
      <c r="I570" s="154">
        <v>0.03</v>
      </c>
      <c r="J570" s="154">
        <v>208.41399999999999</v>
      </c>
      <c r="K570" s="154">
        <v>142.947</v>
      </c>
      <c r="L570" s="154">
        <v>151.72900000000001</v>
      </c>
      <c r="M570" s="166">
        <v>105</v>
      </c>
      <c r="N570" s="167">
        <f t="shared" si="62"/>
        <v>188.41399999999999</v>
      </c>
      <c r="O570" s="167">
        <f t="shared" si="62"/>
        <v>122.947</v>
      </c>
      <c r="P570" s="167">
        <f t="shared" si="62"/>
        <v>131.72900000000001</v>
      </c>
      <c r="Q570" t="str">
        <f t="shared" si="58"/>
        <v>NA</v>
      </c>
      <c r="R570" t="str">
        <f t="shared" si="59"/>
        <v>NA</v>
      </c>
      <c r="S570" s="168">
        <f t="shared" si="60"/>
        <v>188.41399999999999</v>
      </c>
      <c r="T570">
        <f t="shared" si="61"/>
        <v>122.947</v>
      </c>
    </row>
    <row r="571" spans="1:20" outlineLevel="1" x14ac:dyDescent="0.25">
      <c r="A571" s="149">
        <v>100</v>
      </c>
      <c r="B571" s="164" t="str">
        <f t="shared" si="56"/>
        <v>FA</v>
      </c>
      <c r="C571" s="164" t="str">
        <f t="shared" si="57"/>
        <v>FA</v>
      </c>
      <c r="D571" s="135">
        <v>71.709999999999994</v>
      </c>
      <c r="E571" s="165">
        <v>1</v>
      </c>
      <c r="F571" s="135">
        <v>30</v>
      </c>
      <c r="G571" s="135">
        <v>125</v>
      </c>
      <c r="H571" s="154">
        <v>67.467699999999994</v>
      </c>
      <c r="I571" s="154">
        <v>0.03</v>
      </c>
      <c r="J571" s="154">
        <v>196.16900000000001</v>
      </c>
      <c r="K571" s="154">
        <v>140.30699999999999</v>
      </c>
      <c r="L571" s="154">
        <v>148.53800000000001</v>
      </c>
      <c r="M571" s="166">
        <v>105</v>
      </c>
      <c r="N571" s="167">
        <f t="shared" si="62"/>
        <v>176.16900000000001</v>
      </c>
      <c r="O571" s="167">
        <f t="shared" si="62"/>
        <v>120.30699999999999</v>
      </c>
      <c r="P571" s="167">
        <f t="shared" si="62"/>
        <v>128.53800000000001</v>
      </c>
      <c r="Q571">
        <f t="shared" si="58"/>
        <v>196.16900000000001</v>
      </c>
      <c r="R571">
        <f t="shared" si="59"/>
        <v>140.30699999999999</v>
      </c>
      <c r="S571" s="168">
        <f t="shared" si="60"/>
        <v>176.16900000000001</v>
      </c>
      <c r="T571">
        <f t="shared" si="61"/>
        <v>120.30699999999999</v>
      </c>
    </row>
    <row r="572" spans="1:20" outlineLevel="1" x14ac:dyDescent="0.25">
      <c r="A572" s="149">
        <v>125</v>
      </c>
      <c r="B572" s="164" t="str">
        <f t="shared" si="56"/>
        <v>FA</v>
      </c>
      <c r="C572" s="164" t="str">
        <f t="shared" si="57"/>
        <v>FA</v>
      </c>
      <c r="D572" s="135">
        <v>89.59</v>
      </c>
      <c r="E572" s="165">
        <v>1</v>
      </c>
      <c r="F572" s="135">
        <v>30</v>
      </c>
      <c r="G572" s="135">
        <v>125</v>
      </c>
      <c r="H572" s="154">
        <v>85.3523</v>
      </c>
      <c r="I572" s="154">
        <v>0.03</v>
      </c>
      <c r="J572" s="154">
        <v>182.52199999999999</v>
      </c>
      <c r="K572" s="154">
        <v>137.453</v>
      </c>
      <c r="L572" s="154">
        <v>144.203</v>
      </c>
      <c r="M572" s="166">
        <v>105</v>
      </c>
      <c r="N572" s="167">
        <f t="shared" si="62"/>
        <v>162.52199999999999</v>
      </c>
      <c r="O572" s="167">
        <f t="shared" si="62"/>
        <v>117.453</v>
      </c>
      <c r="P572" s="167">
        <f t="shared" si="62"/>
        <v>124.203</v>
      </c>
      <c r="Q572">
        <f t="shared" si="58"/>
        <v>182.52199999999999</v>
      </c>
      <c r="R572">
        <f t="shared" si="59"/>
        <v>137.453</v>
      </c>
      <c r="S572" s="168">
        <f t="shared" si="60"/>
        <v>162.52199999999999</v>
      </c>
      <c r="T572">
        <f t="shared" si="61"/>
        <v>117.453</v>
      </c>
    </row>
    <row r="573" spans="1:20" outlineLevel="1" x14ac:dyDescent="0.25">
      <c r="A573" s="149">
        <v>150</v>
      </c>
      <c r="B573" s="164" t="str">
        <f t="shared" si="56"/>
        <v>FA</v>
      </c>
      <c r="C573" s="164" t="str">
        <f t="shared" si="57"/>
        <v>FA</v>
      </c>
      <c r="D573" s="135">
        <v>107.48</v>
      </c>
      <c r="E573" s="165">
        <v>1</v>
      </c>
      <c r="F573" s="135">
        <v>30</v>
      </c>
      <c r="G573" s="135">
        <v>125</v>
      </c>
      <c r="H573" s="154">
        <v>103.23699999999999</v>
      </c>
      <c r="I573" s="154">
        <v>0.03</v>
      </c>
      <c r="J573" s="154">
        <v>173.267</v>
      </c>
      <c r="K573" s="154">
        <v>135.49199999999999</v>
      </c>
      <c r="L573" s="154">
        <v>141.01599999999999</v>
      </c>
      <c r="M573" s="166">
        <v>105</v>
      </c>
      <c r="N573" s="167">
        <f t="shared" si="62"/>
        <v>153.267</v>
      </c>
      <c r="O573" s="167">
        <f t="shared" si="62"/>
        <v>115.49199999999999</v>
      </c>
      <c r="P573" s="167">
        <f t="shared" si="62"/>
        <v>121.01599999999999</v>
      </c>
      <c r="Q573">
        <f t="shared" si="58"/>
        <v>173.267</v>
      </c>
      <c r="R573">
        <f t="shared" si="59"/>
        <v>135.49199999999999</v>
      </c>
      <c r="S573" s="168">
        <f t="shared" si="60"/>
        <v>153.267</v>
      </c>
      <c r="T573">
        <f t="shared" si="61"/>
        <v>115.49199999999999</v>
      </c>
    </row>
    <row r="574" spans="1:20" outlineLevel="1" x14ac:dyDescent="0.25">
      <c r="A574" s="168"/>
      <c r="B574" s="164"/>
      <c r="C574" s="164"/>
      <c r="E574" s="169"/>
      <c r="N574" s="168"/>
      <c r="O574" s="168"/>
      <c r="P574" s="168"/>
      <c r="S574" s="168"/>
    </row>
    <row r="575" spans="1:20" outlineLevel="1" x14ac:dyDescent="0.25">
      <c r="A575" s="149">
        <v>2</v>
      </c>
      <c r="B575" s="164" t="str">
        <f t="shared" ref="B575:B638" si="63">IF(AND($A575&lt;=$C$24,Q575&lt;&gt;"NA",R575&lt;&gt;"NA",F575&gt;=$Q$26),"TR","FA")</f>
        <v>FA</v>
      </c>
      <c r="C575" s="164" t="str">
        <f t="shared" ref="C575:C638" si="64">IF(AND($A575&lt;=$C$24,$S575&lt;&gt;"NA",$T575&lt;&gt;"NA",$F575&gt;=$S$26),"TR","FA")</f>
        <v>FA</v>
      </c>
      <c r="D575" s="135">
        <v>3.14</v>
      </c>
      <c r="E575" s="165">
        <v>2</v>
      </c>
      <c r="F575" s="135">
        <v>0.5</v>
      </c>
      <c r="G575" s="135">
        <v>125</v>
      </c>
      <c r="H575" s="154">
        <v>-1.10154</v>
      </c>
      <c r="I575" s="154">
        <v>5.0000000000000001E-4</v>
      </c>
      <c r="J575" s="154">
        <v>140.417</v>
      </c>
      <c r="K575" s="154">
        <v>128.89500000000001</v>
      </c>
      <c r="L575" s="154">
        <v>131.04499999999999</v>
      </c>
      <c r="M575" s="166">
        <v>105</v>
      </c>
      <c r="N575" s="167">
        <f>J575-$J$30+$N$30</f>
        <v>120.417</v>
      </c>
      <c r="O575" s="167">
        <f>K575-$J$30+$N$30</f>
        <v>108.89500000000001</v>
      </c>
      <c r="P575" s="167">
        <f>L575-$J$30+$N$30</f>
        <v>111.04499999999999</v>
      </c>
      <c r="Q575">
        <f t="shared" ref="Q575:Q638" si="65">IF(J575&lt;$Q$30,J575,"NA")</f>
        <v>140.417</v>
      </c>
      <c r="R575">
        <f t="shared" ref="R575:R638" si="66">IF(J575&lt;$Q$30,K575,"NA")</f>
        <v>128.89500000000001</v>
      </c>
      <c r="S575" s="168">
        <f t="shared" ref="S575:S638" si="67">IF(N575&lt;$S$30,N575,"NA")</f>
        <v>120.417</v>
      </c>
      <c r="T575">
        <f t="shared" ref="T575:T638" si="68">IF(O575&lt;$T$30,O575,"NA")</f>
        <v>108.89500000000001</v>
      </c>
    </row>
    <row r="576" spans="1:20" outlineLevel="1" x14ac:dyDescent="0.25">
      <c r="A576" s="149">
        <v>3.5</v>
      </c>
      <c r="B576" s="164" t="str">
        <f t="shared" si="63"/>
        <v>FA</v>
      </c>
      <c r="C576" s="164" t="str">
        <f t="shared" si="64"/>
        <v>FA</v>
      </c>
      <c r="D576" s="135">
        <v>5.37</v>
      </c>
      <c r="E576" s="165">
        <v>2</v>
      </c>
      <c r="F576" s="135">
        <v>0.5</v>
      </c>
      <c r="G576" s="135">
        <v>125</v>
      </c>
      <c r="H576" s="154">
        <v>1.12538</v>
      </c>
      <c r="I576" s="154">
        <v>5.0000000000000001E-4</v>
      </c>
      <c r="J576" s="154">
        <v>134.965</v>
      </c>
      <c r="K576" s="154">
        <v>127.43300000000001</v>
      </c>
      <c r="L576" s="154">
        <v>128.68799999999999</v>
      </c>
      <c r="M576" s="166">
        <v>105</v>
      </c>
      <c r="N576" s="167">
        <f t="shared" ref="N576:P639" si="69">J576-$J$30+$N$30</f>
        <v>114.965</v>
      </c>
      <c r="O576" s="167">
        <f t="shared" si="69"/>
        <v>107.43300000000001</v>
      </c>
      <c r="P576" s="167">
        <f t="shared" si="69"/>
        <v>108.68799999999999</v>
      </c>
      <c r="Q576">
        <f t="shared" si="65"/>
        <v>134.965</v>
      </c>
      <c r="R576">
        <f t="shared" si="66"/>
        <v>127.43300000000001</v>
      </c>
      <c r="S576" s="168">
        <f t="shared" si="67"/>
        <v>114.965</v>
      </c>
      <c r="T576">
        <f t="shared" si="68"/>
        <v>107.43300000000001</v>
      </c>
    </row>
    <row r="577" spans="1:20" outlineLevel="1" x14ac:dyDescent="0.25">
      <c r="A577" s="149">
        <v>5</v>
      </c>
      <c r="B577" s="164" t="str">
        <f t="shared" si="63"/>
        <v>FA</v>
      </c>
      <c r="C577" s="164" t="str">
        <f t="shared" si="64"/>
        <v>FA</v>
      </c>
      <c r="D577" s="135">
        <v>7.59</v>
      </c>
      <c r="E577" s="165">
        <v>2</v>
      </c>
      <c r="F577" s="135">
        <v>0.5</v>
      </c>
      <c r="G577" s="135">
        <v>125</v>
      </c>
      <c r="H577" s="154">
        <v>3.3523100000000001</v>
      </c>
      <c r="I577" s="154">
        <v>5.0000000000000001E-4</v>
      </c>
      <c r="J577" s="154">
        <v>132.28100000000001</v>
      </c>
      <c r="K577" s="154">
        <v>126.76</v>
      </c>
      <c r="L577" s="154">
        <v>127.66200000000001</v>
      </c>
      <c r="M577" s="166">
        <v>105</v>
      </c>
      <c r="N577" s="167">
        <f t="shared" si="69"/>
        <v>112.28100000000001</v>
      </c>
      <c r="O577" s="167">
        <f t="shared" si="69"/>
        <v>106.76</v>
      </c>
      <c r="P577" s="167">
        <f t="shared" si="69"/>
        <v>107.66200000000001</v>
      </c>
      <c r="Q577">
        <f t="shared" si="65"/>
        <v>132.28100000000001</v>
      </c>
      <c r="R577">
        <f t="shared" si="66"/>
        <v>126.76</v>
      </c>
      <c r="S577" s="168">
        <f t="shared" si="67"/>
        <v>112.28100000000001</v>
      </c>
      <c r="T577">
        <f t="shared" si="68"/>
        <v>106.76</v>
      </c>
    </row>
    <row r="578" spans="1:20" outlineLevel="1" x14ac:dyDescent="0.25">
      <c r="A578" s="149">
        <v>7.5</v>
      </c>
      <c r="B578" s="164" t="str">
        <f t="shared" si="63"/>
        <v>FA</v>
      </c>
      <c r="C578" s="164" t="str">
        <f t="shared" si="64"/>
        <v>FA</v>
      </c>
      <c r="D578" s="135">
        <v>11.3</v>
      </c>
      <c r="E578" s="165">
        <v>2</v>
      </c>
      <c r="F578" s="135">
        <v>0.5</v>
      </c>
      <c r="G578" s="135">
        <v>125</v>
      </c>
      <c r="H578" s="154">
        <v>7.0638500000000004</v>
      </c>
      <c r="I578" s="154">
        <v>5.0000000000000001E-4</v>
      </c>
      <c r="J578" s="154">
        <v>129.99799999999999</v>
      </c>
      <c r="K578" s="154">
        <v>126.224</v>
      </c>
      <c r="L578" s="154">
        <v>126.822</v>
      </c>
      <c r="M578" s="166">
        <v>105</v>
      </c>
      <c r="N578" s="167">
        <f t="shared" si="69"/>
        <v>109.99799999999999</v>
      </c>
      <c r="O578" s="167">
        <f t="shared" si="69"/>
        <v>106.224</v>
      </c>
      <c r="P578" s="167">
        <f t="shared" si="69"/>
        <v>106.822</v>
      </c>
      <c r="Q578">
        <f t="shared" si="65"/>
        <v>129.99799999999999</v>
      </c>
      <c r="R578">
        <f t="shared" si="66"/>
        <v>126.224</v>
      </c>
      <c r="S578" s="168">
        <f t="shared" si="67"/>
        <v>109.99799999999999</v>
      </c>
      <c r="T578">
        <f t="shared" si="68"/>
        <v>106.224</v>
      </c>
    </row>
    <row r="579" spans="1:20" outlineLevel="1" x14ac:dyDescent="0.25">
      <c r="A579" s="149">
        <v>10</v>
      </c>
      <c r="B579" s="164" t="str">
        <f t="shared" si="63"/>
        <v>FA</v>
      </c>
      <c r="C579" s="164" t="str">
        <f t="shared" si="64"/>
        <v>FA</v>
      </c>
      <c r="D579" s="135">
        <v>15.02</v>
      </c>
      <c r="E579" s="165">
        <v>2</v>
      </c>
      <c r="F579" s="135">
        <v>0.5</v>
      </c>
      <c r="G579" s="135">
        <v>125</v>
      </c>
      <c r="H579" s="154">
        <v>10.775399999999999</v>
      </c>
      <c r="I579" s="154">
        <v>5.0000000000000001E-4</v>
      </c>
      <c r="J579" s="154">
        <v>128.80699999999999</v>
      </c>
      <c r="K579" s="154">
        <v>125.93</v>
      </c>
      <c r="L579" s="154">
        <v>126.387</v>
      </c>
      <c r="M579" s="166">
        <v>105</v>
      </c>
      <c r="N579" s="167">
        <f t="shared" si="69"/>
        <v>108.80699999999999</v>
      </c>
      <c r="O579" s="167">
        <f t="shared" si="69"/>
        <v>105.93</v>
      </c>
      <c r="P579" s="167">
        <f t="shared" si="69"/>
        <v>106.387</v>
      </c>
      <c r="Q579">
        <f t="shared" si="65"/>
        <v>128.80699999999999</v>
      </c>
      <c r="R579">
        <f t="shared" si="66"/>
        <v>125.93</v>
      </c>
      <c r="S579" s="168">
        <f t="shared" si="67"/>
        <v>108.80699999999999</v>
      </c>
      <c r="T579">
        <f t="shared" si="68"/>
        <v>105.93</v>
      </c>
    </row>
    <row r="580" spans="1:20" outlineLevel="1" x14ac:dyDescent="0.25">
      <c r="A580" s="149">
        <v>15</v>
      </c>
      <c r="B580" s="164" t="str">
        <f t="shared" si="63"/>
        <v>FA</v>
      </c>
      <c r="C580" s="164" t="str">
        <f t="shared" si="64"/>
        <v>FA</v>
      </c>
      <c r="D580" s="135">
        <v>22.44</v>
      </c>
      <c r="E580" s="165">
        <v>2</v>
      </c>
      <c r="F580" s="135">
        <v>0.5</v>
      </c>
      <c r="G580" s="135">
        <v>125</v>
      </c>
      <c r="H580" s="154">
        <v>18.198499999999999</v>
      </c>
      <c r="I580" s="154">
        <v>5.0000000000000001E-4</v>
      </c>
      <c r="J580" s="154">
        <v>127.59</v>
      </c>
      <c r="K580" s="154">
        <v>125.64100000000001</v>
      </c>
      <c r="L580" s="154">
        <v>125.941</v>
      </c>
      <c r="M580" s="166">
        <v>105</v>
      </c>
      <c r="N580" s="167">
        <f t="shared" si="69"/>
        <v>107.59</v>
      </c>
      <c r="O580" s="167">
        <f t="shared" si="69"/>
        <v>105.64100000000001</v>
      </c>
      <c r="P580" s="167">
        <f t="shared" si="69"/>
        <v>105.941</v>
      </c>
      <c r="Q580">
        <f t="shared" si="65"/>
        <v>127.59</v>
      </c>
      <c r="R580">
        <f t="shared" si="66"/>
        <v>125.64100000000001</v>
      </c>
      <c r="S580" s="168">
        <f t="shared" si="67"/>
        <v>107.59</v>
      </c>
      <c r="T580">
        <f t="shared" si="68"/>
        <v>105.64100000000001</v>
      </c>
    </row>
    <row r="581" spans="1:20" outlineLevel="1" x14ac:dyDescent="0.25">
      <c r="A581" s="149">
        <v>20</v>
      </c>
      <c r="B581" s="164" t="str">
        <f t="shared" si="63"/>
        <v>FA</v>
      </c>
      <c r="C581" s="164" t="str">
        <f t="shared" si="64"/>
        <v>FA</v>
      </c>
      <c r="D581" s="135">
        <v>29.86</v>
      </c>
      <c r="E581" s="165">
        <v>2</v>
      </c>
      <c r="F581" s="135">
        <v>0.5</v>
      </c>
      <c r="G581" s="135">
        <v>125</v>
      </c>
      <c r="H581" s="154">
        <v>25.621500000000001</v>
      </c>
      <c r="I581" s="154">
        <v>5.0000000000000001E-4</v>
      </c>
      <c r="J581" s="154">
        <v>126.96</v>
      </c>
      <c r="K581" s="154">
        <v>125.482</v>
      </c>
      <c r="L581" s="154">
        <v>125.71599999999999</v>
      </c>
      <c r="M581" s="166">
        <v>105</v>
      </c>
      <c r="N581" s="167">
        <f t="shared" si="69"/>
        <v>106.96</v>
      </c>
      <c r="O581" s="167">
        <f t="shared" si="69"/>
        <v>105.482</v>
      </c>
      <c r="P581" s="167">
        <f t="shared" si="69"/>
        <v>105.71599999999999</v>
      </c>
      <c r="Q581">
        <f t="shared" si="65"/>
        <v>126.96</v>
      </c>
      <c r="R581">
        <f t="shared" si="66"/>
        <v>125.482</v>
      </c>
      <c r="S581" s="168">
        <f t="shared" si="67"/>
        <v>106.96</v>
      </c>
      <c r="T581">
        <f t="shared" si="68"/>
        <v>105.482</v>
      </c>
    </row>
    <row r="582" spans="1:20" outlineLevel="1" x14ac:dyDescent="0.25">
      <c r="A582" s="149">
        <v>35</v>
      </c>
      <c r="B582" s="164" t="str">
        <f t="shared" si="63"/>
        <v>FA</v>
      </c>
      <c r="C582" s="164" t="str">
        <f t="shared" si="64"/>
        <v>FA</v>
      </c>
      <c r="D582" s="135">
        <v>52.13</v>
      </c>
      <c r="E582" s="165">
        <v>2</v>
      </c>
      <c r="F582" s="135">
        <v>0.5</v>
      </c>
      <c r="G582" s="135">
        <v>125</v>
      </c>
      <c r="H582" s="154">
        <v>47.890799999999999</v>
      </c>
      <c r="I582" s="154">
        <v>5.0000000000000001E-4</v>
      </c>
      <c r="J582" s="154">
        <v>126.143</v>
      </c>
      <c r="K582" s="154">
        <v>125.28700000000001</v>
      </c>
      <c r="L582" s="154">
        <v>125.416</v>
      </c>
      <c r="M582" s="166">
        <v>105</v>
      </c>
      <c r="N582" s="167">
        <f t="shared" si="69"/>
        <v>106.143</v>
      </c>
      <c r="O582" s="167">
        <f t="shared" si="69"/>
        <v>105.28700000000001</v>
      </c>
      <c r="P582" s="167">
        <f t="shared" si="69"/>
        <v>105.416</v>
      </c>
      <c r="Q582">
        <f t="shared" si="65"/>
        <v>126.143</v>
      </c>
      <c r="R582">
        <f t="shared" si="66"/>
        <v>125.28700000000001</v>
      </c>
      <c r="S582" s="168">
        <f t="shared" si="67"/>
        <v>106.143</v>
      </c>
      <c r="T582">
        <f t="shared" si="68"/>
        <v>105.28700000000001</v>
      </c>
    </row>
    <row r="583" spans="1:20" outlineLevel="1" x14ac:dyDescent="0.25">
      <c r="A583" s="149">
        <v>50</v>
      </c>
      <c r="B583" s="164" t="str">
        <f t="shared" si="63"/>
        <v>FA</v>
      </c>
      <c r="C583" s="164" t="str">
        <f t="shared" si="64"/>
        <v>FA</v>
      </c>
      <c r="D583" s="135">
        <v>74.400000000000006</v>
      </c>
      <c r="E583" s="165">
        <v>2</v>
      </c>
      <c r="F583" s="135">
        <v>0.5</v>
      </c>
      <c r="G583" s="135">
        <v>125</v>
      </c>
      <c r="H583" s="154">
        <v>70.16</v>
      </c>
      <c r="I583" s="154">
        <v>5.0000000000000001E-4</v>
      </c>
      <c r="J583" s="154">
        <v>125.80800000000001</v>
      </c>
      <c r="K583" s="154">
        <v>125.20699999999999</v>
      </c>
      <c r="L583" s="154">
        <v>125.301</v>
      </c>
      <c r="M583" s="166">
        <v>105</v>
      </c>
      <c r="N583" s="167">
        <f t="shared" si="69"/>
        <v>105.80800000000001</v>
      </c>
      <c r="O583" s="167">
        <f t="shared" si="69"/>
        <v>105.20699999999999</v>
      </c>
      <c r="P583" s="167">
        <f t="shared" si="69"/>
        <v>105.301</v>
      </c>
      <c r="Q583">
        <f t="shared" si="65"/>
        <v>125.80800000000001</v>
      </c>
      <c r="R583">
        <f t="shared" si="66"/>
        <v>125.20699999999999</v>
      </c>
      <c r="S583" s="168">
        <f t="shared" si="67"/>
        <v>105.80800000000001</v>
      </c>
      <c r="T583">
        <f t="shared" si="68"/>
        <v>105.20699999999999</v>
      </c>
    </row>
    <row r="584" spans="1:20" outlineLevel="1" x14ac:dyDescent="0.25">
      <c r="A584" s="149">
        <v>60</v>
      </c>
      <c r="B584" s="164" t="str">
        <f t="shared" si="63"/>
        <v>FA</v>
      </c>
      <c r="C584" s="164" t="str">
        <f t="shared" si="64"/>
        <v>FA</v>
      </c>
      <c r="D584" s="135">
        <v>89.25</v>
      </c>
      <c r="E584" s="165">
        <v>2</v>
      </c>
      <c r="F584" s="135">
        <v>0.5</v>
      </c>
      <c r="G584" s="135">
        <v>125</v>
      </c>
      <c r="H584" s="154">
        <v>85.006200000000007</v>
      </c>
      <c r="I584" s="154">
        <v>5.0000000000000001E-4</v>
      </c>
      <c r="J584" s="154">
        <v>125.678</v>
      </c>
      <c r="K584" s="154">
        <v>125.17400000000001</v>
      </c>
      <c r="L584" s="154">
        <v>125.256</v>
      </c>
      <c r="M584" s="166">
        <v>105</v>
      </c>
      <c r="N584" s="167">
        <f t="shared" si="69"/>
        <v>105.678</v>
      </c>
      <c r="O584" s="167">
        <f t="shared" si="69"/>
        <v>105.17400000000001</v>
      </c>
      <c r="P584" s="167">
        <f t="shared" si="69"/>
        <v>105.256</v>
      </c>
      <c r="Q584">
        <f t="shared" si="65"/>
        <v>125.678</v>
      </c>
      <c r="R584">
        <f t="shared" si="66"/>
        <v>125.17400000000001</v>
      </c>
      <c r="S584" s="168">
        <f t="shared" si="67"/>
        <v>105.678</v>
      </c>
      <c r="T584">
        <f t="shared" si="68"/>
        <v>105.17400000000001</v>
      </c>
    </row>
    <row r="585" spans="1:20" outlineLevel="1" x14ac:dyDescent="0.25">
      <c r="A585" s="149">
        <v>70</v>
      </c>
      <c r="B585" s="164" t="str">
        <f t="shared" si="63"/>
        <v>FA</v>
      </c>
      <c r="C585" s="164" t="str">
        <f t="shared" si="64"/>
        <v>FA</v>
      </c>
      <c r="D585" s="135">
        <v>104.09</v>
      </c>
      <c r="E585" s="165">
        <v>2</v>
      </c>
      <c r="F585" s="135">
        <v>0.5</v>
      </c>
      <c r="G585" s="135">
        <v>125</v>
      </c>
      <c r="H585" s="154">
        <v>99.8523</v>
      </c>
      <c r="I585" s="154">
        <v>5.0000000000000001E-4</v>
      </c>
      <c r="J585" s="154">
        <v>125.583</v>
      </c>
      <c r="K585" s="154">
        <v>125.151</v>
      </c>
      <c r="L585" s="154">
        <v>125.217</v>
      </c>
      <c r="M585" s="166">
        <v>105</v>
      </c>
      <c r="N585" s="167">
        <f t="shared" si="69"/>
        <v>105.583</v>
      </c>
      <c r="O585" s="167">
        <f t="shared" si="69"/>
        <v>105.151</v>
      </c>
      <c r="P585" s="167">
        <f t="shared" si="69"/>
        <v>105.217</v>
      </c>
      <c r="Q585">
        <f t="shared" si="65"/>
        <v>125.583</v>
      </c>
      <c r="R585">
        <f t="shared" si="66"/>
        <v>125.151</v>
      </c>
      <c r="S585" s="168">
        <f t="shared" si="67"/>
        <v>105.583</v>
      </c>
      <c r="T585">
        <f t="shared" si="68"/>
        <v>105.151</v>
      </c>
    </row>
    <row r="586" spans="1:20" outlineLevel="1" x14ac:dyDescent="0.25">
      <c r="A586" s="149">
        <v>85</v>
      </c>
      <c r="B586" s="164" t="str">
        <f t="shared" si="63"/>
        <v>FA</v>
      </c>
      <c r="C586" s="164" t="str">
        <f t="shared" si="64"/>
        <v>FA</v>
      </c>
      <c r="D586" s="135">
        <v>126.36</v>
      </c>
      <c r="E586" s="165">
        <v>2</v>
      </c>
      <c r="F586" s="135">
        <v>0.5</v>
      </c>
      <c r="G586" s="135">
        <v>125</v>
      </c>
      <c r="H586" s="154">
        <v>122.122</v>
      </c>
      <c r="I586" s="154">
        <v>5.0000000000000001E-4</v>
      </c>
      <c r="J586" s="154">
        <v>125.483</v>
      </c>
      <c r="K586" s="154">
        <v>125.126</v>
      </c>
      <c r="L586" s="154">
        <v>125.178</v>
      </c>
      <c r="M586" s="166">
        <v>105</v>
      </c>
      <c r="N586" s="167">
        <f t="shared" si="69"/>
        <v>105.483</v>
      </c>
      <c r="O586" s="167">
        <f t="shared" si="69"/>
        <v>105.126</v>
      </c>
      <c r="P586" s="167">
        <f t="shared" si="69"/>
        <v>105.178</v>
      </c>
      <c r="Q586">
        <f t="shared" si="65"/>
        <v>125.483</v>
      </c>
      <c r="R586">
        <f t="shared" si="66"/>
        <v>125.126</v>
      </c>
      <c r="S586" s="168">
        <f t="shared" si="67"/>
        <v>105.483</v>
      </c>
      <c r="T586">
        <f t="shared" si="68"/>
        <v>105.126</v>
      </c>
    </row>
    <row r="587" spans="1:20" outlineLevel="1" x14ac:dyDescent="0.25">
      <c r="A587" s="149">
        <v>100</v>
      </c>
      <c r="B587" s="164" t="str">
        <f t="shared" si="63"/>
        <v>FA</v>
      </c>
      <c r="C587" s="164" t="str">
        <f t="shared" si="64"/>
        <v>FA</v>
      </c>
      <c r="D587" s="135">
        <v>148.63</v>
      </c>
      <c r="E587" s="165">
        <v>2</v>
      </c>
      <c r="F587" s="135">
        <v>0.5</v>
      </c>
      <c r="G587" s="135">
        <v>125</v>
      </c>
      <c r="H587" s="154">
        <v>144.39099999999999</v>
      </c>
      <c r="I587" s="154">
        <v>5.0000000000000001E-4</v>
      </c>
      <c r="J587" s="154">
        <v>125.413</v>
      </c>
      <c r="K587" s="154">
        <v>125.108</v>
      </c>
      <c r="L587" s="154">
        <v>125.154</v>
      </c>
      <c r="M587" s="166">
        <v>105</v>
      </c>
      <c r="N587" s="167">
        <f t="shared" si="69"/>
        <v>105.413</v>
      </c>
      <c r="O587" s="167">
        <f t="shared" si="69"/>
        <v>105.108</v>
      </c>
      <c r="P587" s="167">
        <f t="shared" si="69"/>
        <v>105.154</v>
      </c>
      <c r="Q587">
        <f t="shared" si="65"/>
        <v>125.413</v>
      </c>
      <c r="R587">
        <f t="shared" si="66"/>
        <v>125.108</v>
      </c>
      <c r="S587" s="168">
        <f t="shared" si="67"/>
        <v>105.413</v>
      </c>
      <c r="T587">
        <f t="shared" si="68"/>
        <v>105.108</v>
      </c>
    </row>
    <row r="588" spans="1:20" outlineLevel="1" x14ac:dyDescent="0.25">
      <c r="A588" s="149">
        <v>125</v>
      </c>
      <c r="B588" s="164" t="str">
        <f t="shared" si="63"/>
        <v>FA</v>
      </c>
      <c r="C588" s="164" t="str">
        <f t="shared" si="64"/>
        <v>FA</v>
      </c>
      <c r="D588" s="135">
        <v>185.75</v>
      </c>
      <c r="E588" s="165">
        <v>2</v>
      </c>
      <c r="F588" s="135">
        <v>0.5</v>
      </c>
      <c r="G588" s="135">
        <v>125</v>
      </c>
      <c r="H588" s="154">
        <v>181.506</v>
      </c>
      <c r="I588" s="154">
        <v>5.0000000000000001E-4</v>
      </c>
      <c r="J588" s="154">
        <v>125.333</v>
      </c>
      <c r="K588" s="154">
        <v>125.087</v>
      </c>
      <c r="L588" s="154">
        <v>125.126</v>
      </c>
      <c r="M588" s="166">
        <v>105</v>
      </c>
      <c r="N588" s="167">
        <f t="shared" si="69"/>
        <v>105.333</v>
      </c>
      <c r="O588" s="167">
        <f t="shared" si="69"/>
        <v>105.087</v>
      </c>
      <c r="P588" s="167">
        <f t="shared" si="69"/>
        <v>105.126</v>
      </c>
      <c r="Q588">
        <f t="shared" si="65"/>
        <v>125.333</v>
      </c>
      <c r="R588">
        <f t="shared" si="66"/>
        <v>125.087</v>
      </c>
      <c r="S588" s="168">
        <f t="shared" si="67"/>
        <v>105.333</v>
      </c>
      <c r="T588">
        <f t="shared" si="68"/>
        <v>105.087</v>
      </c>
    </row>
    <row r="589" spans="1:20" outlineLevel="1" x14ac:dyDescent="0.25">
      <c r="A589" s="149">
        <v>150</v>
      </c>
      <c r="B589" s="164" t="str">
        <f t="shared" si="63"/>
        <v>FA</v>
      </c>
      <c r="C589" s="164" t="str">
        <f t="shared" si="64"/>
        <v>FA</v>
      </c>
      <c r="D589" s="135">
        <v>222.86</v>
      </c>
      <c r="E589" s="165">
        <v>2</v>
      </c>
      <c r="F589" s="135">
        <v>0.5</v>
      </c>
      <c r="G589" s="135">
        <v>125</v>
      </c>
      <c r="H589" s="154">
        <v>218.62200000000001</v>
      </c>
      <c r="I589" s="154">
        <v>5.0000000000000001E-4</v>
      </c>
      <c r="J589" s="154">
        <v>125.28</v>
      </c>
      <c r="K589" s="154">
        <v>125.075</v>
      </c>
      <c r="L589" s="154">
        <v>125.107</v>
      </c>
      <c r="M589" s="166">
        <v>105</v>
      </c>
      <c r="N589" s="167">
        <f t="shared" si="69"/>
        <v>105.28</v>
      </c>
      <c r="O589" s="167">
        <f t="shared" si="69"/>
        <v>105.075</v>
      </c>
      <c r="P589" s="167">
        <f t="shared" si="69"/>
        <v>105.107</v>
      </c>
      <c r="Q589">
        <f t="shared" si="65"/>
        <v>125.28</v>
      </c>
      <c r="R589">
        <f t="shared" si="66"/>
        <v>125.075</v>
      </c>
      <c r="S589" s="168">
        <f t="shared" si="67"/>
        <v>105.28</v>
      </c>
      <c r="T589">
        <f t="shared" si="68"/>
        <v>105.075</v>
      </c>
    </row>
    <row r="590" spans="1:20" outlineLevel="1" x14ac:dyDescent="0.25">
      <c r="A590" s="149">
        <v>2</v>
      </c>
      <c r="B590" s="164" t="str">
        <f t="shared" si="63"/>
        <v>FA</v>
      </c>
      <c r="C590" s="164" t="str">
        <f t="shared" si="64"/>
        <v>FA</v>
      </c>
      <c r="D590" s="135">
        <v>3.14</v>
      </c>
      <c r="E590" s="165">
        <v>2</v>
      </c>
      <c r="F590" s="135">
        <v>1</v>
      </c>
      <c r="G590" s="135">
        <v>125</v>
      </c>
      <c r="H590" s="154">
        <v>-1.10154</v>
      </c>
      <c r="I590" s="154">
        <v>1E-3</v>
      </c>
      <c r="J590" s="154">
        <v>155.72200000000001</v>
      </c>
      <c r="K590" s="154">
        <v>132.755</v>
      </c>
      <c r="L590" s="154">
        <v>137.02500000000001</v>
      </c>
      <c r="M590" s="166">
        <v>105</v>
      </c>
      <c r="N590" s="167">
        <f t="shared" si="69"/>
        <v>135.72200000000001</v>
      </c>
      <c r="O590" s="167">
        <f t="shared" si="69"/>
        <v>112.755</v>
      </c>
      <c r="P590" s="167">
        <f t="shared" si="69"/>
        <v>117.02500000000001</v>
      </c>
      <c r="Q590">
        <f t="shared" si="65"/>
        <v>155.72200000000001</v>
      </c>
      <c r="R590">
        <f t="shared" si="66"/>
        <v>132.755</v>
      </c>
      <c r="S590" s="168">
        <f t="shared" si="67"/>
        <v>135.72200000000001</v>
      </c>
      <c r="T590">
        <f t="shared" si="68"/>
        <v>112.755</v>
      </c>
    </row>
    <row r="591" spans="1:20" outlineLevel="1" x14ac:dyDescent="0.25">
      <c r="A591" s="149">
        <v>3.5</v>
      </c>
      <c r="B591" s="164" t="str">
        <f t="shared" si="63"/>
        <v>FA</v>
      </c>
      <c r="C591" s="164" t="str">
        <f t="shared" si="64"/>
        <v>FA</v>
      </c>
      <c r="D591" s="135">
        <v>5.37</v>
      </c>
      <c r="E591" s="165">
        <v>2</v>
      </c>
      <c r="F591" s="135">
        <v>1</v>
      </c>
      <c r="G591" s="135">
        <v>125</v>
      </c>
      <c r="H591" s="154">
        <v>1.12538</v>
      </c>
      <c r="I591" s="154">
        <v>1E-3</v>
      </c>
      <c r="J591" s="154">
        <v>144.875</v>
      </c>
      <c r="K591" s="154">
        <v>129.851</v>
      </c>
      <c r="L591" s="154">
        <v>132.351</v>
      </c>
      <c r="M591" s="166">
        <v>105</v>
      </c>
      <c r="N591" s="167">
        <f t="shared" si="69"/>
        <v>124.875</v>
      </c>
      <c r="O591" s="167">
        <f t="shared" si="69"/>
        <v>109.851</v>
      </c>
      <c r="P591" s="167">
        <f t="shared" si="69"/>
        <v>112.351</v>
      </c>
      <c r="Q591">
        <f t="shared" si="65"/>
        <v>144.875</v>
      </c>
      <c r="R591">
        <f t="shared" si="66"/>
        <v>129.851</v>
      </c>
      <c r="S591" s="168">
        <f t="shared" si="67"/>
        <v>124.875</v>
      </c>
      <c r="T591">
        <f t="shared" si="68"/>
        <v>109.851</v>
      </c>
    </row>
    <row r="592" spans="1:20" outlineLevel="1" x14ac:dyDescent="0.25">
      <c r="A592" s="149">
        <v>5</v>
      </c>
      <c r="B592" s="164" t="str">
        <f t="shared" si="63"/>
        <v>FA</v>
      </c>
      <c r="C592" s="164" t="str">
        <f t="shared" si="64"/>
        <v>FA</v>
      </c>
      <c r="D592" s="135">
        <v>7.59</v>
      </c>
      <c r="E592" s="165">
        <v>2</v>
      </c>
      <c r="F592" s="135">
        <v>1</v>
      </c>
      <c r="G592" s="135">
        <v>125</v>
      </c>
      <c r="H592" s="154">
        <v>3.3523100000000001</v>
      </c>
      <c r="I592" s="154">
        <v>1E-3</v>
      </c>
      <c r="J592" s="154">
        <v>139.53</v>
      </c>
      <c r="K592" s="154">
        <v>128.51300000000001</v>
      </c>
      <c r="L592" s="154">
        <v>130.31100000000001</v>
      </c>
      <c r="M592" s="166">
        <v>105</v>
      </c>
      <c r="N592" s="167">
        <f t="shared" si="69"/>
        <v>119.53</v>
      </c>
      <c r="O592" s="167">
        <f t="shared" si="69"/>
        <v>108.51300000000001</v>
      </c>
      <c r="P592" s="167">
        <f t="shared" si="69"/>
        <v>110.31100000000001</v>
      </c>
      <c r="Q592">
        <f t="shared" si="65"/>
        <v>139.53</v>
      </c>
      <c r="R592">
        <f t="shared" si="66"/>
        <v>128.51300000000001</v>
      </c>
      <c r="S592" s="168">
        <f t="shared" si="67"/>
        <v>119.53</v>
      </c>
      <c r="T592">
        <f t="shared" si="68"/>
        <v>108.51300000000001</v>
      </c>
    </row>
    <row r="593" spans="1:20" outlineLevel="1" x14ac:dyDescent="0.25">
      <c r="A593" s="149">
        <v>7.5</v>
      </c>
      <c r="B593" s="164" t="str">
        <f t="shared" si="63"/>
        <v>FA</v>
      </c>
      <c r="C593" s="164" t="str">
        <f t="shared" si="64"/>
        <v>FA</v>
      </c>
      <c r="D593" s="135">
        <v>11.3</v>
      </c>
      <c r="E593" s="165">
        <v>2</v>
      </c>
      <c r="F593" s="135">
        <v>1</v>
      </c>
      <c r="G593" s="135">
        <v>125</v>
      </c>
      <c r="H593" s="154">
        <v>7.0638500000000004</v>
      </c>
      <c r="I593" s="154">
        <v>1E-3</v>
      </c>
      <c r="J593" s="154">
        <v>134.98099999999999</v>
      </c>
      <c r="K593" s="154">
        <v>127.444</v>
      </c>
      <c r="L593" s="154">
        <v>128.63800000000001</v>
      </c>
      <c r="M593" s="166">
        <v>105</v>
      </c>
      <c r="N593" s="167">
        <f t="shared" si="69"/>
        <v>114.98099999999999</v>
      </c>
      <c r="O593" s="167">
        <f t="shared" si="69"/>
        <v>107.444</v>
      </c>
      <c r="P593" s="167">
        <f t="shared" si="69"/>
        <v>108.63800000000001</v>
      </c>
      <c r="Q593">
        <f t="shared" si="65"/>
        <v>134.98099999999999</v>
      </c>
      <c r="R593">
        <f t="shared" si="66"/>
        <v>127.444</v>
      </c>
      <c r="S593" s="168">
        <f t="shared" si="67"/>
        <v>114.98099999999999</v>
      </c>
      <c r="T593">
        <f t="shared" si="68"/>
        <v>107.444</v>
      </c>
    </row>
    <row r="594" spans="1:20" outlineLevel="1" x14ac:dyDescent="0.25">
      <c r="A594" s="149">
        <v>10</v>
      </c>
      <c r="B594" s="164" t="str">
        <f t="shared" si="63"/>
        <v>FA</v>
      </c>
      <c r="C594" s="164" t="str">
        <f t="shared" si="64"/>
        <v>FA</v>
      </c>
      <c r="D594" s="135">
        <v>15.02</v>
      </c>
      <c r="E594" s="165">
        <v>2</v>
      </c>
      <c r="F594" s="135">
        <v>1</v>
      </c>
      <c r="G594" s="135">
        <v>125</v>
      </c>
      <c r="H594" s="154">
        <v>10.775399999999999</v>
      </c>
      <c r="I594" s="154">
        <v>1E-3</v>
      </c>
      <c r="J594" s="154">
        <v>132.60499999999999</v>
      </c>
      <c r="K594" s="154">
        <v>126.85899999999999</v>
      </c>
      <c r="L594" s="154">
        <v>127.77</v>
      </c>
      <c r="M594" s="166">
        <v>105</v>
      </c>
      <c r="N594" s="167">
        <f t="shared" si="69"/>
        <v>112.60499999999999</v>
      </c>
      <c r="O594" s="167">
        <f t="shared" si="69"/>
        <v>106.85899999999999</v>
      </c>
      <c r="P594" s="167">
        <f t="shared" si="69"/>
        <v>107.77</v>
      </c>
      <c r="Q594">
        <f t="shared" si="65"/>
        <v>132.60499999999999</v>
      </c>
      <c r="R594">
        <f t="shared" si="66"/>
        <v>126.85899999999999</v>
      </c>
      <c r="S594" s="168">
        <f t="shared" si="67"/>
        <v>112.60499999999999</v>
      </c>
      <c r="T594">
        <f t="shared" si="68"/>
        <v>106.85899999999999</v>
      </c>
    </row>
    <row r="595" spans="1:20" outlineLevel="1" x14ac:dyDescent="0.25">
      <c r="A595" s="149">
        <v>15</v>
      </c>
      <c r="B595" s="164" t="str">
        <f t="shared" si="63"/>
        <v>FA</v>
      </c>
      <c r="C595" s="164" t="str">
        <f t="shared" si="64"/>
        <v>FA</v>
      </c>
      <c r="D595" s="135">
        <v>22.44</v>
      </c>
      <c r="E595" s="165">
        <v>2</v>
      </c>
      <c r="F595" s="135">
        <v>1</v>
      </c>
      <c r="G595" s="135">
        <v>125</v>
      </c>
      <c r="H595" s="154">
        <v>18.198499999999999</v>
      </c>
      <c r="I595" s="154">
        <v>1E-3</v>
      </c>
      <c r="J595" s="154">
        <v>130.17599999999999</v>
      </c>
      <c r="K595" s="154">
        <v>126.28100000000001</v>
      </c>
      <c r="L595" s="154">
        <v>126.881</v>
      </c>
      <c r="M595" s="166">
        <v>105</v>
      </c>
      <c r="N595" s="167">
        <f t="shared" si="69"/>
        <v>110.17599999999999</v>
      </c>
      <c r="O595" s="167">
        <f t="shared" si="69"/>
        <v>106.28100000000001</v>
      </c>
      <c r="P595" s="167">
        <f t="shared" si="69"/>
        <v>106.881</v>
      </c>
      <c r="Q595">
        <f t="shared" si="65"/>
        <v>130.17599999999999</v>
      </c>
      <c r="R595">
        <f t="shared" si="66"/>
        <v>126.28100000000001</v>
      </c>
      <c r="S595" s="168">
        <f t="shared" si="67"/>
        <v>110.17599999999999</v>
      </c>
      <c r="T595">
        <f t="shared" si="68"/>
        <v>106.28100000000001</v>
      </c>
    </row>
    <row r="596" spans="1:20" outlineLevel="1" x14ac:dyDescent="0.25">
      <c r="A596" s="149">
        <v>20</v>
      </c>
      <c r="B596" s="164" t="str">
        <f t="shared" si="63"/>
        <v>FA</v>
      </c>
      <c r="C596" s="164" t="str">
        <f t="shared" si="64"/>
        <v>FA</v>
      </c>
      <c r="D596" s="135">
        <v>29.86</v>
      </c>
      <c r="E596" s="165">
        <v>2</v>
      </c>
      <c r="F596" s="135">
        <v>1</v>
      </c>
      <c r="G596" s="135">
        <v>125</v>
      </c>
      <c r="H596" s="154">
        <v>25.621500000000001</v>
      </c>
      <c r="I596" s="154">
        <v>1E-3</v>
      </c>
      <c r="J596" s="154">
        <v>128.917</v>
      </c>
      <c r="K596" s="154">
        <v>125.96299999999999</v>
      </c>
      <c r="L596" s="154">
        <v>126.431</v>
      </c>
      <c r="M596" s="166">
        <v>105</v>
      </c>
      <c r="N596" s="167">
        <f t="shared" si="69"/>
        <v>108.917</v>
      </c>
      <c r="O596" s="167">
        <f t="shared" si="69"/>
        <v>105.96299999999999</v>
      </c>
      <c r="P596" s="167">
        <f t="shared" si="69"/>
        <v>106.431</v>
      </c>
      <c r="Q596">
        <f t="shared" si="65"/>
        <v>128.917</v>
      </c>
      <c r="R596">
        <f t="shared" si="66"/>
        <v>125.96299999999999</v>
      </c>
      <c r="S596" s="168">
        <f t="shared" si="67"/>
        <v>108.917</v>
      </c>
      <c r="T596">
        <f t="shared" si="68"/>
        <v>105.96299999999999</v>
      </c>
    </row>
    <row r="597" spans="1:20" outlineLevel="1" x14ac:dyDescent="0.25">
      <c r="A597" s="149">
        <v>35</v>
      </c>
      <c r="B597" s="164" t="str">
        <f t="shared" si="63"/>
        <v>FA</v>
      </c>
      <c r="C597" s="164" t="str">
        <f t="shared" si="64"/>
        <v>FA</v>
      </c>
      <c r="D597" s="135">
        <v>52.13</v>
      </c>
      <c r="E597" s="165">
        <v>2</v>
      </c>
      <c r="F597" s="135">
        <v>1</v>
      </c>
      <c r="G597" s="135">
        <v>125</v>
      </c>
      <c r="H597" s="154">
        <v>47.890799999999999</v>
      </c>
      <c r="I597" s="154">
        <v>1E-3</v>
      </c>
      <c r="J597" s="154">
        <v>127.28400000000001</v>
      </c>
      <c r="K597" s="154">
        <v>125.574</v>
      </c>
      <c r="L597" s="154">
        <v>125.83199999999999</v>
      </c>
      <c r="M597" s="166">
        <v>105</v>
      </c>
      <c r="N597" s="167">
        <f t="shared" si="69"/>
        <v>107.28400000000001</v>
      </c>
      <c r="O597" s="167">
        <f t="shared" si="69"/>
        <v>105.574</v>
      </c>
      <c r="P597" s="167">
        <f t="shared" si="69"/>
        <v>105.83199999999999</v>
      </c>
      <c r="Q597">
        <f t="shared" si="65"/>
        <v>127.28400000000001</v>
      </c>
      <c r="R597">
        <f t="shared" si="66"/>
        <v>125.574</v>
      </c>
      <c r="S597" s="168">
        <f t="shared" si="67"/>
        <v>107.28400000000001</v>
      </c>
      <c r="T597">
        <f t="shared" si="68"/>
        <v>105.574</v>
      </c>
    </row>
    <row r="598" spans="1:20" outlineLevel="1" x14ac:dyDescent="0.25">
      <c r="A598" s="149">
        <v>50</v>
      </c>
      <c r="B598" s="164" t="str">
        <f t="shared" si="63"/>
        <v>FA</v>
      </c>
      <c r="C598" s="164" t="str">
        <f t="shared" si="64"/>
        <v>FA</v>
      </c>
      <c r="D598" s="135">
        <v>74.400000000000006</v>
      </c>
      <c r="E598" s="165">
        <v>2</v>
      </c>
      <c r="F598" s="135">
        <v>1</v>
      </c>
      <c r="G598" s="135">
        <v>125</v>
      </c>
      <c r="H598" s="154">
        <v>70.16</v>
      </c>
      <c r="I598" s="154">
        <v>1E-3</v>
      </c>
      <c r="J598" s="154">
        <v>126.616</v>
      </c>
      <c r="K598" s="154">
        <v>125.41500000000001</v>
      </c>
      <c r="L598" s="154">
        <v>125.602</v>
      </c>
      <c r="M598" s="166">
        <v>105</v>
      </c>
      <c r="N598" s="167">
        <f t="shared" si="69"/>
        <v>106.616</v>
      </c>
      <c r="O598" s="167">
        <f t="shared" si="69"/>
        <v>105.41500000000001</v>
      </c>
      <c r="P598" s="167">
        <f t="shared" si="69"/>
        <v>105.602</v>
      </c>
      <c r="Q598">
        <f t="shared" si="65"/>
        <v>126.616</v>
      </c>
      <c r="R598">
        <f t="shared" si="66"/>
        <v>125.41500000000001</v>
      </c>
      <c r="S598" s="168">
        <f t="shared" si="67"/>
        <v>106.616</v>
      </c>
      <c r="T598">
        <f t="shared" si="68"/>
        <v>105.41500000000001</v>
      </c>
    </row>
    <row r="599" spans="1:20" outlineLevel="1" x14ac:dyDescent="0.25">
      <c r="A599" s="149">
        <v>60</v>
      </c>
      <c r="B599" s="164" t="str">
        <f t="shared" si="63"/>
        <v>FA</v>
      </c>
      <c r="C599" s="164" t="str">
        <f t="shared" si="64"/>
        <v>FA</v>
      </c>
      <c r="D599" s="135">
        <v>89.25</v>
      </c>
      <c r="E599" s="165">
        <v>2</v>
      </c>
      <c r="F599" s="135">
        <v>1</v>
      </c>
      <c r="G599" s="135">
        <v>125</v>
      </c>
      <c r="H599" s="154">
        <v>85.006200000000007</v>
      </c>
      <c r="I599" s="154">
        <v>1E-3</v>
      </c>
      <c r="J599" s="154">
        <v>126.355</v>
      </c>
      <c r="K599" s="154">
        <v>125.349</v>
      </c>
      <c r="L599" s="154">
        <v>125.512</v>
      </c>
      <c r="M599" s="166">
        <v>105</v>
      </c>
      <c r="N599" s="167">
        <f t="shared" si="69"/>
        <v>106.355</v>
      </c>
      <c r="O599" s="167">
        <f t="shared" si="69"/>
        <v>105.349</v>
      </c>
      <c r="P599" s="167">
        <f t="shared" si="69"/>
        <v>105.512</v>
      </c>
      <c r="Q599">
        <f t="shared" si="65"/>
        <v>126.355</v>
      </c>
      <c r="R599">
        <f t="shared" si="66"/>
        <v>125.349</v>
      </c>
      <c r="S599" s="168">
        <f t="shared" si="67"/>
        <v>106.355</v>
      </c>
      <c r="T599">
        <f t="shared" si="68"/>
        <v>105.349</v>
      </c>
    </row>
    <row r="600" spans="1:20" outlineLevel="1" x14ac:dyDescent="0.25">
      <c r="A600" s="149">
        <v>70</v>
      </c>
      <c r="B600" s="164" t="str">
        <f t="shared" si="63"/>
        <v>FA</v>
      </c>
      <c r="C600" s="164" t="str">
        <f t="shared" si="64"/>
        <v>FA</v>
      </c>
      <c r="D600" s="135">
        <v>104.09</v>
      </c>
      <c r="E600" s="165">
        <v>2</v>
      </c>
      <c r="F600" s="135">
        <v>1</v>
      </c>
      <c r="G600" s="135">
        <v>125</v>
      </c>
      <c r="H600" s="154">
        <v>99.8523</v>
      </c>
      <c r="I600" s="154">
        <v>1E-3</v>
      </c>
      <c r="J600" s="154">
        <v>126.167</v>
      </c>
      <c r="K600" s="154">
        <v>125.30200000000001</v>
      </c>
      <c r="L600" s="154">
        <v>125.43300000000001</v>
      </c>
      <c r="M600" s="166">
        <v>105</v>
      </c>
      <c r="N600" s="167">
        <f t="shared" si="69"/>
        <v>106.167</v>
      </c>
      <c r="O600" s="167">
        <f t="shared" si="69"/>
        <v>105.30200000000001</v>
      </c>
      <c r="P600" s="167">
        <f t="shared" si="69"/>
        <v>105.43300000000001</v>
      </c>
      <c r="Q600">
        <f t="shared" si="65"/>
        <v>126.167</v>
      </c>
      <c r="R600">
        <f t="shared" si="66"/>
        <v>125.30200000000001</v>
      </c>
      <c r="S600" s="168">
        <f t="shared" si="67"/>
        <v>106.167</v>
      </c>
      <c r="T600">
        <f t="shared" si="68"/>
        <v>105.30200000000001</v>
      </c>
    </row>
    <row r="601" spans="1:20" outlineLevel="1" x14ac:dyDescent="0.25">
      <c r="A601" s="149">
        <v>85</v>
      </c>
      <c r="B601" s="164" t="str">
        <f t="shared" si="63"/>
        <v>FA</v>
      </c>
      <c r="C601" s="164" t="str">
        <f t="shared" si="64"/>
        <v>FA</v>
      </c>
      <c r="D601" s="135">
        <v>126.36</v>
      </c>
      <c r="E601" s="165">
        <v>2</v>
      </c>
      <c r="F601" s="135">
        <v>1</v>
      </c>
      <c r="G601" s="135">
        <v>125</v>
      </c>
      <c r="H601" s="154">
        <v>122.122</v>
      </c>
      <c r="I601" s="154">
        <v>1E-3</v>
      </c>
      <c r="J601" s="154">
        <v>125.967</v>
      </c>
      <c r="K601" s="154">
        <v>125.251</v>
      </c>
      <c r="L601" s="154">
        <v>125.35599999999999</v>
      </c>
      <c r="M601" s="166">
        <v>105</v>
      </c>
      <c r="N601" s="167">
        <f t="shared" si="69"/>
        <v>105.967</v>
      </c>
      <c r="O601" s="167">
        <f t="shared" si="69"/>
        <v>105.251</v>
      </c>
      <c r="P601" s="167">
        <f t="shared" si="69"/>
        <v>105.35599999999999</v>
      </c>
      <c r="Q601">
        <f t="shared" si="65"/>
        <v>125.967</v>
      </c>
      <c r="R601">
        <f t="shared" si="66"/>
        <v>125.251</v>
      </c>
      <c r="S601" s="168">
        <f t="shared" si="67"/>
        <v>105.967</v>
      </c>
      <c r="T601">
        <f t="shared" si="68"/>
        <v>105.251</v>
      </c>
    </row>
    <row r="602" spans="1:20" outlineLevel="1" x14ac:dyDescent="0.25">
      <c r="A602" s="149">
        <v>100</v>
      </c>
      <c r="B602" s="164" t="str">
        <f t="shared" si="63"/>
        <v>FA</v>
      </c>
      <c r="C602" s="164" t="str">
        <f t="shared" si="64"/>
        <v>FA</v>
      </c>
      <c r="D602" s="135">
        <v>148.63</v>
      </c>
      <c r="E602" s="165">
        <v>2</v>
      </c>
      <c r="F602" s="135">
        <v>1</v>
      </c>
      <c r="G602" s="135">
        <v>125</v>
      </c>
      <c r="H602" s="154">
        <v>144.39099999999999</v>
      </c>
      <c r="I602" s="154">
        <v>1E-3</v>
      </c>
      <c r="J602" s="154">
        <v>125.827</v>
      </c>
      <c r="K602" s="154">
        <v>125.217</v>
      </c>
      <c r="L602" s="154">
        <v>125.307</v>
      </c>
      <c r="M602" s="166">
        <v>105</v>
      </c>
      <c r="N602" s="167">
        <f t="shared" si="69"/>
        <v>105.827</v>
      </c>
      <c r="O602" s="167">
        <f t="shared" si="69"/>
        <v>105.217</v>
      </c>
      <c r="P602" s="167">
        <f t="shared" si="69"/>
        <v>105.307</v>
      </c>
      <c r="Q602">
        <f t="shared" si="65"/>
        <v>125.827</v>
      </c>
      <c r="R602">
        <f t="shared" si="66"/>
        <v>125.217</v>
      </c>
      <c r="S602" s="168">
        <f t="shared" si="67"/>
        <v>105.827</v>
      </c>
      <c r="T602">
        <f t="shared" si="68"/>
        <v>105.217</v>
      </c>
    </row>
    <row r="603" spans="1:20" outlineLevel="1" x14ac:dyDescent="0.25">
      <c r="A603" s="149">
        <v>125</v>
      </c>
      <c r="B603" s="164" t="str">
        <f t="shared" si="63"/>
        <v>FA</v>
      </c>
      <c r="C603" s="164" t="str">
        <f t="shared" si="64"/>
        <v>FA</v>
      </c>
      <c r="D603" s="135">
        <v>185.75</v>
      </c>
      <c r="E603" s="165">
        <v>2</v>
      </c>
      <c r="F603" s="135">
        <v>1</v>
      </c>
      <c r="G603" s="135">
        <v>125</v>
      </c>
      <c r="H603" s="154">
        <v>181.506</v>
      </c>
      <c r="I603" s="154">
        <v>1E-3</v>
      </c>
      <c r="J603" s="154">
        <v>125.667</v>
      </c>
      <c r="K603" s="154">
        <v>125.176</v>
      </c>
      <c r="L603" s="154">
        <v>125.251</v>
      </c>
      <c r="M603" s="166">
        <v>105</v>
      </c>
      <c r="N603" s="167">
        <f t="shared" si="69"/>
        <v>105.667</v>
      </c>
      <c r="O603" s="167">
        <f t="shared" si="69"/>
        <v>105.176</v>
      </c>
      <c r="P603" s="167">
        <f t="shared" si="69"/>
        <v>105.251</v>
      </c>
      <c r="Q603">
        <f t="shared" si="65"/>
        <v>125.667</v>
      </c>
      <c r="R603">
        <f t="shared" si="66"/>
        <v>125.176</v>
      </c>
      <c r="S603" s="168">
        <f t="shared" si="67"/>
        <v>105.667</v>
      </c>
      <c r="T603">
        <f t="shared" si="68"/>
        <v>105.176</v>
      </c>
    </row>
    <row r="604" spans="1:20" outlineLevel="1" x14ac:dyDescent="0.25">
      <c r="A604" s="149">
        <v>150</v>
      </c>
      <c r="B604" s="164" t="str">
        <f t="shared" si="63"/>
        <v>FA</v>
      </c>
      <c r="C604" s="164" t="str">
        <f t="shared" si="64"/>
        <v>FA</v>
      </c>
      <c r="D604" s="135">
        <v>222.86</v>
      </c>
      <c r="E604" s="165">
        <v>2</v>
      </c>
      <c r="F604" s="135">
        <v>1</v>
      </c>
      <c r="G604" s="135">
        <v>125</v>
      </c>
      <c r="H604" s="154">
        <v>218.62200000000001</v>
      </c>
      <c r="I604" s="154">
        <v>1E-3</v>
      </c>
      <c r="J604" s="154">
        <v>125.56</v>
      </c>
      <c r="K604" s="154">
        <v>125.149</v>
      </c>
      <c r="L604" s="154">
        <v>125.21599999999999</v>
      </c>
      <c r="M604" s="166">
        <v>105</v>
      </c>
      <c r="N604" s="167">
        <f t="shared" si="69"/>
        <v>105.56</v>
      </c>
      <c r="O604" s="167">
        <f t="shared" si="69"/>
        <v>105.149</v>
      </c>
      <c r="P604" s="167">
        <f t="shared" si="69"/>
        <v>105.21599999999999</v>
      </c>
      <c r="Q604">
        <f t="shared" si="65"/>
        <v>125.56</v>
      </c>
      <c r="R604">
        <f t="shared" si="66"/>
        <v>125.149</v>
      </c>
      <c r="S604" s="168">
        <f t="shared" si="67"/>
        <v>105.56</v>
      </c>
      <c r="T604">
        <f t="shared" si="68"/>
        <v>105.149</v>
      </c>
    </row>
    <row r="605" spans="1:20" outlineLevel="1" x14ac:dyDescent="0.25">
      <c r="A605" s="149">
        <v>2</v>
      </c>
      <c r="B605" s="164" t="str">
        <f t="shared" si="63"/>
        <v>FA</v>
      </c>
      <c r="C605" s="164" t="str">
        <f t="shared" si="64"/>
        <v>FA</v>
      </c>
      <c r="D605" s="135">
        <v>3.14</v>
      </c>
      <c r="E605" s="165">
        <v>2</v>
      </c>
      <c r="F605" s="135">
        <v>2</v>
      </c>
      <c r="G605" s="135">
        <v>125</v>
      </c>
      <c r="H605" s="154">
        <v>-1.10154</v>
      </c>
      <c r="I605" s="154">
        <v>2E-3</v>
      </c>
      <c r="J605" s="154">
        <v>186.00899999999999</v>
      </c>
      <c r="K605" s="154">
        <v>140.37700000000001</v>
      </c>
      <c r="L605" s="154">
        <v>148.80000000000001</v>
      </c>
      <c r="M605" s="166">
        <v>105</v>
      </c>
      <c r="N605" s="167">
        <f t="shared" si="69"/>
        <v>166.00899999999999</v>
      </c>
      <c r="O605" s="167">
        <f t="shared" si="69"/>
        <v>120.37700000000001</v>
      </c>
      <c r="P605" s="167">
        <f t="shared" si="69"/>
        <v>128.80000000000001</v>
      </c>
      <c r="Q605">
        <f t="shared" si="65"/>
        <v>186.00899999999999</v>
      </c>
      <c r="R605">
        <f t="shared" si="66"/>
        <v>140.37700000000001</v>
      </c>
      <c r="S605" s="168">
        <f t="shared" si="67"/>
        <v>166.00899999999999</v>
      </c>
      <c r="T605">
        <f t="shared" si="68"/>
        <v>120.37700000000001</v>
      </c>
    </row>
    <row r="606" spans="1:20" outlineLevel="1" x14ac:dyDescent="0.25">
      <c r="A606" s="149">
        <v>3.5</v>
      </c>
      <c r="B606" s="164" t="str">
        <f t="shared" si="63"/>
        <v>FA</v>
      </c>
      <c r="C606" s="164" t="str">
        <f t="shared" si="64"/>
        <v>FA</v>
      </c>
      <c r="D606" s="135">
        <v>5.37</v>
      </c>
      <c r="E606" s="165">
        <v>2</v>
      </c>
      <c r="F606" s="135">
        <v>2</v>
      </c>
      <c r="G606" s="135">
        <v>125</v>
      </c>
      <c r="H606" s="154">
        <v>1.12538</v>
      </c>
      <c r="I606" s="154">
        <v>2E-3</v>
      </c>
      <c r="J606" s="154">
        <v>164.53200000000001</v>
      </c>
      <c r="K606" s="154">
        <v>134.65</v>
      </c>
      <c r="L606" s="154">
        <v>139.607</v>
      </c>
      <c r="M606" s="166">
        <v>105</v>
      </c>
      <c r="N606" s="167">
        <f t="shared" si="69"/>
        <v>144.53200000000001</v>
      </c>
      <c r="O606" s="167">
        <f t="shared" si="69"/>
        <v>114.65</v>
      </c>
      <c r="P606" s="167">
        <f t="shared" si="69"/>
        <v>119.607</v>
      </c>
      <c r="Q606">
        <f t="shared" si="65"/>
        <v>164.53200000000001</v>
      </c>
      <c r="R606">
        <f t="shared" si="66"/>
        <v>134.65</v>
      </c>
      <c r="S606" s="168">
        <f t="shared" si="67"/>
        <v>144.53200000000001</v>
      </c>
      <c r="T606">
        <f t="shared" si="68"/>
        <v>114.65</v>
      </c>
    </row>
    <row r="607" spans="1:20" outlineLevel="1" x14ac:dyDescent="0.25">
      <c r="A607" s="149">
        <v>5</v>
      </c>
      <c r="B607" s="164" t="str">
        <f t="shared" si="63"/>
        <v>FA</v>
      </c>
      <c r="C607" s="164" t="str">
        <f t="shared" si="64"/>
        <v>FA</v>
      </c>
      <c r="D607" s="135">
        <v>7.59</v>
      </c>
      <c r="E607" s="165">
        <v>2</v>
      </c>
      <c r="F607" s="135">
        <v>2</v>
      </c>
      <c r="G607" s="135">
        <v>125</v>
      </c>
      <c r="H607" s="154">
        <v>3.3523100000000001</v>
      </c>
      <c r="I607" s="154">
        <v>2E-3</v>
      </c>
      <c r="J607" s="154">
        <v>153.93600000000001</v>
      </c>
      <c r="K607" s="154">
        <v>131.99799999999999</v>
      </c>
      <c r="L607" s="154">
        <v>135.572</v>
      </c>
      <c r="M607" s="166">
        <v>105</v>
      </c>
      <c r="N607" s="167">
        <f t="shared" si="69"/>
        <v>133.93600000000001</v>
      </c>
      <c r="O607" s="167">
        <f t="shared" si="69"/>
        <v>111.99799999999999</v>
      </c>
      <c r="P607" s="167">
        <f t="shared" si="69"/>
        <v>115.572</v>
      </c>
      <c r="Q607">
        <f t="shared" si="65"/>
        <v>153.93600000000001</v>
      </c>
      <c r="R607">
        <f t="shared" si="66"/>
        <v>131.99799999999999</v>
      </c>
      <c r="S607" s="168">
        <f t="shared" si="67"/>
        <v>133.93600000000001</v>
      </c>
      <c r="T607">
        <f t="shared" si="68"/>
        <v>111.99799999999999</v>
      </c>
    </row>
    <row r="608" spans="1:20" outlineLevel="1" x14ac:dyDescent="0.25">
      <c r="A608" s="149">
        <v>7.5</v>
      </c>
      <c r="B608" s="164" t="str">
        <f t="shared" si="63"/>
        <v>FA</v>
      </c>
      <c r="C608" s="164" t="str">
        <f t="shared" si="64"/>
        <v>FA</v>
      </c>
      <c r="D608" s="135">
        <v>11.3</v>
      </c>
      <c r="E608" s="165">
        <v>2</v>
      </c>
      <c r="F608" s="135">
        <v>2</v>
      </c>
      <c r="G608" s="135">
        <v>125</v>
      </c>
      <c r="H608" s="154">
        <v>7.0638500000000004</v>
      </c>
      <c r="I608" s="154">
        <v>2E-3</v>
      </c>
      <c r="J608" s="154">
        <v>144.90299999999999</v>
      </c>
      <c r="K608" s="154">
        <v>129.874</v>
      </c>
      <c r="L608" s="154">
        <v>132.25299999999999</v>
      </c>
      <c r="M608" s="166">
        <v>105</v>
      </c>
      <c r="N608" s="167">
        <f t="shared" si="69"/>
        <v>124.90299999999999</v>
      </c>
      <c r="O608" s="167">
        <f t="shared" si="69"/>
        <v>109.874</v>
      </c>
      <c r="P608" s="167">
        <f t="shared" si="69"/>
        <v>112.25299999999999</v>
      </c>
      <c r="Q608">
        <f t="shared" si="65"/>
        <v>144.90299999999999</v>
      </c>
      <c r="R608">
        <f t="shared" si="66"/>
        <v>129.874</v>
      </c>
      <c r="S608" s="168">
        <f t="shared" si="67"/>
        <v>124.90299999999999</v>
      </c>
      <c r="T608">
        <f t="shared" si="68"/>
        <v>109.874</v>
      </c>
    </row>
    <row r="609" spans="1:20" outlineLevel="1" x14ac:dyDescent="0.25">
      <c r="A609" s="149">
        <v>10</v>
      </c>
      <c r="B609" s="164" t="str">
        <f t="shared" si="63"/>
        <v>FA</v>
      </c>
      <c r="C609" s="164" t="str">
        <f t="shared" si="64"/>
        <v>FA</v>
      </c>
      <c r="D609" s="135">
        <v>15.02</v>
      </c>
      <c r="E609" s="165">
        <v>2</v>
      </c>
      <c r="F609" s="135">
        <v>2</v>
      </c>
      <c r="G609" s="135">
        <v>125</v>
      </c>
      <c r="H609" s="154">
        <v>10.775399999999999</v>
      </c>
      <c r="I609" s="154">
        <v>2E-3</v>
      </c>
      <c r="J609" s="154">
        <v>140.17599999999999</v>
      </c>
      <c r="K609" s="154">
        <v>128.709</v>
      </c>
      <c r="L609" s="154">
        <v>130.52600000000001</v>
      </c>
      <c r="M609" s="166">
        <v>105</v>
      </c>
      <c r="N609" s="167">
        <f t="shared" si="69"/>
        <v>120.17599999999999</v>
      </c>
      <c r="O609" s="167">
        <f t="shared" si="69"/>
        <v>108.709</v>
      </c>
      <c r="P609" s="167">
        <f t="shared" si="69"/>
        <v>110.52600000000001</v>
      </c>
      <c r="Q609">
        <f t="shared" si="65"/>
        <v>140.17599999999999</v>
      </c>
      <c r="R609">
        <f t="shared" si="66"/>
        <v>128.709</v>
      </c>
      <c r="S609" s="168">
        <f t="shared" si="67"/>
        <v>120.17599999999999</v>
      </c>
      <c r="T609">
        <f t="shared" si="68"/>
        <v>108.709</v>
      </c>
    </row>
    <row r="610" spans="1:20" outlineLevel="1" x14ac:dyDescent="0.25">
      <c r="A610" s="149">
        <v>15</v>
      </c>
      <c r="B610" s="164" t="str">
        <f t="shared" si="63"/>
        <v>FA</v>
      </c>
      <c r="C610" s="164" t="str">
        <f t="shared" si="64"/>
        <v>FA</v>
      </c>
      <c r="D610" s="135">
        <v>22.44</v>
      </c>
      <c r="E610" s="165">
        <v>2</v>
      </c>
      <c r="F610" s="135">
        <v>2</v>
      </c>
      <c r="G610" s="135">
        <v>125</v>
      </c>
      <c r="H610" s="154">
        <v>18.198499999999999</v>
      </c>
      <c r="I610" s="154">
        <v>2E-3</v>
      </c>
      <c r="J610" s="154">
        <v>135.33699999999999</v>
      </c>
      <c r="K610" s="154">
        <v>127.559</v>
      </c>
      <c r="L610" s="154">
        <v>128.755</v>
      </c>
      <c r="M610" s="166">
        <v>105</v>
      </c>
      <c r="N610" s="167">
        <f t="shared" si="69"/>
        <v>115.33699999999999</v>
      </c>
      <c r="O610" s="167">
        <f t="shared" si="69"/>
        <v>107.559</v>
      </c>
      <c r="P610" s="167">
        <f t="shared" si="69"/>
        <v>108.755</v>
      </c>
      <c r="Q610">
        <f t="shared" si="65"/>
        <v>135.33699999999999</v>
      </c>
      <c r="R610">
        <f t="shared" si="66"/>
        <v>127.559</v>
      </c>
      <c r="S610" s="168">
        <f t="shared" si="67"/>
        <v>115.33699999999999</v>
      </c>
      <c r="T610">
        <f t="shared" si="68"/>
        <v>107.559</v>
      </c>
    </row>
    <row r="611" spans="1:20" outlineLevel="1" x14ac:dyDescent="0.25">
      <c r="A611" s="149">
        <v>20</v>
      </c>
      <c r="B611" s="164" t="str">
        <f t="shared" si="63"/>
        <v>FA</v>
      </c>
      <c r="C611" s="164" t="str">
        <f t="shared" si="64"/>
        <v>FA</v>
      </c>
      <c r="D611" s="135">
        <v>29.86</v>
      </c>
      <c r="E611" s="165">
        <v>2</v>
      </c>
      <c r="F611" s="135">
        <v>2</v>
      </c>
      <c r="G611" s="135">
        <v>125</v>
      </c>
      <c r="H611" s="154">
        <v>25.621500000000001</v>
      </c>
      <c r="I611" s="154">
        <v>2E-3</v>
      </c>
      <c r="J611" s="154">
        <v>132.82400000000001</v>
      </c>
      <c r="K611" s="154">
        <v>126.925</v>
      </c>
      <c r="L611" s="154">
        <v>127.85899999999999</v>
      </c>
      <c r="M611" s="166">
        <v>105</v>
      </c>
      <c r="N611" s="167">
        <f t="shared" si="69"/>
        <v>112.82400000000001</v>
      </c>
      <c r="O611" s="167">
        <f t="shared" si="69"/>
        <v>106.925</v>
      </c>
      <c r="P611" s="167">
        <f t="shared" si="69"/>
        <v>107.85899999999999</v>
      </c>
      <c r="Q611">
        <f t="shared" si="65"/>
        <v>132.82400000000001</v>
      </c>
      <c r="R611">
        <f t="shared" si="66"/>
        <v>126.925</v>
      </c>
      <c r="S611" s="168">
        <f t="shared" si="67"/>
        <v>112.82400000000001</v>
      </c>
      <c r="T611">
        <f t="shared" si="68"/>
        <v>106.925</v>
      </c>
    </row>
    <row r="612" spans="1:20" outlineLevel="1" x14ac:dyDescent="0.25">
      <c r="A612" s="149">
        <v>35</v>
      </c>
      <c r="B612" s="164" t="str">
        <f t="shared" si="63"/>
        <v>FA</v>
      </c>
      <c r="C612" s="164" t="str">
        <f t="shared" si="64"/>
        <v>FA</v>
      </c>
      <c r="D612" s="135">
        <v>52.13</v>
      </c>
      <c r="E612" s="165">
        <v>2</v>
      </c>
      <c r="F612" s="135">
        <v>2</v>
      </c>
      <c r="G612" s="135">
        <v>125</v>
      </c>
      <c r="H612" s="154">
        <v>47.890799999999999</v>
      </c>
      <c r="I612" s="154">
        <v>2E-3</v>
      </c>
      <c r="J612" s="154">
        <v>129.565</v>
      </c>
      <c r="K612" s="154">
        <v>126.14700000000001</v>
      </c>
      <c r="L612" s="154">
        <v>126.66200000000001</v>
      </c>
      <c r="M612" s="166">
        <v>105</v>
      </c>
      <c r="N612" s="167">
        <f t="shared" si="69"/>
        <v>109.565</v>
      </c>
      <c r="O612" s="167">
        <f t="shared" si="69"/>
        <v>106.14700000000001</v>
      </c>
      <c r="P612" s="167">
        <f t="shared" si="69"/>
        <v>106.66200000000001</v>
      </c>
      <c r="Q612">
        <f t="shared" si="65"/>
        <v>129.565</v>
      </c>
      <c r="R612">
        <f t="shared" si="66"/>
        <v>126.14700000000001</v>
      </c>
      <c r="S612" s="168">
        <f t="shared" si="67"/>
        <v>109.565</v>
      </c>
      <c r="T612">
        <f t="shared" si="68"/>
        <v>106.14700000000001</v>
      </c>
    </row>
    <row r="613" spans="1:20" outlineLevel="1" x14ac:dyDescent="0.25">
      <c r="A613" s="149">
        <v>50</v>
      </c>
      <c r="B613" s="164" t="str">
        <f t="shared" si="63"/>
        <v>FA</v>
      </c>
      <c r="C613" s="164" t="str">
        <f t="shared" si="64"/>
        <v>FA</v>
      </c>
      <c r="D613" s="135">
        <v>74.400000000000006</v>
      </c>
      <c r="E613" s="165">
        <v>2</v>
      </c>
      <c r="F613" s="135">
        <v>2</v>
      </c>
      <c r="G613" s="135">
        <v>125</v>
      </c>
      <c r="H613" s="154">
        <v>70.16</v>
      </c>
      <c r="I613" s="154">
        <v>2E-3</v>
      </c>
      <c r="J613" s="154">
        <v>128.22999999999999</v>
      </c>
      <c r="K613" s="154">
        <v>125.82899999999999</v>
      </c>
      <c r="L613" s="154">
        <v>126.203</v>
      </c>
      <c r="M613" s="166">
        <v>105</v>
      </c>
      <c r="N613" s="167">
        <f t="shared" si="69"/>
        <v>108.22999999999999</v>
      </c>
      <c r="O613" s="167">
        <f t="shared" si="69"/>
        <v>105.82899999999999</v>
      </c>
      <c r="P613" s="167">
        <f t="shared" si="69"/>
        <v>106.203</v>
      </c>
      <c r="Q613">
        <f t="shared" si="65"/>
        <v>128.22999999999999</v>
      </c>
      <c r="R613">
        <f t="shared" si="66"/>
        <v>125.82899999999999</v>
      </c>
      <c r="S613" s="168">
        <f t="shared" si="67"/>
        <v>108.22999999999999</v>
      </c>
      <c r="T613">
        <f t="shared" si="68"/>
        <v>105.82899999999999</v>
      </c>
    </row>
    <row r="614" spans="1:20" outlineLevel="1" x14ac:dyDescent="0.25">
      <c r="A614" s="149">
        <v>60</v>
      </c>
      <c r="B614" s="164" t="str">
        <f t="shared" si="63"/>
        <v>FA</v>
      </c>
      <c r="C614" s="164" t="str">
        <f t="shared" si="64"/>
        <v>FA</v>
      </c>
      <c r="D614" s="135">
        <v>89.25</v>
      </c>
      <c r="E614" s="165">
        <v>2</v>
      </c>
      <c r="F614" s="135">
        <v>2</v>
      </c>
      <c r="G614" s="135">
        <v>125</v>
      </c>
      <c r="H614" s="154">
        <v>85.006200000000007</v>
      </c>
      <c r="I614" s="154">
        <v>2E-3</v>
      </c>
      <c r="J614" s="154">
        <v>127.708</v>
      </c>
      <c r="K614" s="154">
        <v>125.69799999999999</v>
      </c>
      <c r="L614" s="154">
        <v>126.023</v>
      </c>
      <c r="M614" s="166">
        <v>105</v>
      </c>
      <c r="N614" s="167">
        <f t="shared" si="69"/>
        <v>107.708</v>
      </c>
      <c r="O614" s="167">
        <f t="shared" si="69"/>
        <v>105.69799999999999</v>
      </c>
      <c r="P614" s="167">
        <f t="shared" si="69"/>
        <v>106.023</v>
      </c>
      <c r="Q614">
        <f t="shared" si="65"/>
        <v>127.708</v>
      </c>
      <c r="R614">
        <f t="shared" si="66"/>
        <v>125.69799999999999</v>
      </c>
      <c r="S614" s="168">
        <f t="shared" si="67"/>
        <v>107.708</v>
      </c>
      <c r="T614">
        <f t="shared" si="68"/>
        <v>105.69799999999999</v>
      </c>
    </row>
    <row r="615" spans="1:20" outlineLevel="1" x14ac:dyDescent="0.25">
      <c r="A615" s="149">
        <v>70</v>
      </c>
      <c r="B615" s="164" t="str">
        <f t="shared" si="63"/>
        <v>FA</v>
      </c>
      <c r="C615" s="164" t="str">
        <f t="shared" si="64"/>
        <v>FA</v>
      </c>
      <c r="D615" s="135">
        <v>104.09</v>
      </c>
      <c r="E615" s="165">
        <v>2</v>
      </c>
      <c r="F615" s="135">
        <v>2</v>
      </c>
      <c r="G615" s="135">
        <v>125</v>
      </c>
      <c r="H615" s="154">
        <v>99.8523</v>
      </c>
      <c r="I615" s="154">
        <v>2E-3</v>
      </c>
      <c r="J615" s="154">
        <v>127.33199999999999</v>
      </c>
      <c r="K615" s="154">
        <v>125.604</v>
      </c>
      <c r="L615" s="154">
        <v>125.866</v>
      </c>
      <c r="M615" s="166">
        <v>105</v>
      </c>
      <c r="N615" s="167">
        <f t="shared" si="69"/>
        <v>107.33199999999999</v>
      </c>
      <c r="O615" s="167">
        <f t="shared" si="69"/>
        <v>105.604</v>
      </c>
      <c r="P615" s="167">
        <f t="shared" si="69"/>
        <v>105.866</v>
      </c>
      <c r="Q615">
        <f t="shared" si="65"/>
        <v>127.33199999999999</v>
      </c>
      <c r="R615">
        <f t="shared" si="66"/>
        <v>125.604</v>
      </c>
      <c r="S615" s="168">
        <f t="shared" si="67"/>
        <v>107.33199999999999</v>
      </c>
      <c r="T615">
        <f t="shared" si="68"/>
        <v>105.604</v>
      </c>
    </row>
    <row r="616" spans="1:20" outlineLevel="1" x14ac:dyDescent="0.25">
      <c r="A616" s="149">
        <v>85</v>
      </c>
      <c r="B616" s="164" t="str">
        <f t="shared" si="63"/>
        <v>FA</v>
      </c>
      <c r="C616" s="164" t="str">
        <f t="shared" si="64"/>
        <v>FA</v>
      </c>
      <c r="D616" s="135">
        <v>126.36</v>
      </c>
      <c r="E616" s="165">
        <v>2</v>
      </c>
      <c r="F616" s="135">
        <v>2</v>
      </c>
      <c r="G616" s="135">
        <v>125</v>
      </c>
      <c r="H616" s="154">
        <v>122.122</v>
      </c>
      <c r="I616" s="154">
        <v>2E-3</v>
      </c>
      <c r="J616" s="154">
        <v>126.93300000000001</v>
      </c>
      <c r="K616" s="154">
        <v>125.502</v>
      </c>
      <c r="L616" s="154">
        <v>125.711</v>
      </c>
      <c r="M616" s="166">
        <v>105</v>
      </c>
      <c r="N616" s="167">
        <f t="shared" si="69"/>
        <v>106.93300000000001</v>
      </c>
      <c r="O616" s="167">
        <f t="shared" si="69"/>
        <v>105.502</v>
      </c>
      <c r="P616" s="167">
        <f t="shared" si="69"/>
        <v>105.711</v>
      </c>
      <c r="Q616">
        <f t="shared" si="65"/>
        <v>126.93300000000001</v>
      </c>
      <c r="R616">
        <f t="shared" si="66"/>
        <v>125.502</v>
      </c>
      <c r="S616" s="168">
        <f t="shared" si="67"/>
        <v>106.93300000000001</v>
      </c>
      <c r="T616">
        <f t="shared" si="68"/>
        <v>105.502</v>
      </c>
    </row>
    <row r="617" spans="1:20" outlineLevel="1" x14ac:dyDescent="0.25">
      <c r="A617" s="149">
        <v>100</v>
      </c>
      <c r="B617" s="164" t="str">
        <f t="shared" si="63"/>
        <v>FA</v>
      </c>
      <c r="C617" s="164" t="str">
        <f t="shared" si="64"/>
        <v>FA</v>
      </c>
      <c r="D617" s="135">
        <v>148.63</v>
      </c>
      <c r="E617" s="165">
        <v>2</v>
      </c>
      <c r="F617" s="135">
        <v>2</v>
      </c>
      <c r="G617" s="135">
        <v>125</v>
      </c>
      <c r="H617" s="154">
        <v>144.39099999999999</v>
      </c>
      <c r="I617" s="154">
        <v>2E-3</v>
      </c>
      <c r="J617" s="154">
        <v>126.65300000000001</v>
      </c>
      <c r="K617" s="154">
        <v>125.434</v>
      </c>
      <c r="L617" s="154">
        <v>125.614</v>
      </c>
      <c r="M617" s="166">
        <v>105</v>
      </c>
      <c r="N617" s="167">
        <f t="shared" si="69"/>
        <v>106.65300000000001</v>
      </c>
      <c r="O617" s="167">
        <f t="shared" si="69"/>
        <v>105.434</v>
      </c>
      <c r="P617" s="167">
        <f t="shared" si="69"/>
        <v>105.614</v>
      </c>
      <c r="Q617">
        <f t="shared" si="65"/>
        <v>126.65300000000001</v>
      </c>
      <c r="R617">
        <f t="shared" si="66"/>
        <v>125.434</v>
      </c>
      <c r="S617" s="168">
        <f t="shared" si="67"/>
        <v>106.65300000000001</v>
      </c>
      <c r="T617">
        <f t="shared" si="68"/>
        <v>105.434</v>
      </c>
    </row>
    <row r="618" spans="1:20" outlineLevel="1" x14ac:dyDescent="0.25">
      <c r="A618" s="149">
        <v>125</v>
      </c>
      <c r="B618" s="164" t="str">
        <f t="shared" si="63"/>
        <v>FA</v>
      </c>
      <c r="C618" s="164" t="str">
        <f t="shared" si="64"/>
        <v>FA</v>
      </c>
      <c r="D618" s="135">
        <v>185.75</v>
      </c>
      <c r="E618" s="165">
        <v>2</v>
      </c>
      <c r="F618" s="135">
        <v>2</v>
      </c>
      <c r="G618" s="135">
        <v>125</v>
      </c>
      <c r="H618" s="154">
        <v>181.506</v>
      </c>
      <c r="I618" s="154">
        <v>2E-3</v>
      </c>
      <c r="J618" s="154">
        <v>126.334</v>
      </c>
      <c r="K618" s="154">
        <v>125.35299999999999</v>
      </c>
      <c r="L618" s="154">
        <v>125.503</v>
      </c>
      <c r="M618" s="166">
        <v>105</v>
      </c>
      <c r="N618" s="167">
        <f t="shared" si="69"/>
        <v>106.334</v>
      </c>
      <c r="O618" s="167">
        <f t="shared" si="69"/>
        <v>105.35299999999999</v>
      </c>
      <c r="P618" s="167">
        <f t="shared" si="69"/>
        <v>105.503</v>
      </c>
      <c r="Q618">
        <f t="shared" si="65"/>
        <v>126.334</v>
      </c>
      <c r="R618">
        <f t="shared" si="66"/>
        <v>125.35299999999999</v>
      </c>
      <c r="S618" s="168">
        <f t="shared" si="67"/>
        <v>106.334</v>
      </c>
      <c r="T618">
        <f t="shared" si="68"/>
        <v>105.35299999999999</v>
      </c>
    </row>
    <row r="619" spans="1:20" outlineLevel="1" x14ac:dyDescent="0.25">
      <c r="A619" s="149">
        <v>150</v>
      </c>
      <c r="B619" s="164" t="str">
        <f t="shared" si="63"/>
        <v>FA</v>
      </c>
      <c r="C619" s="164" t="str">
        <f t="shared" si="64"/>
        <v>FA</v>
      </c>
      <c r="D619" s="135">
        <v>222.86</v>
      </c>
      <c r="E619" s="165">
        <v>2</v>
      </c>
      <c r="F619" s="135">
        <v>2</v>
      </c>
      <c r="G619" s="135">
        <v>125</v>
      </c>
      <c r="H619" s="154">
        <v>218.62200000000001</v>
      </c>
      <c r="I619" s="154">
        <v>2E-3</v>
      </c>
      <c r="J619" s="154">
        <v>126.12</v>
      </c>
      <c r="K619" s="154">
        <v>125.29900000000001</v>
      </c>
      <c r="L619" s="154">
        <v>125.432</v>
      </c>
      <c r="M619" s="166">
        <v>105</v>
      </c>
      <c r="N619" s="167">
        <f t="shared" si="69"/>
        <v>106.12</v>
      </c>
      <c r="O619" s="167">
        <f t="shared" si="69"/>
        <v>105.29900000000001</v>
      </c>
      <c r="P619" s="167">
        <f t="shared" si="69"/>
        <v>105.432</v>
      </c>
      <c r="Q619">
        <f t="shared" si="65"/>
        <v>126.12</v>
      </c>
      <c r="R619">
        <f t="shared" si="66"/>
        <v>125.29900000000001</v>
      </c>
      <c r="S619" s="168">
        <f t="shared" si="67"/>
        <v>106.12</v>
      </c>
      <c r="T619">
        <f t="shared" si="68"/>
        <v>105.29900000000001</v>
      </c>
    </row>
    <row r="620" spans="1:20" outlineLevel="1" x14ac:dyDescent="0.25">
      <c r="A620" s="149">
        <v>2</v>
      </c>
      <c r="B620" s="164" t="str">
        <f t="shared" si="63"/>
        <v>FA</v>
      </c>
      <c r="C620" s="164" t="str">
        <f t="shared" si="64"/>
        <v>FA</v>
      </c>
      <c r="D620" s="135">
        <v>3.14</v>
      </c>
      <c r="E620" s="165">
        <v>2</v>
      </c>
      <c r="F620" s="135">
        <v>4</v>
      </c>
      <c r="G620" s="135">
        <v>125</v>
      </c>
      <c r="H620" s="154">
        <v>-1.10154</v>
      </c>
      <c r="I620" s="154">
        <v>4.0000000000000001E-3</v>
      </c>
      <c r="J620" s="154">
        <v>245.43299999999999</v>
      </c>
      <c r="K620" s="154">
        <v>155.279</v>
      </c>
      <c r="L620" s="154">
        <v>171.71700000000001</v>
      </c>
      <c r="M620" s="166">
        <v>105</v>
      </c>
      <c r="N620" s="167">
        <f t="shared" si="69"/>
        <v>225.43299999999999</v>
      </c>
      <c r="O620" s="167">
        <f t="shared" si="69"/>
        <v>135.279</v>
      </c>
      <c r="P620" s="167">
        <f t="shared" si="69"/>
        <v>151.71700000000001</v>
      </c>
      <c r="Q620" t="str">
        <f t="shared" si="65"/>
        <v>NA</v>
      </c>
      <c r="R620" t="str">
        <f t="shared" si="66"/>
        <v>NA</v>
      </c>
      <c r="S620" s="168">
        <f t="shared" si="67"/>
        <v>225.43299999999999</v>
      </c>
      <c r="T620">
        <f t="shared" si="68"/>
        <v>135.279</v>
      </c>
    </row>
    <row r="621" spans="1:20" outlineLevel="1" x14ac:dyDescent="0.25">
      <c r="A621" s="149">
        <v>3.5</v>
      </c>
      <c r="B621" s="164" t="str">
        <f t="shared" si="63"/>
        <v>FA</v>
      </c>
      <c r="C621" s="164" t="str">
        <f t="shared" si="64"/>
        <v>FA</v>
      </c>
      <c r="D621" s="135">
        <v>5.37</v>
      </c>
      <c r="E621" s="165">
        <v>2</v>
      </c>
      <c r="F621" s="135">
        <v>4</v>
      </c>
      <c r="G621" s="135">
        <v>125</v>
      </c>
      <c r="H621" s="154">
        <v>1.12538</v>
      </c>
      <c r="I621" s="154">
        <v>4.0000000000000001E-3</v>
      </c>
      <c r="J621" s="154">
        <v>203.25700000000001</v>
      </c>
      <c r="K621" s="154">
        <v>144.108</v>
      </c>
      <c r="L621" s="154">
        <v>153.857</v>
      </c>
      <c r="M621" s="166">
        <v>105</v>
      </c>
      <c r="N621" s="167">
        <f t="shared" si="69"/>
        <v>183.25700000000001</v>
      </c>
      <c r="O621" s="167">
        <f t="shared" si="69"/>
        <v>124.108</v>
      </c>
      <c r="P621" s="167">
        <f t="shared" si="69"/>
        <v>133.857</v>
      </c>
      <c r="Q621">
        <f t="shared" si="65"/>
        <v>203.25700000000001</v>
      </c>
      <c r="R621">
        <f t="shared" si="66"/>
        <v>144.108</v>
      </c>
      <c r="S621" s="168">
        <f t="shared" si="67"/>
        <v>183.25700000000001</v>
      </c>
      <c r="T621">
        <f t="shared" si="68"/>
        <v>124.108</v>
      </c>
    </row>
    <row r="622" spans="1:20" outlineLevel="1" x14ac:dyDescent="0.25">
      <c r="A622" s="149">
        <v>5</v>
      </c>
      <c r="B622" s="164" t="str">
        <f t="shared" si="63"/>
        <v>FA</v>
      </c>
      <c r="C622" s="164" t="str">
        <f t="shared" si="64"/>
        <v>FA</v>
      </c>
      <c r="D622" s="135">
        <v>7.59</v>
      </c>
      <c r="E622" s="165">
        <v>2</v>
      </c>
      <c r="F622" s="135">
        <v>4</v>
      </c>
      <c r="G622" s="135">
        <v>125</v>
      </c>
      <c r="H622" s="154">
        <v>3.3523100000000001</v>
      </c>
      <c r="I622" s="154">
        <v>4.0000000000000001E-3</v>
      </c>
      <c r="J622" s="154">
        <v>182.39400000000001</v>
      </c>
      <c r="K622" s="154">
        <v>138.892</v>
      </c>
      <c r="L622" s="154">
        <v>145.95099999999999</v>
      </c>
      <c r="M622" s="166">
        <v>105</v>
      </c>
      <c r="N622" s="167">
        <f t="shared" si="69"/>
        <v>162.39400000000001</v>
      </c>
      <c r="O622" s="167">
        <f t="shared" si="69"/>
        <v>118.892</v>
      </c>
      <c r="P622" s="167">
        <f t="shared" si="69"/>
        <v>125.95099999999999</v>
      </c>
      <c r="Q622">
        <f t="shared" si="65"/>
        <v>182.39400000000001</v>
      </c>
      <c r="R622">
        <f t="shared" si="66"/>
        <v>138.892</v>
      </c>
      <c r="S622" s="168">
        <f t="shared" si="67"/>
        <v>162.39400000000001</v>
      </c>
      <c r="T622">
        <f t="shared" si="68"/>
        <v>118.892</v>
      </c>
    </row>
    <row r="623" spans="1:20" outlineLevel="1" x14ac:dyDescent="0.25">
      <c r="A623" s="149">
        <v>7.5</v>
      </c>
      <c r="B623" s="164" t="str">
        <f t="shared" si="63"/>
        <v>FA</v>
      </c>
      <c r="C623" s="164" t="str">
        <f t="shared" si="64"/>
        <v>FA</v>
      </c>
      <c r="D623" s="135">
        <v>11.3</v>
      </c>
      <c r="E623" s="165">
        <v>2</v>
      </c>
      <c r="F623" s="135">
        <v>4</v>
      </c>
      <c r="G623" s="135">
        <v>125</v>
      </c>
      <c r="H623" s="154">
        <v>7.0638500000000004</v>
      </c>
      <c r="I623" s="154">
        <v>4.0000000000000001E-3</v>
      </c>
      <c r="J623" s="154">
        <v>164.57300000000001</v>
      </c>
      <c r="K623" s="154">
        <v>134.69900000000001</v>
      </c>
      <c r="L623" s="154">
        <v>139.416</v>
      </c>
      <c r="M623" s="166">
        <v>105</v>
      </c>
      <c r="N623" s="167">
        <f t="shared" si="69"/>
        <v>144.57300000000001</v>
      </c>
      <c r="O623" s="167">
        <f t="shared" si="69"/>
        <v>114.69900000000001</v>
      </c>
      <c r="P623" s="167">
        <f t="shared" si="69"/>
        <v>119.416</v>
      </c>
      <c r="Q623">
        <f t="shared" si="65"/>
        <v>164.57300000000001</v>
      </c>
      <c r="R623">
        <f t="shared" si="66"/>
        <v>134.69900000000001</v>
      </c>
      <c r="S623" s="168">
        <f t="shared" si="67"/>
        <v>144.57300000000001</v>
      </c>
      <c r="T623">
        <f t="shared" si="68"/>
        <v>114.69900000000001</v>
      </c>
    </row>
    <row r="624" spans="1:20" outlineLevel="1" x14ac:dyDescent="0.25">
      <c r="A624" s="149">
        <v>10</v>
      </c>
      <c r="B624" s="164" t="str">
        <f t="shared" si="63"/>
        <v>FA</v>
      </c>
      <c r="C624" s="164" t="str">
        <f t="shared" si="64"/>
        <v>FA</v>
      </c>
      <c r="D624" s="135">
        <v>15.02</v>
      </c>
      <c r="E624" s="165">
        <v>2</v>
      </c>
      <c r="F624" s="135">
        <v>4</v>
      </c>
      <c r="G624" s="135">
        <v>125</v>
      </c>
      <c r="H624" s="154">
        <v>10.775399999999999</v>
      </c>
      <c r="I624" s="154">
        <v>4.0000000000000001E-3</v>
      </c>
      <c r="J624" s="154">
        <v>155.215</v>
      </c>
      <c r="K624" s="154">
        <v>132.38900000000001</v>
      </c>
      <c r="L624" s="154">
        <v>135.99799999999999</v>
      </c>
      <c r="M624" s="166">
        <v>105</v>
      </c>
      <c r="N624" s="167">
        <f t="shared" si="69"/>
        <v>135.215</v>
      </c>
      <c r="O624" s="167">
        <f t="shared" si="69"/>
        <v>112.38900000000001</v>
      </c>
      <c r="P624" s="167">
        <f t="shared" si="69"/>
        <v>115.99799999999999</v>
      </c>
      <c r="Q624">
        <f t="shared" si="65"/>
        <v>155.215</v>
      </c>
      <c r="R624">
        <f t="shared" si="66"/>
        <v>132.38900000000001</v>
      </c>
      <c r="S624" s="168">
        <f t="shared" si="67"/>
        <v>135.215</v>
      </c>
      <c r="T624">
        <f t="shared" si="68"/>
        <v>112.38900000000001</v>
      </c>
    </row>
    <row r="625" spans="1:20" outlineLevel="1" x14ac:dyDescent="0.25">
      <c r="A625" s="149">
        <v>15</v>
      </c>
      <c r="B625" s="164" t="str">
        <f t="shared" si="63"/>
        <v>FA</v>
      </c>
      <c r="C625" s="164" t="str">
        <f t="shared" si="64"/>
        <v>FA</v>
      </c>
      <c r="D625" s="135">
        <v>22.44</v>
      </c>
      <c r="E625" s="165">
        <v>2</v>
      </c>
      <c r="F625" s="135">
        <v>4</v>
      </c>
      <c r="G625" s="135">
        <v>125</v>
      </c>
      <c r="H625" s="154">
        <v>18.198499999999999</v>
      </c>
      <c r="I625" s="154">
        <v>4.0000000000000001E-3</v>
      </c>
      <c r="J625" s="154">
        <v>145.60900000000001</v>
      </c>
      <c r="K625" s="154">
        <v>130.10400000000001</v>
      </c>
      <c r="L625" s="154">
        <v>132.48599999999999</v>
      </c>
      <c r="M625" s="166">
        <v>105</v>
      </c>
      <c r="N625" s="167">
        <f t="shared" si="69"/>
        <v>125.60900000000001</v>
      </c>
      <c r="O625" s="167">
        <f t="shared" si="69"/>
        <v>110.10400000000001</v>
      </c>
      <c r="P625" s="167">
        <f t="shared" si="69"/>
        <v>112.48599999999999</v>
      </c>
      <c r="Q625">
        <f t="shared" si="65"/>
        <v>145.60900000000001</v>
      </c>
      <c r="R625">
        <f t="shared" si="66"/>
        <v>130.10400000000001</v>
      </c>
      <c r="S625" s="168">
        <f t="shared" si="67"/>
        <v>125.60900000000001</v>
      </c>
      <c r="T625">
        <f t="shared" si="68"/>
        <v>110.10400000000001</v>
      </c>
    </row>
    <row r="626" spans="1:20" outlineLevel="1" x14ac:dyDescent="0.25">
      <c r="A626" s="149">
        <v>20</v>
      </c>
      <c r="B626" s="164" t="str">
        <f t="shared" si="63"/>
        <v>FA</v>
      </c>
      <c r="C626" s="164" t="str">
        <f t="shared" si="64"/>
        <v>FA</v>
      </c>
      <c r="D626" s="135">
        <v>29.86</v>
      </c>
      <c r="E626" s="165">
        <v>2</v>
      </c>
      <c r="F626" s="135">
        <v>4</v>
      </c>
      <c r="G626" s="135">
        <v>125</v>
      </c>
      <c r="H626" s="154">
        <v>25.621500000000001</v>
      </c>
      <c r="I626" s="154">
        <v>4.0000000000000001E-3</v>
      </c>
      <c r="J626" s="154">
        <v>140.61199999999999</v>
      </c>
      <c r="K626" s="154">
        <v>128.84100000000001</v>
      </c>
      <c r="L626" s="154">
        <v>130.702</v>
      </c>
      <c r="M626" s="166">
        <v>105</v>
      </c>
      <c r="N626" s="167">
        <f t="shared" si="69"/>
        <v>120.61199999999999</v>
      </c>
      <c r="O626" s="167">
        <f t="shared" si="69"/>
        <v>108.84100000000001</v>
      </c>
      <c r="P626" s="167">
        <f t="shared" si="69"/>
        <v>110.702</v>
      </c>
      <c r="Q626">
        <f t="shared" si="65"/>
        <v>140.61199999999999</v>
      </c>
      <c r="R626">
        <f t="shared" si="66"/>
        <v>128.84100000000001</v>
      </c>
      <c r="S626" s="168">
        <f t="shared" si="67"/>
        <v>120.61199999999999</v>
      </c>
      <c r="T626">
        <f t="shared" si="68"/>
        <v>108.84100000000001</v>
      </c>
    </row>
    <row r="627" spans="1:20" outlineLevel="1" x14ac:dyDescent="0.25">
      <c r="A627" s="149">
        <v>35</v>
      </c>
      <c r="B627" s="164" t="str">
        <f t="shared" si="63"/>
        <v>FA</v>
      </c>
      <c r="C627" s="164" t="str">
        <f t="shared" si="64"/>
        <v>FA</v>
      </c>
      <c r="D627" s="135">
        <v>52.13</v>
      </c>
      <c r="E627" s="165">
        <v>2</v>
      </c>
      <c r="F627" s="135">
        <v>4</v>
      </c>
      <c r="G627" s="135">
        <v>125</v>
      </c>
      <c r="H627" s="154">
        <v>47.890799999999999</v>
      </c>
      <c r="I627" s="154">
        <v>4.0000000000000001E-3</v>
      </c>
      <c r="J627" s="154">
        <v>134.11799999999999</v>
      </c>
      <c r="K627" s="154">
        <v>127.292</v>
      </c>
      <c r="L627" s="154">
        <v>128.31899999999999</v>
      </c>
      <c r="M627" s="166">
        <v>105</v>
      </c>
      <c r="N627" s="167">
        <f t="shared" si="69"/>
        <v>114.11799999999999</v>
      </c>
      <c r="O627" s="167">
        <f t="shared" si="69"/>
        <v>107.292</v>
      </c>
      <c r="P627" s="167">
        <f t="shared" si="69"/>
        <v>108.31899999999999</v>
      </c>
      <c r="Q627">
        <f t="shared" si="65"/>
        <v>134.11799999999999</v>
      </c>
      <c r="R627">
        <f t="shared" si="66"/>
        <v>127.292</v>
      </c>
      <c r="S627" s="168">
        <f t="shared" si="67"/>
        <v>114.11799999999999</v>
      </c>
      <c r="T627">
        <f t="shared" si="68"/>
        <v>107.292</v>
      </c>
    </row>
    <row r="628" spans="1:20" outlineLevel="1" x14ac:dyDescent="0.25">
      <c r="A628" s="149">
        <v>50</v>
      </c>
      <c r="B628" s="164" t="str">
        <f t="shared" si="63"/>
        <v>FA</v>
      </c>
      <c r="C628" s="164" t="str">
        <f t="shared" si="64"/>
        <v>FA</v>
      </c>
      <c r="D628" s="135">
        <v>74.400000000000006</v>
      </c>
      <c r="E628" s="165">
        <v>2</v>
      </c>
      <c r="F628" s="135">
        <v>4</v>
      </c>
      <c r="G628" s="135">
        <v>125</v>
      </c>
      <c r="H628" s="154">
        <v>70.16</v>
      </c>
      <c r="I628" s="154">
        <v>4.0000000000000001E-3</v>
      </c>
      <c r="J628" s="154">
        <v>131.453</v>
      </c>
      <c r="K628" s="154">
        <v>126.65600000000001</v>
      </c>
      <c r="L628" s="154">
        <v>127.402</v>
      </c>
      <c r="M628" s="166">
        <v>105</v>
      </c>
      <c r="N628" s="167">
        <f t="shared" si="69"/>
        <v>111.453</v>
      </c>
      <c r="O628" s="167">
        <f t="shared" si="69"/>
        <v>106.65600000000001</v>
      </c>
      <c r="P628" s="167">
        <f t="shared" si="69"/>
        <v>107.402</v>
      </c>
      <c r="Q628">
        <f t="shared" si="65"/>
        <v>131.453</v>
      </c>
      <c r="R628">
        <f t="shared" si="66"/>
        <v>126.65600000000001</v>
      </c>
      <c r="S628" s="168">
        <f t="shared" si="67"/>
        <v>111.453</v>
      </c>
      <c r="T628">
        <f t="shared" si="68"/>
        <v>106.65600000000001</v>
      </c>
    </row>
    <row r="629" spans="1:20" outlineLevel="1" x14ac:dyDescent="0.25">
      <c r="A629" s="149">
        <v>60</v>
      </c>
      <c r="B629" s="164" t="str">
        <f t="shared" si="63"/>
        <v>FA</v>
      </c>
      <c r="C629" s="164" t="str">
        <f t="shared" si="64"/>
        <v>FA</v>
      </c>
      <c r="D629" s="135">
        <v>89.25</v>
      </c>
      <c r="E629" s="165">
        <v>2</v>
      </c>
      <c r="F629" s="135">
        <v>4</v>
      </c>
      <c r="G629" s="135">
        <v>125</v>
      </c>
      <c r="H629" s="154">
        <v>85.006200000000007</v>
      </c>
      <c r="I629" s="154">
        <v>4.0000000000000001E-3</v>
      </c>
      <c r="J629" s="154">
        <v>130.41200000000001</v>
      </c>
      <c r="K629" s="154">
        <v>126.395</v>
      </c>
      <c r="L629" s="154">
        <v>127.044</v>
      </c>
      <c r="M629" s="166">
        <v>105</v>
      </c>
      <c r="N629" s="167">
        <f t="shared" si="69"/>
        <v>110.41200000000001</v>
      </c>
      <c r="O629" s="167">
        <f t="shared" si="69"/>
        <v>106.395</v>
      </c>
      <c r="P629" s="167">
        <f t="shared" si="69"/>
        <v>107.044</v>
      </c>
      <c r="Q629">
        <f t="shared" si="65"/>
        <v>130.41200000000001</v>
      </c>
      <c r="R629">
        <f t="shared" si="66"/>
        <v>126.395</v>
      </c>
      <c r="S629" s="168">
        <f t="shared" si="67"/>
        <v>110.41200000000001</v>
      </c>
      <c r="T629">
        <f t="shared" si="68"/>
        <v>106.395</v>
      </c>
    </row>
    <row r="630" spans="1:20" outlineLevel="1" x14ac:dyDescent="0.25">
      <c r="A630" s="149">
        <v>70</v>
      </c>
      <c r="B630" s="164" t="str">
        <f t="shared" si="63"/>
        <v>FA</v>
      </c>
      <c r="C630" s="164" t="str">
        <f t="shared" si="64"/>
        <v>FA</v>
      </c>
      <c r="D630" s="135">
        <v>104.09</v>
      </c>
      <c r="E630" s="165">
        <v>2</v>
      </c>
      <c r="F630" s="135">
        <v>4</v>
      </c>
      <c r="G630" s="135">
        <v>125</v>
      </c>
      <c r="H630" s="154">
        <v>99.8523</v>
      </c>
      <c r="I630" s="154">
        <v>4.0000000000000001E-3</v>
      </c>
      <c r="J630" s="154">
        <v>129.66</v>
      </c>
      <c r="K630" s="154">
        <v>126.20699999999999</v>
      </c>
      <c r="L630" s="154">
        <v>126.73099999999999</v>
      </c>
      <c r="M630" s="166">
        <v>105</v>
      </c>
      <c r="N630" s="167">
        <f t="shared" si="69"/>
        <v>109.66</v>
      </c>
      <c r="O630" s="167">
        <f t="shared" si="69"/>
        <v>106.20699999999999</v>
      </c>
      <c r="P630" s="167">
        <f t="shared" si="69"/>
        <v>106.73099999999999</v>
      </c>
      <c r="Q630">
        <f t="shared" si="65"/>
        <v>129.66</v>
      </c>
      <c r="R630">
        <f t="shared" si="66"/>
        <v>126.20699999999999</v>
      </c>
      <c r="S630" s="168">
        <f t="shared" si="67"/>
        <v>109.66</v>
      </c>
      <c r="T630">
        <f t="shared" si="68"/>
        <v>106.20699999999999</v>
      </c>
    </row>
    <row r="631" spans="1:20" outlineLevel="1" x14ac:dyDescent="0.25">
      <c r="A631" s="149">
        <v>85</v>
      </c>
      <c r="B631" s="164" t="str">
        <f t="shared" si="63"/>
        <v>FA</v>
      </c>
      <c r="C631" s="164" t="str">
        <f t="shared" si="64"/>
        <v>FA</v>
      </c>
      <c r="D631" s="135">
        <v>126.36</v>
      </c>
      <c r="E631" s="165">
        <v>2</v>
      </c>
      <c r="F631" s="135">
        <v>4</v>
      </c>
      <c r="G631" s="135">
        <v>125</v>
      </c>
      <c r="H631" s="154">
        <v>122.122</v>
      </c>
      <c r="I631" s="154">
        <v>4.0000000000000001E-3</v>
      </c>
      <c r="J631" s="154">
        <v>128.864</v>
      </c>
      <c r="K631" s="154">
        <v>126.005</v>
      </c>
      <c r="L631" s="154">
        <v>126.422</v>
      </c>
      <c r="M631" s="166">
        <v>105</v>
      </c>
      <c r="N631" s="167">
        <f t="shared" si="69"/>
        <v>108.864</v>
      </c>
      <c r="O631" s="167">
        <f t="shared" si="69"/>
        <v>106.005</v>
      </c>
      <c r="P631" s="167">
        <f t="shared" si="69"/>
        <v>106.422</v>
      </c>
      <c r="Q631">
        <f t="shared" si="65"/>
        <v>128.864</v>
      </c>
      <c r="R631">
        <f t="shared" si="66"/>
        <v>126.005</v>
      </c>
      <c r="S631" s="168">
        <f t="shared" si="67"/>
        <v>108.864</v>
      </c>
      <c r="T631">
        <f t="shared" si="68"/>
        <v>106.005</v>
      </c>
    </row>
    <row r="632" spans="1:20" outlineLevel="1" x14ac:dyDescent="0.25">
      <c r="A632" s="149">
        <v>100</v>
      </c>
      <c r="B632" s="164" t="str">
        <f t="shared" si="63"/>
        <v>FA</v>
      </c>
      <c r="C632" s="164" t="str">
        <f t="shared" si="64"/>
        <v>FA</v>
      </c>
      <c r="D632" s="135">
        <v>148.63</v>
      </c>
      <c r="E632" s="165">
        <v>2</v>
      </c>
      <c r="F632" s="135">
        <v>4</v>
      </c>
      <c r="G632" s="135">
        <v>125</v>
      </c>
      <c r="H632" s="154">
        <v>144.39099999999999</v>
      </c>
      <c r="I632" s="154">
        <v>4.0000000000000001E-3</v>
      </c>
      <c r="J632" s="154">
        <v>128.30500000000001</v>
      </c>
      <c r="K632" s="154">
        <v>125.867</v>
      </c>
      <c r="L632" s="154">
        <v>126.22799999999999</v>
      </c>
      <c r="M632" s="166">
        <v>105</v>
      </c>
      <c r="N632" s="167">
        <f t="shared" si="69"/>
        <v>108.30500000000001</v>
      </c>
      <c r="O632" s="167">
        <f t="shared" si="69"/>
        <v>105.867</v>
      </c>
      <c r="P632" s="167">
        <f t="shared" si="69"/>
        <v>106.22799999999999</v>
      </c>
      <c r="Q632">
        <f t="shared" si="65"/>
        <v>128.30500000000001</v>
      </c>
      <c r="R632">
        <f t="shared" si="66"/>
        <v>125.867</v>
      </c>
      <c r="S632" s="168">
        <f t="shared" si="67"/>
        <v>108.30500000000001</v>
      </c>
      <c r="T632">
        <f t="shared" si="68"/>
        <v>105.867</v>
      </c>
    </row>
    <row r="633" spans="1:20" outlineLevel="1" x14ac:dyDescent="0.25">
      <c r="A633" s="149">
        <v>125</v>
      </c>
      <c r="B633" s="164" t="str">
        <f t="shared" si="63"/>
        <v>FA</v>
      </c>
      <c r="C633" s="164" t="str">
        <f t="shared" si="64"/>
        <v>FA</v>
      </c>
      <c r="D633" s="135">
        <v>185.75</v>
      </c>
      <c r="E633" s="165">
        <v>2</v>
      </c>
      <c r="F633" s="135">
        <v>4</v>
      </c>
      <c r="G633" s="135">
        <v>125</v>
      </c>
      <c r="H633" s="154">
        <v>181.506</v>
      </c>
      <c r="I633" s="154">
        <v>4.0000000000000001E-3</v>
      </c>
      <c r="J633" s="154">
        <v>127.666</v>
      </c>
      <c r="K633" s="154">
        <v>125.705</v>
      </c>
      <c r="L633" s="154">
        <v>126.005</v>
      </c>
      <c r="M633" s="166">
        <v>105</v>
      </c>
      <c r="N633" s="167">
        <f t="shared" si="69"/>
        <v>107.666</v>
      </c>
      <c r="O633" s="167">
        <f t="shared" si="69"/>
        <v>105.705</v>
      </c>
      <c r="P633" s="167">
        <f t="shared" si="69"/>
        <v>106.005</v>
      </c>
      <c r="Q633">
        <f t="shared" si="65"/>
        <v>127.666</v>
      </c>
      <c r="R633">
        <f t="shared" si="66"/>
        <v>125.705</v>
      </c>
      <c r="S633" s="168">
        <f t="shared" si="67"/>
        <v>107.666</v>
      </c>
      <c r="T633">
        <f t="shared" si="68"/>
        <v>105.705</v>
      </c>
    </row>
    <row r="634" spans="1:20" outlineLevel="1" x14ac:dyDescent="0.25">
      <c r="A634" s="149">
        <v>150</v>
      </c>
      <c r="B634" s="164" t="str">
        <f t="shared" si="63"/>
        <v>FA</v>
      </c>
      <c r="C634" s="164" t="str">
        <f t="shared" si="64"/>
        <v>FA</v>
      </c>
      <c r="D634" s="135">
        <v>222.86</v>
      </c>
      <c r="E634" s="165">
        <v>2</v>
      </c>
      <c r="F634" s="135">
        <v>4</v>
      </c>
      <c r="G634" s="135">
        <v>125</v>
      </c>
      <c r="H634" s="154">
        <v>218.62200000000001</v>
      </c>
      <c r="I634" s="154">
        <v>4.0000000000000001E-3</v>
      </c>
      <c r="J634" s="154">
        <v>127.239</v>
      </c>
      <c r="K634" s="154">
        <v>125.59699999999999</v>
      </c>
      <c r="L634" s="154">
        <v>125.864</v>
      </c>
      <c r="M634" s="166">
        <v>105</v>
      </c>
      <c r="N634" s="167">
        <f t="shared" si="69"/>
        <v>107.239</v>
      </c>
      <c r="O634" s="167">
        <f t="shared" si="69"/>
        <v>105.59699999999999</v>
      </c>
      <c r="P634" s="167">
        <f t="shared" si="69"/>
        <v>105.864</v>
      </c>
      <c r="Q634">
        <f t="shared" si="65"/>
        <v>127.239</v>
      </c>
      <c r="R634">
        <f t="shared" si="66"/>
        <v>125.59699999999999</v>
      </c>
      <c r="S634" s="168">
        <f t="shared" si="67"/>
        <v>107.239</v>
      </c>
      <c r="T634">
        <f t="shared" si="68"/>
        <v>105.59699999999999</v>
      </c>
    </row>
    <row r="635" spans="1:20" outlineLevel="1" x14ac:dyDescent="0.25">
      <c r="A635" s="149">
        <v>2</v>
      </c>
      <c r="B635" s="164" t="str">
        <f t="shared" si="63"/>
        <v>FA</v>
      </c>
      <c r="C635" s="164" t="str">
        <f t="shared" si="64"/>
        <v>TR</v>
      </c>
      <c r="D635" s="135">
        <v>3.14</v>
      </c>
      <c r="E635" s="165">
        <v>2</v>
      </c>
      <c r="F635" s="135">
        <v>6</v>
      </c>
      <c r="G635" s="135">
        <v>125</v>
      </c>
      <c r="H635" s="154">
        <v>-1.10154</v>
      </c>
      <c r="I635" s="154">
        <v>6.0000000000000001E-3</v>
      </c>
      <c r="J635" s="154">
        <v>303.45400000000001</v>
      </c>
      <c r="K635" s="154">
        <v>169.767</v>
      </c>
      <c r="L635" s="154">
        <v>193.87</v>
      </c>
      <c r="M635" s="166">
        <v>105</v>
      </c>
      <c r="N635" s="167">
        <f t="shared" si="69"/>
        <v>283.45400000000001</v>
      </c>
      <c r="O635" s="167">
        <f t="shared" si="69"/>
        <v>149.767</v>
      </c>
      <c r="P635" s="167">
        <f t="shared" si="69"/>
        <v>173.87</v>
      </c>
      <c r="Q635" t="str">
        <f t="shared" si="65"/>
        <v>NA</v>
      </c>
      <c r="R635" t="str">
        <f t="shared" si="66"/>
        <v>NA</v>
      </c>
      <c r="S635" s="168">
        <f t="shared" si="67"/>
        <v>283.45400000000001</v>
      </c>
      <c r="T635">
        <f t="shared" si="68"/>
        <v>149.767</v>
      </c>
    </row>
    <row r="636" spans="1:20" outlineLevel="1" x14ac:dyDescent="0.25">
      <c r="A636" s="149">
        <v>3.5</v>
      </c>
      <c r="B636" s="164" t="str">
        <f t="shared" si="63"/>
        <v>FA</v>
      </c>
      <c r="C636" s="164" t="str">
        <f t="shared" si="64"/>
        <v>TR</v>
      </c>
      <c r="D636" s="135">
        <v>5.37</v>
      </c>
      <c r="E636" s="165">
        <v>2</v>
      </c>
      <c r="F636" s="135">
        <v>6</v>
      </c>
      <c r="G636" s="135">
        <v>125</v>
      </c>
      <c r="H636" s="154">
        <v>1.12538</v>
      </c>
      <c r="I636" s="154">
        <v>6.0000000000000001E-3</v>
      </c>
      <c r="J636" s="154">
        <v>241.25200000000001</v>
      </c>
      <c r="K636" s="154">
        <v>153.39099999999999</v>
      </c>
      <c r="L636" s="154">
        <v>167.78800000000001</v>
      </c>
      <c r="M636" s="166">
        <v>105</v>
      </c>
      <c r="N636" s="167">
        <f t="shared" si="69"/>
        <v>221.25200000000001</v>
      </c>
      <c r="O636" s="167">
        <f t="shared" si="69"/>
        <v>133.39099999999999</v>
      </c>
      <c r="P636" s="167">
        <f t="shared" si="69"/>
        <v>147.78800000000001</v>
      </c>
      <c r="Q636" t="str">
        <f t="shared" si="65"/>
        <v>NA</v>
      </c>
      <c r="R636" t="str">
        <f t="shared" si="66"/>
        <v>NA</v>
      </c>
      <c r="S636" s="168">
        <f t="shared" si="67"/>
        <v>221.25200000000001</v>
      </c>
      <c r="T636">
        <f t="shared" si="68"/>
        <v>133.39099999999999</v>
      </c>
    </row>
    <row r="637" spans="1:20" outlineLevel="1" x14ac:dyDescent="0.25">
      <c r="A637" s="149">
        <v>5</v>
      </c>
      <c r="B637" s="164" t="str">
        <f t="shared" si="63"/>
        <v>FA</v>
      </c>
      <c r="C637" s="164" t="str">
        <f t="shared" si="64"/>
        <v>TR</v>
      </c>
      <c r="D637" s="135">
        <v>7.59</v>
      </c>
      <c r="E637" s="165">
        <v>2</v>
      </c>
      <c r="F637" s="135">
        <v>6</v>
      </c>
      <c r="G637" s="135">
        <v>125</v>
      </c>
      <c r="H637" s="154">
        <v>3.3523100000000001</v>
      </c>
      <c r="I637" s="154">
        <v>6.0000000000000001E-3</v>
      </c>
      <c r="J637" s="154">
        <v>210.44200000000001</v>
      </c>
      <c r="K637" s="154">
        <v>145.69399999999999</v>
      </c>
      <c r="L637" s="154">
        <v>156.16300000000001</v>
      </c>
      <c r="M637" s="166">
        <v>105</v>
      </c>
      <c r="N637" s="167">
        <f t="shared" si="69"/>
        <v>190.44200000000001</v>
      </c>
      <c r="O637" s="167">
        <f t="shared" si="69"/>
        <v>125.69399999999999</v>
      </c>
      <c r="P637" s="167">
        <f t="shared" si="69"/>
        <v>136.16300000000001</v>
      </c>
      <c r="Q637" t="str">
        <f t="shared" si="65"/>
        <v>NA</v>
      </c>
      <c r="R637" t="str">
        <f t="shared" si="66"/>
        <v>NA</v>
      </c>
      <c r="S637" s="168">
        <f t="shared" si="67"/>
        <v>190.44200000000001</v>
      </c>
      <c r="T637">
        <f t="shared" si="68"/>
        <v>125.69399999999999</v>
      </c>
    </row>
    <row r="638" spans="1:20" outlineLevel="1" x14ac:dyDescent="0.25">
      <c r="A638" s="149">
        <v>7.5</v>
      </c>
      <c r="B638" s="164" t="str">
        <f t="shared" si="63"/>
        <v>FA</v>
      </c>
      <c r="C638" s="164" t="str">
        <f t="shared" si="64"/>
        <v>TR</v>
      </c>
      <c r="D638" s="135">
        <v>11.3</v>
      </c>
      <c r="E638" s="165">
        <v>2</v>
      </c>
      <c r="F638" s="135">
        <v>6</v>
      </c>
      <c r="G638" s="135">
        <v>125</v>
      </c>
      <c r="H638" s="154">
        <v>7.0638500000000004</v>
      </c>
      <c r="I638" s="154">
        <v>6.0000000000000001E-3</v>
      </c>
      <c r="J638" s="154">
        <v>184.02099999999999</v>
      </c>
      <c r="K638" s="154">
        <v>139.477</v>
      </c>
      <c r="L638" s="154">
        <v>146.49199999999999</v>
      </c>
      <c r="M638" s="166">
        <v>105</v>
      </c>
      <c r="N638" s="167">
        <f t="shared" si="69"/>
        <v>164.02099999999999</v>
      </c>
      <c r="O638" s="167">
        <f t="shared" si="69"/>
        <v>119.477</v>
      </c>
      <c r="P638" s="167">
        <f t="shared" si="69"/>
        <v>126.49199999999999</v>
      </c>
      <c r="Q638">
        <f t="shared" si="65"/>
        <v>184.02099999999999</v>
      </c>
      <c r="R638">
        <f t="shared" si="66"/>
        <v>139.477</v>
      </c>
      <c r="S638" s="168">
        <f t="shared" si="67"/>
        <v>164.02099999999999</v>
      </c>
      <c r="T638">
        <f t="shared" si="68"/>
        <v>119.477</v>
      </c>
    </row>
    <row r="639" spans="1:20" outlineLevel="1" x14ac:dyDescent="0.25">
      <c r="A639" s="149">
        <v>10</v>
      </c>
      <c r="B639" s="164" t="str">
        <f t="shared" ref="B639:B702" si="70">IF(AND($A639&lt;=$C$24,Q639&lt;&gt;"NA",R639&lt;&gt;"NA",F639&gt;=$Q$26),"TR","FA")</f>
        <v>FA</v>
      </c>
      <c r="C639" s="164" t="str">
        <f t="shared" ref="C639:C702" si="71">IF(AND($A639&lt;=$C$24,$S639&lt;&gt;"NA",$T639&lt;&gt;"NA",$F639&gt;=$S$26),"TR","FA")</f>
        <v>TR</v>
      </c>
      <c r="D639" s="135">
        <v>15.02</v>
      </c>
      <c r="E639" s="165">
        <v>2</v>
      </c>
      <c r="F639" s="135">
        <v>6</v>
      </c>
      <c r="G639" s="135">
        <v>125</v>
      </c>
      <c r="H639" s="154">
        <v>10.775399999999999</v>
      </c>
      <c r="I639" s="154">
        <v>6.0000000000000001E-3</v>
      </c>
      <c r="J639" s="154">
        <v>170.12299999999999</v>
      </c>
      <c r="K639" s="154">
        <v>136.042</v>
      </c>
      <c r="L639" s="154">
        <v>141.42099999999999</v>
      </c>
      <c r="M639" s="166">
        <v>105</v>
      </c>
      <c r="N639" s="167">
        <f t="shared" si="69"/>
        <v>150.12299999999999</v>
      </c>
      <c r="O639" s="167">
        <f t="shared" si="69"/>
        <v>116.042</v>
      </c>
      <c r="P639" s="167">
        <f t="shared" si="69"/>
        <v>121.42099999999999</v>
      </c>
      <c r="Q639">
        <f t="shared" ref="Q639:Q702" si="72">IF(J639&lt;$Q$30,J639,"NA")</f>
        <v>170.12299999999999</v>
      </c>
      <c r="R639">
        <f t="shared" ref="R639:R702" si="73">IF(J639&lt;$Q$30,K639,"NA")</f>
        <v>136.042</v>
      </c>
      <c r="S639" s="168">
        <f t="shared" ref="S639:S702" si="74">IF(N639&lt;$S$30,N639,"NA")</f>
        <v>150.12299999999999</v>
      </c>
      <c r="T639">
        <f t="shared" ref="T639:T702" si="75">IF(O639&lt;$T$30,O639,"NA")</f>
        <v>116.042</v>
      </c>
    </row>
    <row r="640" spans="1:20" outlineLevel="1" x14ac:dyDescent="0.25">
      <c r="A640" s="149">
        <v>15</v>
      </c>
      <c r="B640" s="164" t="str">
        <f t="shared" si="70"/>
        <v>FA</v>
      </c>
      <c r="C640" s="164" t="str">
        <f t="shared" si="71"/>
        <v>TR</v>
      </c>
      <c r="D640" s="135">
        <v>22.44</v>
      </c>
      <c r="E640" s="165">
        <v>2</v>
      </c>
      <c r="F640" s="135">
        <v>6</v>
      </c>
      <c r="G640" s="135">
        <v>125</v>
      </c>
      <c r="H640" s="154">
        <v>18.198499999999999</v>
      </c>
      <c r="I640" s="154">
        <v>6.0000000000000001E-3</v>
      </c>
      <c r="J640" s="154">
        <v>155.82</v>
      </c>
      <c r="K640" s="154">
        <v>132.637</v>
      </c>
      <c r="L640" s="154">
        <v>136.19399999999999</v>
      </c>
      <c r="M640" s="166">
        <v>105</v>
      </c>
      <c r="N640" s="167">
        <f t="shared" ref="N640:P703" si="76">J640-$J$30+$N$30</f>
        <v>135.82</v>
      </c>
      <c r="O640" s="167">
        <f t="shared" si="76"/>
        <v>112.637</v>
      </c>
      <c r="P640" s="167">
        <f t="shared" si="76"/>
        <v>116.19399999999999</v>
      </c>
      <c r="Q640">
        <f t="shared" si="72"/>
        <v>155.82</v>
      </c>
      <c r="R640">
        <f t="shared" si="73"/>
        <v>132.637</v>
      </c>
      <c r="S640" s="168">
        <f t="shared" si="74"/>
        <v>135.82</v>
      </c>
      <c r="T640">
        <f t="shared" si="75"/>
        <v>112.637</v>
      </c>
    </row>
    <row r="641" spans="1:20" outlineLevel="1" x14ac:dyDescent="0.25">
      <c r="A641" s="149">
        <v>20</v>
      </c>
      <c r="B641" s="164" t="str">
        <f t="shared" si="70"/>
        <v>FA</v>
      </c>
      <c r="C641" s="164" t="str">
        <f t="shared" si="71"/>
        <v>TR</v>
      </c>
      <c r="D641" s="135">
        <v>29.86</v>
      </c>
      <c r="E641" s="165">
        <v>2</v>
      </c>
      <c r="F641" s="135">
        <v>6</v>
      </c>
      <c r="G641" s="135">
        <v>125</v>
      </c>
      <c r="H641" s="154">
        <v>25.621500000000001</v>
      </c>
      <c r="I641" s="154">
        <v>6.0000000000000001E-3</v>
      </c>
      <c r="J641" s="154">
        <v>148.364</v>
      </c>
      <c r="K641" s="154">
        <v>130.75</v>
      </c>
      <c r="L641" s="154">
        <v>133.53399999999999</v>
      </c>
      <c r="M641" s="166">
        <v>105</v>
      </c>
      <c r="N641" s="167">
        <f t="shared" si="76"/>
        <v>128.364</v>
      </c>
      <c r="O641" s="167">
        <f t="shared" si="76"/>
        <v>110.75</v>
      </c>
      <c r="P641" s="167">
        <f t="shared" si="76"/>
        <v>113.53399999999999</v>
      </c>
      <c r="Q641">
        <f t="shared" si="72"/>
        <v>148.364</v>
      </c>
      <c r="R641">
        <f t="shared" si="73"/>
        <v>130.75</v>
      </c>
      <c r="S641" s="168">
        <f t="shared" si="74"/>
        <v>128.364</v>
      </c>
      <c r="T641">
        <f t="shared" si="75"/>
        <v>110.75</v>
      </c>
    </row>
    <row r="642" spans="1:20" outlineLevel="1" x14ac:dyDescent="0.25">
      <c r="A642" s="149">
        <v>35</v>
      </c>
      <c r="B642" s="164" t="str">
        <f t="shared" si="70"/>
        <v>FA</v>
      </c>
      <c r="C642" s="164" t="str">
        <f t="shared" si="71"/>
        <v>FA</v>
      </c>
      <c r="D642" s="135">
        <v>52.13</v>
      </c>
      <c r="E642" s="165">
        <v>2</v>
      </c>
      <c r="F642" s="135">
        <v>6</v>
      </c>
      <c r="G642" s="135">
        <v>125</v>
      </c>
      <c r="H642" s="154">
        <v>47.890799999999999</v>
      </c>
      <c r="I642" s="154">
        <v>6.0000000000000001E-3</v>
      </c>
      <c r="J642" s="154">
        <v>138.65799999999999</v>
      </c>
      <c r="K642" s="154">
        <v>128.435</v>
      </c>
      <c r="L642" s="154">
        <v>129.971</v>
      </c>
      <c r="M642" s="166">
        <v>105</v>
      </c>
      <c r="N642" s="167">
        <f t="shared" si="76"/>
        <v>118.65799999999999</v>
      </c>
      <c r="O642" s="167">
        <f t="shared" si="76"/>
        <v>108.435</v>
      </c>
      <c r="P642" s="167">
        <f t="shared" si="76"/>
        <v>109.971</v>
      </c>
      <c r="Q642">
        <f t="shared" si="72"/>
        <v>138.65799999999999</v>
      </c>
      <c r="R642">
        <f t="shared" si="73"/>
        <v>128.435</v>
      </c>
      <c r="S642" s="168">
        <f t="shared" si="74"/>
        <v>118.65799999999999</v>
      </c>
      <c r="T642">
        <f t="shared" si="75"/>
        <v>108.435</v>
      </c>
    </row>
    <row r="643" spans="1:20" outlineLevel="1" x14ac:dyDescent="0.25">
      <c r="A643" s="149">
        <v>50</v>
      </c>
      <c r="B643" s="164" t="str">
        <f t="shared" si="70"/>
        <v>FA</v>
      </c>
      <c r="C643" s="164" t="str">
        <f t="shared" si="71"/>
        <v>FA</v>
      </c>
      <c r="D643" s="135">
        <v>74.400000000000006</v>
      </c>
      <c r="E643" s="165">
        <v>2</v>
      </c>
      <c r="F643" s="135">
        <v>6</v>
      </c>
      <c r="G643" s="135">
        <v>125</v>
      </c>
      <c r="H643" s="154">
        <v>70.16</v>
      </c>
      <c r="I643" s="154">
        <v>6.0000000000000001E-3</v>
      </c>
      <c r="J643" s="154">
        <v>134.66999999999999</v>
      </c>
      <c r="K643" s="154">
        <v>127.482</v>
      </c>
      <c r="L643" s="154">
        <v>128.6</v>
      </c>
      <c r="M643" s="166">
        <v>105</v>
      </c>
      <c r="N643" s="167">
        <f t="shared" si="76"/>
        <v>114.66999999999999</v>
      </c>
      <c r="O643" s="167">
        <f t="shared" si="76"/>
        <v>107.482</v>
      </c>
      <c r="P643" s="167">
        <f t="shared" si="76"/>
        <v>108.6</v>
      </c>
      <c r="Q643">
        <f t="shared" si="72"/>
        <v>134.66999999999999</v>
      </c>
      <c r="R643">
        <f t="shared" si="73"/>
        <v>127.482</v>
      </c>
      <c r="S643" s="168">
        <f t="shared" si="74"/>
        <v>114.66999999999999</v>
      </c>
      <c r="T643">
        <f t="shared" si="75"/>
        <v>107.482</v>
      </c>
    </row>
    <row r="644" spans="1:20" outlineLevel="1" x14ac:dyDescent="0.25">
      <c r="A644" s="149">
        <v>60</v>
      </c>
      <c r="B644" s="164" t="str">
        <f t="shared" si="70"/>
        <v>FA</v>
      </c>
      <c r="C644" s="164" t="str">
        <f t="shared" si="71"/>
        <v>FA</v>
      </c>
      <c r="D644" s="135">
        <v>89.25</v>
      </c>
      <c r="E644" s="165">
        <v>2</v>
      </c>
      <c r="F644" s="135">
        <v>6</v>
      </c>
      <c r="G644" s="135">
        <v>125</v>
      </c>
      <c r="H644" s="154">
        <v>85.006200000000007</v>
      </c>
      <c r="I644" s="154">
        <v>6.0000000000000001E-3</v>
      </c>
      <c r="J644" s="154">
        <v>133.11199999999999</v>
      </c>
      <c r="K644" s="154">
        <v>127.09099999999999</v>
      </c>
      <c r="L644" s="154">
        <v>128.06399999999999</v>
      </c>
      <c r="M644" s="166">
        <v>105</v>
      </c>
      <c r="N644" s="167">
        <f t="shared" si="76"/>
        <v>113.11199999999999</v>
      </c>
      <c r="O644" s="167">
        <f t="shared" si="76"/>
        <v>107.09099999999999</v>
      </c>
      <c r="P644" s="167">
        <f t="shared" si="76"/>
        <v>108.06399999999999</v>
      </c>
      <c r="Q644">
        <f t="shared" si="72"/>
        <v>133.11199999999999</v>
      </c>
      <c r="R644">
        <f t="shared" si="73"/>
        <v>127.09099999999999</v>
      </c>
      <c r="S644" s="168">
        <f t="shared" si="74"/>
        <v>113.11199999999999</v>
      </c>
      <c r="T644">
        <f t="shared" si="75"/>
        <v>107.09099999999999</v>
      </c>
    </row>
    <row r="645" spans="1:20" outlineLevel="1" x14ac:dyDescent="0.25">
      <c r="A645" s="149">
        <v>70</v>
      </c>
      <c r="B645" s="164" t="str">
        <f t="shared" si="70"/>
        <v>FA</v>
      </c>
      <c r="C645" s="164" t="str">
        <f t="shared" si="71"/>
        <v>FA</v>
      </c>
      <c r="D645" s="135">
        <v>104.09</v>
      </c>
      <c r="E645" s="165">
        <v>2</v>
      </c>
      <c r="F645" s="135">
        <v>6</v>
      </c>
      <c r="G645" s="135">
        <v>125</v>
      </c>
      <c r="H645" s="154">
        <v>99.8523</v>
      </c>
      <c r="I645" s="154">
        <v>6.0000000000000001E-3</v>
      </c>
      <c r="J645" s="154">
        <v>131.98599999999999</v>
      </c>
      <c r="K645" s="154">
        <v>126.809</v>
      </c>
      <c r="L645" s="154">
        <v>127.595</v>
      </c>
      <c r="M645" s="166">
        <v>105</v>
      </c>
      <c r="N645" s="167">
        <f t="shared" si="76"/>
        <v>111.98599999999999</v>
      </c>
      <c r="O645" s="167">
        <f t="shared" si="76"/>
        <v>106.809</v>
      </c>
      <c r="P645" s="167">
        <f t="shared" si="76"/>
        <v>107.595</v>
      </c>
      <c r="Q645">
        <f t="shared" si="72"/>
        <v>131.98599999999999</v>
      </c>
      <c r="R645">
        <f t="shared" si="73"/>
        <v>126.809</v>
      </c>
      <c r="S645" s="168">
        <f t="shared" si="74"/>
        <v>111.98599999999999</v>
      </c>
      <c r="T645">
        <f t="shared" si="75"/>
        <v>106.809</v>
      </c>
    </row>
    <row r="646" spans="1:20" outlineLevel="1" x14ac:dyDescent="0.25">
      <c r="A646" s="149">
        <v>85</v>
      </c>
      <c r="B646" s="164" t="str">
        <f t="shared" si="70"/>
        <v>FA</v>
      </c>
      <c r="C646" s="164" t="str">
        <f t="shared" si="71"/>
        <v>FA</v>
      </c>
      <c r="D646" s="135">
        <v>126.36</v>
      </c>
      <c r="E646" s="165">
        <v>2</v>
      </c>
      <c r="F646" s="135">
        <v>6</v>
      </c>
      <c r="G646" s="135">
        <v>125</v>
      </c>
      <c r="H646" s="154">
        <v>122.122</v>
      </c>
      <c r="I646" s="154">
        <v>6.0000000000000001E-3</v>
      </c>
      <c r="J646" s="154">
        <v>130.792</v>
      </c>
      <c r="K646" s="154">
        <v>126.506</v>
      </c>
      <c r="L646" s="154">
        <v>127.13200000000001</v>
      </c>
      <c r="M646" s="166">
        <v>105</v>
      </c>
      <c r="N646" s="167">
        <f t="shared" si="76"/>
        <v>110.792</v>
      </c>
      <c r="O646" s="167">
        <f t="shared" si="76"/>
        <v>106.506</v>
      </c>
      <c r="P646" s="167">
        <f t="shared" si="76"/>
        <v>107.13200000000001</v>
      </c>
      <c r="Q646">
        <f t="shared" si="72"/>
        <v>130.792</v>
      </c>
      <c r="R646">
        <f t="shared" si="73"/>
        <v>126.506</v>
      </c>
      <c r="S646" s="168">
        <f t="shared" si="74"/>
        <v>110.792</v>
      </c>
      <c r="T646">
        <f t="shared" si="75"/>
        <v>106.506</v>
      </c>
    </row>
    <row r="647" spans="1:20" outlineLevel="1" x14ac:dyDescent="0.25">
      <c r="A647" s="149">
        <v>100</v>
      </c>
      <c r="B647" s="164" t="str">
        <f t="shared" si="70"/>
        <v>FA</v>
      </c>
      <c r="C647" s="164" t="str">
        <f t="shared" si="71"/>
        <v>FA</v>
      </c>
      <c r="D647" s="135">
        <v>148.63</v>
      </c>
      <c r="E647" s="165">
        <v>2</v>
      </c>
      <c r="F647" s="135">
        <v>6</v>
      </c>
      <c r="G647" s="135">
        <v>125</v>
      </c>
      <c r="H647" s="154">
        <v>144.39099999999999</v>
      </c>
      <c r="I647" s="154">
        <v>6.0000000000000001E-3</v>
      </c>
      <c r="J647" s="154">
        <v>129.95400000000001</v>
      </c>
      <c r="K647" s="154">
        <v>126.3</v>
      </c>
      <c r="L647" s="154">
        <v>126.84099999999999</v>
      </c>
      <c r="M647" s="166">
        <v>105</v>
      </c>
      <c r="N647" s="167">
        <f t="shared" si="76"/>
        <v>109.95400000000001</v>
      </c>
      <c r="O647" s="167">
        <f t="shared" si="76"/>
        <v>106.3</v>
      </c>
      <c r="P647" s="167">
        <f t="shared" si="76"/>
        <v>106.84099999999999</v>
      </c>
      <c r="Q647">
        <f t="shared" si="72"/>
        <v>129.95400000000001</v>
      </c>
      <c r="R647">
        <f t="shared" si="73"/>
        <v>126.3</v>
      </c>
      <c r="S647" s="168">
        <f t="shared" si="74"/>
        <v>109.95400000000001</v>
      </c>
      <c r="T647">
        <f t="shared" si="75"/>
        <v>106.3</v>
      </c>
    </row>
    <row r="648" spans="1:20" outlineLevel="1" x14ac:dyDescent="0.25">
      <c r="A648" s="149">
        <v>125</v>
      </c>
      <c r="B648" s="164" t="str">
        <f t="shared" si="70"/>
        <v>FA</v>
      </c>
      <c r="C648" s="164" t="str">
        <f t="shared" si="71"/>
        <v>FA</v>
      </c>
      <c r="D648" s="135">
        <v>185.75</v>
      </c>
      <c r="E648" s="165">
        <v>2</v>
      </c>
      <c r="F648" s="135">
        <v>6</v>
      </c>
      <c r="G648" s="135">
        <v>125</v>
      </c>
      <c r="H648" s="154">
        <v>181.506</v>
      </c>
      <c r="I648" s="154">
        <v>6.0000000000000001E-3</v>
      </c>
      <c r="J648" s="154">
        <v>128.99700000000001</v>
      </c>
      <c r="K648" s="154">
        <v>126.057</v>
      </c>
      <c r="L648" s="154">
        <v>126.50700000000001</v>
      </c>
      <c r="M648" s="166">
        <v>105</v>
      </c>
      <c r="N648" s="167">
        <f t="shared" si="76"/>
        <v>108.99700000000001</v>
      </c>
      <c r="O648" s="167">
        <f t="shared" si="76"/>
        <v>106.057</v>
      </c>
      <c r="P648" s="167">
        <f t="shared" si="76"/>
        <v>106.50700000000001</v>
      </c>
      <c r="Q648">
        <f t="shared" si="72"/>
        <v>128.99700000000001</v>
      </c>
      <c r="R648">
        <f t="shared" si="73"/>
        <v>126.057</v>
      </c>
      <c r="S648" s="168">
        <f t="shared" si="74"/>
        <v>108.99700000000001</v>
      </c>
      <c r="T648">
        <f t="shared" si="75"/>
        <v>106.057</v>
      </c>
    </row>
    <row r="649" spans="1:20" outlineLevel="1" x14ac:dyDescent="0.25">
      <c r="A649" s="149">
        <v>150</v>
      </c>
      <c r="B649" s="164" t="str">
        <f t="shared" si="70"/>
        <v>FA</v>
      </c>
      <c r="C649" s="164" t="str">
        <f t="shared" si="71"/>
        <v>FA</v>
      </c>
      <c r="D649" s="135">
        <v>222.86</v>
      </c>
      <c r="E649" s="165">
        <v>2</v>
      </c>
      <c r="F649" s="135">
        <v>6</v>
      </c>
      <c r="G649" s="135">
        <v>125</v>
      </c>
      <c r="H649" s="154">
        <v>218.62200000000001</v>
      </c>
      <c r="I649" s="154">
        <v>6.0000000000000001E-3</v>
      </c>
      <c r="J649" s="154">
        <v>128.358</v>
      </c>
      <c r="K649" s="154">
        <v>125.895</v>
      </c>
      <c r="L649" s="154">
        <v>126.295</v>
      </c>
      <c r="M649" s="166">
        <v>105</v>
      </c>
      <c r="N649" s="167">
        <f t="shared" si="76"/>
        <v>108.358</v>
      </c>
      <c r="O649" s="167">
        <f t="shared" si="76"/>
        <v>105.895</v>
      </c>
      <c r="P649" s="167">
        <f t="shared" si="76"/>
        <v>106.295</v>
      </c>
      <c r="Q649">
        <f t="shared" si="72"/>
        <v>128.358</v>
      </c>
      <c r="R649">
        <f t="shared" si="73"/>
        <v>125.895</v>
      </c>
      <c r="S649" s="168">
        <f t="shared" si="74"/>
        <v>108.358</v>
      </c>
      <c r="T649">
        <f t="shared" si="75"/>
        <v>105.895</v>
      </c>
    </row>
    <row r="650" spans="1:20" outlineLevel="1" x14ac:dyDescent="0.25">
      <c r="A650" s="149">
        <v>2</v>
      </c>
      <c r="B650" s="164" t="str">
        <f t="shared" si="70"/>
        <v>FA</v>
      </c>
      <c r="C650" s="164" t="str">
        <f t="shared" si="71"/>
        <v>TR</v>
      </c>
      <c r="D650" s="135">
        <v>3.14</v>
      </c>
      <c r="E650" s="165">
        <v>2</v>
      </c>
      <c r="F650" s="135">
        <v>8</v>
      </c>
      <c r="G650" s="135">
        <v>125</v>
      </c>
      <c r="H650" s="154">
        <v>-1.10154</v>
      </c>
      <c r="I650" s="154">
        <v>8.0000000000000002E-3</v>
      </c>
      <c r="J650" s="154">
        <v>360.24400000000003</v>
      </c>
      <c r="K650" s="154">
        <v>183.90100000000001</v>
      </c>
      <c r="L650" s="154">
        <v>215.37</v>
      </c>
      <c r="M650" s="166">
        <v>105</v>
      </c>
      <c r="N650" s="167">
        <f t="shared" si="76"/>
        <v>340.24400000000003</v>
      </c>
      <c r="O650" s="167">
        <f t="shared" si="76"/>
        <v>163.90100000000001</v>
      </c>
      <c r="P650" s="167">
        <f t="shared" si="76"/>
        <v>195.37</v>
      </c>
      <c r="Q650" t="str">
        <f t="shared" si="72"/>
        <v>NA</v>
      </c>
      <c r="R650" t="str">
        <f t="shared" si="73"/>
        <v>NA</v>
      </c>
      <c r="S650" s="168">
        <f t="shared" si="74"/>
        <v>340.24400000000003</v>
      </c>
      <c r="T650">
        <f t="shared" si="75"/>
        <v>163.90100000000001</v>
      </c>
    </row>
    <row r="651" spans="1:20" outlineLevel="1" x14ac:dyDescent="0.25">
      <c r="A651" s="149">
        <v>3.5</v>
      </c>
      <c r="B651" s="164" t="str">
        <f t="shared" si="70"/>
        <v>FA</v>
      </c>
      <c r="C651" s="164" t="str">
        <f t="shared" si="71"/>
        <v>TR</v>
      </c>
      <c r="D651" s="135">
        <v>5.37</v>
      </c>
      <c r="E651" s="165">
        <v>2</v>
      </c>
      <c r="F651" s="135">
        <v>8</v>
      </c>
      <c r="G651" s="135">
        <v>125</v>
      </c>
      <c r="H651" s="154">
        <v>1.12538</v>
      </c>
      <c r="I651" s="154">
        <v>8.0000000000000002E-3</v>
      </c>
      <c r="J651" s="154">
        <v>278.58999999999997</v>
      </c>
      <c r="K651" s="154">
        <v>162.518</v>
      </c>
      <c r="L651" s="154">
        <v>181.429</v>
      </c>
      <c r="M651" s="166">
        <v>105</v>
      </c>
      <c r="N651" s="167">
        <f t="shared" si="76"/>
        <v>258.58999999999997</v>
      </c>
      <c r="O651" s="167">
        <f t="shared" si="76"/>
        <v>142.518</v>
      </c>
      <c r="P651" s="167">
        <f t="shared" si="76"/>
        <v>161.429</v>
      </c>
      <c r="Q651" t="str">
        <f t="shared" si="72"/>
        <v>NA</v>
      </c>
      <c r="R651" t="str">
        <f t="shared" si="73"/>
        <v>NA</v>
      </c>
      <c r="S651" s="168">
        <f t="shared" si="74"/>
        <v>258.58999999999997</v>
      </c>
      <c r="T651">
        <f t="shared" si="75"/>
        <v>142.518</v>
      </c>
    </row>
    <row r="652" spans="1:20" outlineLevel="1" x14ac:dyDescent="0.25">
      <c r="A652" s="149">
        <v>5</v>
      </c>
      <c r="B652" s="164" t="str">
        <f t="shared" si="70"/>
        <v>FA</v>
      </c>
      <c r="C652" s="164" t="str">
        <f t="shared" si="71"/>
        <v>TR</v>
      </c>
      <c r="D652" s="135">
        <v>7.59</v>
      </c>
      <c r="E652" s="165">
        <v>2</v>
      </c>
      <c r="F652" s="135">
        <v>8</v>
      </c>
      <c r="G652" s="135">
        <v>125</v>
      </c>
      <c r="H652" s="154">
        <v>3.3523100000000001</v>
      </c>
      <c r="I652" s="154">
        <v>8.0000000000000002E-3</v>
      </c>
      <c r="J652" s="154">
        <v>238.084</v>
      </c>
      <c r="K652" s="154">
        <v>152.40700000000001</v>
      </c>
      <c r="L652" s="154">
        <v>166.21199999999999</v>
      </c>
      <c r="M652" s="166">
        <v>105</v>
      </c>
      <c r="N652" s="167">
        <f t="shared" si="76"/>
        <v>218.084</v>
      </c>
      <c r="O652" s="167">
        <f t="shared" si="76"/>
        <v>132.40700000000001</v>
      </c>
      <c r="P652" s="167">
        <f t="shared" si="76"/>
        <v>146.21199999999999</v>
      </c>
      <c r="Q652" t="str">
        <f t="shared" si="72"/>
        <v>NA</v>
      </c>
      <c r="R652" t="str">
        <f t="shared" si="73"/>
        <v>NA</v>
      </c>
      <c r="S652" s="168">
        <f t="shared" si="74"/>
        <v>218.084</v>
      </c>
      <c r="T652">
        <f t="shared" si="75"/>
        <v>132.40700000000001</v>
      </c>
    </row>
    <row r="653" spans="1:20" outlineLevel="1" x14ac:dyDescent="0.25">
      <c r="A653" s="149">
        <v>7.5</v>
      </c>
      <c r="B653" s="164" t="str">
        <f t="shared" si="70"/>
        <v>FA</v>
      </c>
      <c r="C653" s="164" t="str">
        <f t="shared" si="71"/>
        <v>TR</v>
      </c>
      <c r="D653" s="135">
        <v>11.3</v>
      </c>
      <c r="E653" s="165">
        <v>2</v>
      </c>
      <c r="F653" s="135">
        <v>8</v>
      </c>
      <c r="G653" s="135">
        <v>125</v>
      </c>
      <c r="H653" s="154">
        <v>7.0638500000000004</v>
      </c>
      <c r="I653" s="154">
        <v>8.0000000000000002E-3</v>
      </c>
      <c r="J653" s="154">
        <v>203.28700000000001</v>
      </c>
      <c r="K653" s="154">
        <v>144.215</v>
      </c>
      <c r="L653" s="154">
        <v>153.495</v>
      </c>
      <c r="M653" s="166">
        <v>105</v>
      </c>
      <c r="N653" s="167">
        <f t="shared" si="76"/>
        <v>183.28700000000001</v>
      </c>
      <c r="O653" s="167">
        <f t="shared" si="76"/>
        <v>124.215</v>
      </c>
      <c r="P653" s="167">
        <f t="shared" si="76"/>
        <v>133.495</v>
      </c>
      <c r="Q653">
        <f t="shared" si="72"/>
        <v>203.28700000000001</v>
      </c>
      <c r="R653">
        <f t="shared" si="73"/>
        <v>144.215</v>
      </c>
      <c r="S653" s="168">
        <f t="shared" si="74"/>
        <v>183.28700000000001</v>
      </c>
      <c r="T653">
        <f t="shared" si="75"/>
        <v>124.215</v>
      </c>
    </row>
    <row r="654" spans="1:20" outlineLevel="1" x14ac:dyDescent="0.25">
      <c r="A654" s="149">
        <v>10</v>
      </c>
      <c r="B654" s="164" t="str">
        <f t="shared" si="70"/>
        <v>FA</v>
      </c>
      <c r="C654" s="164" t="str">
        <f t="shared" si="71"/>
        <v>TR</v>
      </c>
      <c r="D654" s="135">
        <v>15.02</v>
      </c>
      <c r="E654" s="165">
        <v>2</v>
      </c>
      <c r="F654" s="135">
        <v>8</v>
      </c>
      <c r="G654" s="135">
        <v>125</v>
      </c>
      <c r="H654" s="154">
        <v>10.775399999999999</v>
      </c>
      <c r="I654" s="154">
        <v>8.0000000000000002E-3</v>
      </c>
      <c r="J654" s="154">
        <v>184.905</v>
      </c>
      <c r="K654" s="154">
        <v>139.66900000000001</v>
      </c>
      <c r="L654" s="154">
        <v>146.79499999999999</v>
      </c>
      <c r="M654" s="166">
        <v>105</v>
      </c>
      <c r="N654" s="167">
        <f t="shared" si="76"/>
        <v>164.905</v>
      </c>
      <c r="O654" s="167">
        <f t="shared" si="76"/>
        <v>119.66900000000001</v>
      </c>
      <c r="P654" s="167">
        <f t="shared" si="76"/>
        <v>126.79499999999999</v>
      </c>
      <c r="Q654">
        <f t="shared" si="72"/>
        <v>184.905</v>
      </c>
      <c r="R654">
        <f t="shared" si="73"/>
        <v>139.66900000000001</v>
      </c>
      <c r="S654" s="168">
        <f t="shared" si="74"/>
        <v>164.905</v>
      </c>
      <c r="T654">
        <f t="shared" si="75"/>
        <v>119.66900000000001</v>
      </c>
    </row>
    <row r="655" spans="1:20" outlineLevel="1" x14ac:dyDescent="0.25">
      <c r="A655" s="149">
        <v>15</v>
      </c>
      <c r="B655" s="164" t="str">
        <f t="shared" si="70"/>
        <v>FA</v>
      </c>
      <c r="C655" s="164" t="str">
        <f t="shared" si="71"/>
        <v>TR</v>
      </c>
      <c r="D655" s="135">
        <v>22.44</v>
      </c>
      <c r="E655" s="165">
        <v>2</v>
      </c>
      <c r="F655" s="135">
        <v>8</v>
      </c>
      <c r="G655" s="135">
        <v>125</v>
      </c>
      <c r="H655" s="154">
        <v>18.198499999999999</v>
      </c>
      <c r="I655" s="154">
        <v>8.0000000000000002E-3</v>
      </c>
      <c r="J655" s="154">
        <v>165.971</v>
      </c>
      <c r="K655" s="154">
        <v>135.15799999999999</v>
      </c>
      <c r="L655" s="154">
        <v>139.87899999999999</v>
      </c>
      <c r="M655" s="166">
        <v>105</v>
      </c>
      <c r="N655" s="167">
        <f t="shared" si="76"/>
        <v>145.971</v>
      </c>
      <c r="O655" s="167">
        <f t="shared" si="76"/>
        <v>115.15799999999999</v>
      </c>
      <c r="P655" s="167">
        <f t="shared" si="76"/>
        <v>119.87899999999999</v>
      </c>
      <c r="Q655">
        <f t="shared" si="72"/>
        <v>165.971</v>
      </c>
      <c r="R655">
        <f t="shared" si="73"/>
        <v>135.15799999999999</v>
      </c>
      <c r="S655" s="168">
        <f t="shared" si="74"/>
        <v>145.971</v>
      </c>
      <c r="T655">
        <f t="shared" si="75"/>
        <v>115.15799999999999</v>
      </c>
    </row>
    <row r="656" spans="1:20" outlineLevel="1" x14ac:dyDescent="0.25">
      <c r="A656" s="149">
        <v>20</v>
      </c>
      <c r="B656" s="164" t="str">
        <f t="shared" si="70"/>
        <v>FA</v>
      </c>
      <c r="C656" s="164" t="str">
        <f t="shared" si="71"/>
        <v>TR</v>
      </c>
      <c r="D656" s="135">
        <v>29.86</v>
      </c>
      <c r="E656" s="165">
        <v>2</v>
      </c>
      <c r="F656" s="135">
        <v>8</v>
      </c>
      <c r="G656" s="135">
        <v>125</v>
      </c>
      <c r="H656" s="154">
        <v>25.621500000000001</v>
      </c>
      <c r="I656" s="154">
        <v>8.0000000000000002E-3</v>
      </c>
      <c r="J656" s="154">
        <v>156.08099999999999</v>
      </c>
      <c r="K656" s="154">
        <v>132.65299999999999</v>
      </c>
      <c r="L656" s="154">
        <v>136.352</v>
      </c>
      <c r="M656" s="166">
        <v>105</v>
      </c>
      <c r="N656" s="167">
        <f t="shared" si="76"/>
        <v>136.08099999999999</v>
      </c>
      <c r="O656" s="167">
        <f t="shared" si="76"/>
        <v>112.65299999999999</v>
      </c>
      <c r="P656" s="167">
        <f t="shared" si="76"/>
        <v>116.352</v>
      </c>
      <c r="Q656">
        <f t="shared" si="72"/>
        <v>156.08099999999999</v>
      </c>
      <c r="R656">
        <f t="shared" si="73"/>
        <v>132.65299999999999</v>
      </c>
      <c r="S656" s="168">
        <f t="shared" si="74"/>
        <v>136.08099999999999</v>
      </c>
      <c r="T656">
        <f t="shared" si="75"/>
        <v>112.65299999999999</v>
      </c>
    </row>
    <row r="657" spans="1:20" outlineLevel="1" x14ac:dyDescent="0.25">
      <c r="A657" s="149">
        <v>35</v>
      </c>
      <c r="B657" s="164" t="str">
        <f t="shared" si="70"/>
        <v>FA</v>
      </c>
      <c r="C657" s="164" t="str">
        <f t="shared" si="71"/>
        <v>FA</v>
      </c>
      <c r="D657" s="135">
        <v>52.13</v>
      </c>
      <c r="E657" s="165">
        <v>2</v>
      </c>
      <c r="F657" s="135">
        <v>8</v>
      </c>
      <c r="G657" s="135">
        <v>125</v>
      </c>
      <c r="H657" s="154">
        <v>47.890799999999999</v>
      </c>
      <c r="I657" s="154">
        <v>8.0000000000000002E-3</v>
      </c>
      <c r="J657" s="154">
        <v>143.18700000000001</v>
      </c>
      <c r="K657" s="154">
        <v>129.57400000000001</v>
      </c>
      <c r="L657" s="154">
        <v>131.619</v>
      </c>
      <c r="M657" s="166">
        <v>105</v>
      </c>
      <c r="N657" s="167">
        <f t="shared" si="76"/>
        <v>123.18700000000001</v>
      </c>
      <c r="O657" s="167">
        <f t="shared" si="76"/>
        <v>109.57400000000001</v>
      </c>
      <c r="P657" s="167">
        <f t="shared" si="76"/>
        <v>111.619</v>
      </c>
      <c r="Q657">
        <f t="shared" si="72"/>
        <v>143.18700000000001</v>
      </c>
      <c r="R657">
        <f t="shared" si="73"/>
        <v>129.57400000000001</v>
      </c>
      <c r="S657" s="168">
        <f t="shared" si="74"/>
        <v>123.18700000000001</v>
      </c>
      <c r="T657">
        <f t="shared" si="75"/>
        <v>109.57400000000001</v>
      </c>
    </row>
    <row r="658" spans="1:20" outlineLevel="1" x14ac:dyDescent="0.25">
      <c r="A658" s="149">
        <v>50</v>
      </c>
      <c r="B658" s="164" t="str">
        <f t="shared" si="70"/>
        <v>FA</v>
      </c>
      <c r="C658" s="164" t="str">
        <f t="shared" si="71"/>
        <v>FA</v>
      </c>
      <c r="D658" s="135">
        <v>74.400000000000006</v>
      </c>
      <c r="E658" s="165">
        <v>2</v>
      </c>
      <c r="F658" s="135">
        <v>8</v>
      </c>
      <c r="G658" s="135">
        <v>125</v>
      </c>
      <c r="H658" s="154">
        <v>70.16</v>
      </c>
      <c r="I658" s="154">
        <v>8.0000000000000002E-3</v>
      </c>
      <c r="J658" s="154">
        <v>137.881</v>
      </c>
      <c r="K658" s="154">
        <v>128.30699999999999</v>
      </c>
      <c r="L658" s="154">
        <v>129.79499999999999</v>
      </c>
      <c r="M658" s="166">
        <v>105</v>
      </c>
      <c r="N658" s="167">
        <f t="shared" si="76"/>
        <v>117.881</v>
      </c>
      <c r="O658" s="167">
        <f t="shared" si="76"/>
        <v>108.30699999999999</v>
      </c>
      <c r="P658" s="167">
        <f t="shared" si="76"/>
        <v>109.79499999999999</v>
      </c>
      <c r="Q658">
        <f t="shared" si="72"/>
        <v>137.881</v>
      </c>
      <c r="R658">
        <f t="shared" si="73"/>
        <v>128.30699999999999</v>
      </c>
      <c r="S658" s="168">
        <f t="shared" si="74"/>
        <v>117.881</v>
      </c>
      <c r="T658">
        <f t="shared" si="75"/>
        <v>108.30699999999999</v>
      </c>
    </row>
    <row r="659" spans="1:20" outlineLevel="1" x14ac:dyDescent="0.25">
      <c r="A659" s="149">
        <v>60</v>
      </c>
      <c r="B659" s="164" t="str">
        <f t="shared" si="70"/>
        <v>FA</v>
      </c>
      <c r="C659" s="164" t="str">
        <f t="shared" si="71"/>
        <v>FA</v>
      </c>
      <c r="D659" s="135">
        <v>89.25</v>
      </c>
      <c r="E659" s="165">
        <v>2</v>
      </c>
      <c r="F659" s="135">
        <v>8</v>
      </c>
      <c r="G659" s="135">
        <v>125</v>
      </c>
      <c r="H659" s="154">
        <v>85.006200000000007</v>
      </c>
      <c r="I659" s="154">
        <v>8.0000000000000002E-3</v>
      </c>
      <c r="J659" s="154">
        <v>135.80699999999999</v>
      </c>
      <c r="K659" s="154">
        <v>127.786</v>
      </c>
      <c r="L659" s="154">
        <v>129.08099999999999</v>
      </c>
      <c r="M659" s="166">
        <v>105</v>
      </c>
      <c r="N659" s="167">
        <f t="shared" si="76"/>
        <v>115.80699999999999</v>
      </c>
      <c r="O659" s="167">
        <f t="shared" si="76"/>
        <v>107.786</v>
      </c>
      <c r="P659" s="167">
        <f t="shared" si="76"/>
        <v>109.08099999999999</v>
      </c>
      <c r="Q659">
        <f t="shared" si="72"/>
        <v>135.80699999999999</v>
      </c>
      <c r="R659">
        <f t="shared" si="73"/>
        <v>127.786</v>
      </c>
      <c r="S659" s="168">
        <f t="shared" si="74"/>
        <v>115.80699999999999</v>
      </c>
      <c r="T659">
        <f t="shared" si="75"/>
        <v>107.786</v>
      </c>
    </row>
    <row r="660" spans="1:20" outlineLevel="1" x14ac:dyDescent="0.25">
      <c r="A660" s="149">
        <v>70</v>
      </c>
      <c r="B660" s="164" t="str">
        <f t="shared" si="70"/>
        <v>FA</v>
      </c>
      <c r="C660" s="164" t="str">
        <f t="shared" si="71"/>
        <v>FA</v>
      </c>
      <c r="D660" s="135">
        <v>104.09</v>
      </c>
      <c r="E660" s="165">
        <v>2</v>
      </c>
      <c r="F660" s="135">
        <v>8</v>
      </c>
      <c r="G660" s="135">
        <v>125</v>
      </c>
      <c r="H660" s="154">
        <v>99.8523</v>
      </c>
      <c r="I660" s="154">
        <v>8.0000000000000002E-3</v>
      </c>
      <c r="J660" s="154">
        <v>134.30799999999999</v>
      </c>
      <c r="K660" s="154">
        <v>127.411</v>
      </c>
      <c r="L660" s="154">
        <v>128.45699999999999</v>
      </c>
      <c r="M660" s="166">
        <v>105</v>
      </c>
      <c r="N660" s="167">
        <f t="shared" si="76"/>
        <v>114.30799999999999</v>
      </c>
      <c r="O660" s="167">
        <f t="shared" si="76"/>
        <v>107.411</v>
      </c>
      <c r="P660" s="167">
        <f t="shared" si="76"/>
        <v>108.45699999999999</v>
      </c>
      <c r="Q660">
        <f t="shared" si="72"/>
        <v>134.30799999999999</v>
      </c>
      <c r="R660">
        <f t="shared" si="73"/>
        <v>127.411</v>
      </c>
      <c r="S660" s="168">
        <f t="shared" si="74"/>
        <v>114.30799999999999</v>
      </c>
      <c r="T660">
        <f t="shared" si="75"/>
        <v>107.411</v>
      </c>
    </row>
    <row r="661" spans="1:20" outlineLevel="1" x14ac:dyDescent="0.25">
      <c r="A661" s="149">
        <v>85</v>
      </c>
      <c r="B661" s="164" t="str">
        <f t="shared" si="70"/>
        <v>FA</v>
      </c>
      <c r="C661" s="164" t="str">
        <f t="shared" si="71"/>
        <v>FA</v>
      </c>
      <c r="D661" s="135">
        <v>126.36</v>
      </c>
      <c r="E661" s="165">
        <v>2</v>
      </c>
      <c r="F661" s="135">
        <v>8</v>
      </c>
      <c r="G661" s="135">
        <v>125</v>
      </c>
      <c r="H661" s="154">
        <v>122.122</v>
      </c>
      <c r="I661" s="154">
        <v>8.0000000000000002E-3</v>
      </c>
      <c r="J661" s="154">
        <v>132.71899999999999</v>
      </c>
      <c r="K661" s="154">
        <v>127.008</v>
      </c>
      <c r="L661" s="154">
        <v>127.84</v>
      </c>
      <c r="M661" s="166">
        <v>105</v>
      </c>
      <c r="N661" s="167">
        <f t="shared" si="76"/>
        <v>112.71899999999999</v>
      </c>
      <c r="O661" s="167">
        <f t="shared" si="76"/>
        <v>107.008</v>
      </c>
      <c r="P661" s="167">
        <f t="shared" si="76"/>
        <v>107.84</v>
      </c>
      <c r="Q661">
        <f t="shared" si="72"/>
        <v>132.71899999999999</v>
      </c>
      <c r="R661">
        <f t="shared" si="73"/>
        <v>127.008</v>
      </c>
      <c r="S661" s="168">
        <f t="shared" si="74"/>
        <v>112.71899999999999</v>
      </c>
      <c r="T661">
        <f t="shared" si="75"/>
        <v>107.008</v>
      </c>
    </row>
    <row r="662" spans="1:20" outlineLevel="1" x14ac:dyDescent="0.25">
      <c r="A662" s="149">
        <v>100</v>
      </c>
      <c r="B662" s="164" t="str">
        <f t="shared" si="70"/>
        <v>FA</v>
      </c>
      <c r="C662" s="164" t="str">
        <f t="shared" si="71"/>
        <v>FA</v>
      </c>
      <c r="D662" s="135">
        <v>148.63</v>
      </c>
      <c r="E662" s="165">
        <v>2</v>
      </c>
      <c r="F662" s="135">
        <v>8</v>
      </c>
      <c r="G662" s="135">
        <v>125</v>
      </c>
      <c r="H662" s="154">
        <v>144.39099999999999</v>
      </c>
      <c r="I662" s="154">
        <v>8.0000000000000002E-3</v>
      </c>
      <c r="J662" s="154">
        <v>131.60300000000001</v>
      </c>
      <c r="K662" s="154">
        <v>126.733</v>
      </c>
      <c r="L662" s="154">
        <v>127.45399999999999</v>
      </c>
      <c r="M662" s="166">
        <v>105</v>
      </c>
      <c r="N662" s="167">
        <f t="shared" si="76"/>
        <v>111.60300000000001</v>
      </c>
      <c r="O662" s="167">
        <f t="shared" si="76"/>
        <v>106.733</v>
      </c>
      <c r="P662" s="167">
        <f t="shared" si="76"/>
        <v>107.45399999999999</v>
      </c>
      <c r="Q662">
        <f t="shared" si="72"/>
        <v>131.60300000000001</v>
      </c>
      <c r="R662">
        <f t="shared" si="73"/>
        <v>126.733</v>
      </c>
      <c r="S662" s="168">
        <f t="shared" si="74"/>
        <v>111.60300000000001</v>
      </c>
      <c r="T662">
        <f t="shared" si="75"/>
        <v>106.733</v>
      </c>
    </row>
    <row r="663" spans="1:20" outlineLevel="1" x14ac:dyDescent="0.25">
      <c r="A663" s="149">
        <v>125</v>
      </c>
      <c r="B663" s="164" t="str">
        <f t="shared" si="70"/>
        <v>FA</v>
      </c>
      <c r="C663" s="164" t="str">
        <f t="shared" si="71"/>
        <v>FA</v>
      </c>
      <c r="D663" s="135">
        <v>185.75</v>
      </c>
      <c r="E663" s="165">
        <v>2</v>
      </c>
      <c r="F663" s="135">
        <v>8</v>
      </c>
      <c r="G663" s="135">
        <v>125</v>
      </c>
      <c r="H663" s="154">
        <v>181.506</v>
      </c>
      <c r="I663" s="154">
        <v>8.0000000000000002E-3</v>
      </c>
      <c r="J663" s="154">
        <v>130.328</v>
      </c>
      <c r="K663" s="154">
        <v>126.41</v>
      </c>
      <c r="L663" s="154">
        <v>127.009</v>
      </c>
      <c r="M663" s="166">
        <v>105</v>
      </c>
      <c r="N663" s="167">
        <f t="shared" si="76"/>
        <v>110.328</v>
      </c>
      <c r="O663" s="167">
        <f t="shared" si="76"/>
        <v>106.41</v>
      </c>
      <c r="P663" s="167">
        <f t="shared" si="76"/>
        <v>107.009</v>
      </c>
      <c r="Q663">
        <f t="shared" si="72"/>
        <v>130.328</v>
      </c>
      <c r="R663">
        <f t="shared" si="73"/>
        <v>126.41</v>
      </c>
      <c r="S663" s="168">
        <f t="shared" si="74"/>
        <v>110.328</v>
      </c>
      <c r="T663">
        <f t="shared" si="75"/>
        <v>106.41</v>
      </c>
    </row>
    <row r="664" spans="1:20" outlineLevel="1" x14ac:dyDescent="0.25">
      <c r="A664" s="149">
        <v>150</v>
      </c>
      <c r="B664" s="164" t="str">
        <f t="shared" si="70"/>
        <v>FA</v>
      </c>
      <c r="C664" s="164" t="str">
        <f t="shared" si="71"/>
        <v>FA</v>
      </c>
      <c r="D664" s="135">
        <v>222.86</v>
      </c>
      <c r="E664" s="165">
        <v>2</v>
      </c>
      <c r="F664" s="135">
        <v>8</v>
      </c>
      <c r="G664" s="135">
        <v>125</v>
      </c>
      <c r="H664" s="154">
        <v>218.62200000000001</v>
      </c>
      <c r="I664" s="154">
        <v>8.0000000000000002E-3</v>
      </c>
      <c r="J664" s="154">
        <v>129.476</v>
      </c>
      <c r="K664" s="154">
        <v>126.194</v>
      </c>
      <c r="L664" s="154">
        <v>126.727</v>
      </c>
      <c r="M664" s="166">
        <v>105</v>
      </c>
      <c r="N664" s="167">
        <f t="shared" si="76"/>
        <v>109.476</v>
      </c>
      <c r="O664" s="167">
        <f t="shared" si="76"/>
        <v>106.194</v>
      </c>
      <c r="P664" s="167">
        <f t="shared" si="76"/>
        <v>106.727</v>
      </c>
      <c r="Q664">
        <f t="shared" si="72"/>
        <v>129.476</v>
      </c>
      <c r="R664">
        <f t="shared" si="73"/>
        <v>126.194</v>
      </c>
      <c r="S664" s="168">
        <f t="shared" si="74"/>
        <v>109.476</v>
      </c>
      <c r="T664">
        <f t="shared" si="75"/>
        <v>106.194</v>
      </c>
    </row>
    <row r="665" spans="1:20" outlineLevel="1" x14ac:dyDescent="0.25">
      <c r="A665" s="149">
        <v>2</v>
      </c>
      <c r="B665" s="164" t="str">
        <f t="shared" si="70"/>
        <v>FA</v>
      </c>
      <c r="C665" s="164" t="str">
        <f t="shared" si="71"/>
        <v>TR</v>
      </c>
      <c r="D665" s="135">
        <v>3.14</v>
      </c>
      <c r="E665" s="165">
        <v>2</v>
      </c>
      <c r="F665" s="135">
        <v>9</v>
      </c>
      <c r="G665" s="135">
        <v>125</v>
      </c>
      <c r="H665" s="154">
        <v>-1.10154</v>
      </c>
      <c r="I665" s="154">
        <v>8.9999999999999993E-3</v>
      </c>
      <c r="J665" s="154">
        <v>388.22</v>
      </c>
      <c r="K665" s="154">
        <v>190.84800000000001</v>
      </c>
      <c r="L665" s="154">
        <v>225.90299999999999</v>
      </c>
      <c r="M665" s="166">
        <v>105</v>
      </c>
      <c r="N665" s="167">
        <f t="shared" si="76"/>
        <v>368.22</v>
      </c>
      <c r="O665" s="167">
        <f t="shared" si="76"/>
        <v>170.84800000000001</v>
      </c>
      <c r="P665" s="167">
        <f t="shared" si="76"/>
        <v>205.90299999999999</v>
      </c>
      <c r="Q665" t="str">
        <f t="shared" si="72"/>
        <v>NA</v>
      </c>
      <c r="R665" t="str">
        <f t="shared" si="73"/>
        <v>NA</v>
      </c>
      <c r="S665" s="168">
        <f t="shared" si="74"/>
        <v>368.22</v>
      </c>
      <c r="T665">
        <f t="shared" si="75"/>
        <v>170.84800000000001</v>
      </c>
    </row>
    <row r="666" spans="1:20" outlineLevel="1" x14ac:dyDescent="0.25">
      <c r="A666" s="149">
        <v>3.5</v>
      </c>
      <c r="B666" s="164" t="str">
        <f t="shared" si="70"/>
        <v>FA</v>
      </c>
      <c r="C666" s="164" t="str">
        <f t="shared" si="71"/>
        <v>TR</v>
      </c>
      <c r="D666" s="135">
        <v>5.37</v>
      </c>
      <c r="E666" s="165">
        <v>2</v>
      </c>
      <c r="F666" s="135">
        <v>9</v>
      </c>
      <c r="G666" s="135">
        <v>125</v>
      </c>
      <c r="H666" s="154">
        <v>1.12538</v>
      </c>
      <c r="I666" s="154">
        <v>8.9999999999999993E-3</v>
      </c>
      <c r="J666" s="154">
        <v>297.03199999999998</v>
      </c>
      <c r="K666" s="154">
        <v>167.02699999999999</v>
      </c>
      <c r="L666" s="154">
        <v>188.15</v>
      </c>
      <c r="M666" s="166">
        <v>105</v>
      </c>
      <c r="N666" s="167">
        <f t="shared" si="76"/>
        <v>277.03199999999998</v>
      </c>
      <c r="O666" s="167">
        <f t="shared" si="76"/>
        <v>147.02699999999999</v>
      </c>
      <c r="P666" s="167">
        <f t="shared" si="76"/>
        <v>168.15</v>
      </c>
      <c r="Q666" t="str">
        <f t="shared" si="72"/>
        <v>NA</v>
      </c>
      <c r="R666" t="str">
        <f t="shared" si="73"/>
        <v>NA</v>
      </c>
      <c r="S666" s="168">
        <f t="shared" si="74"/>
        <v>277.03199999999998</v>
      </c>
      <c r="T666">
        <f t="shared" si="75"/>
        <v>147.02699999999999</v>
      </c>
    </row>
    <row r="667" spans="1:20" outlineLevel="1" x14ac:dyDescent="0.25">
      <c r="A667" s="149">
        <v>5</v>
      </c>
      <c r="B667" s="164" t="str">
        <f t="shared" si="70"/>
        <v>FA</v>
      </c>
      <c r="C667" s="164" t="str">
        <f t="shared" si="71"/>
        <v>TR</v>
      </c>
      <c r="D667" s="135">
        <v>7.59</v>
      </c>
      <c r="E667" s="165">
        <v>2</v>
      </c>
      <c r="F667" s="135">
        <v>9</v>
      </c>
      <c r="G667" s="135">
        <v>125</v>
      </c>
      <c r="H667" s="154">
        <v>3.3523100000000001</v>
      </c>
      <c r="I667" s="154">
        <v>8.9999999999999993E-3</v>
      </c>
      <c r="J667" s="154">
        <v>251.76599999999999</v>
      </c>
      <c r="K667" s="154">
        <v>155.733</v>
      </c>
      <c r="L667" s="154">
        <v>171.178</v>
      </c>
      <c r="M667" s="166">
        <v>105</v>
      </c>
      <c r="N667" s="167">
        <f t="shared" si="76"/>
        <v>231.76599999999999</v>
      </c>
      <c r="O667" s="167">
        <f t="shared" si="76"/>
        <v>135.733</v>
      </c>
      <c r="P667" s="167">
        <f t="shared" si="76"/>
        <v>151.178</v>
      </c>
      <c r="Q667" t="str">
        <f t="shared" si="72"/>
        <v>NA</v>
      </c>
      <c r="R667" t="str">
        <f t="shared" si="73"/>
        <v>NA</v>
      </c>
      <c r="S667" s="168">
        <f t="shared" si="74"/>
        <v>231.76599999999999</v>
      </c>
      <c r="T667">
        <f t="shared" si="75"/>
        <v>135.733</v>
      </c>
    </row>
    <row r="668" spans="1:20" outlineLevel="1" x14ac:dyDescent="0.25">
      <c r="A668" s="149">
        <v>7.5</v>
      </c>
      <c r="B668" s="164" t="str">
        <f t="shared" si="70"/>
        <v>FA</v>
      </c>
      <c r="C668" s="164" t="str">
        <f t="shared" si="71"/>
        <v>TR</v>
      </c>
      <c r="D668" s="135">
        <v>11.3</v>
      </c>
      <c r="E668" s="165">
        <v>2</v>
      </c>
      <c r="F668" s="135">
        <v>9</v>
      </c>
      <c r="G668" s="135">
        <v>125</v>
      </c>
      <c r="H668" s="154">
        <v>7.0638500000000004</v>
      </c>
      <c r="I668" s="154">
        <v>8.9999999999999993E-3</v>
      </c>
      <c r="J668" s="154">
        <v>212.84100000000001</v>
      </c>
      <c r="K668" s="154">
        <v>146.56700000000001</v>
      </c>
      <c r="L668" s="154">
        <v>156.96600000000001</v>
      </c>
      <c r="M668" s="166">
        <v>105</v>
      </c>
      <c r="N668" s="167">
        <f t="shared" si="76"/>
        <v>192.84100000000001</v>
      </c>
      <c r="O668" s="167">
        <f t="shared" si="76"/>
        <v>126.56700000000001</v>
      </c>
      <c r="P668" s="167">
        <f t="shared" si="76"/>
        <v>136.96600000000001</v>
      </c>
      <c r="Q668" t="str">
        <f t="shared" si="72"/>
        <v>NA</v>
      </c>
      <c r="R668" t="str">
        <f t="shared" si="73"/>
        <v>NA</v>
      </c>
      <c r="S668" s="168">
        <f t="shared" si="74"/>
        <v>192.84100000000001</v>
      </c>
      <c r="T668">
        <f t="shared" si="75"/>
        <v>126.56700000000001</v>
      </c>
    </row>
    <row r="669" spans="1:20" outlineLevel="1" x14ac:dyDescent="0.25">
      <c r="A669" s="149">
        <v>10</v>
      </c>
      <c r="B669" s="164" t="str">
        <f t="shared" si="70"/>
        <v>FA</v>
      </c>
      <c r="C669" s="164" t="str">
        <f t="shared" si="71"/>
        <v>TR</v>
      </c>
      <c r="D669" s="135">
        <v>15.02</v>
      </c>
      <c r="E669" s="165">
        <v>2</v>
      </c>
      <c r="F669" s="135">
        <v>9</v>
      </c>
      <c r="G669" s="135">
        <v>125</v>
      </c>
      <c r="H669" s="154">
        <v>10.775399999999999</v>
      </c>
      <c r="I669" s="154">
        <v>8.9999999999999993E-3</v>
      </c>
      <c r="J669" s="154">
        <v>192.25</v>
      </c>
      <c r="K669" s="154">
        <v>141.47300000000001</v>
      </c>
      <c r="L669" s="154">
        <v>149.464</v>
      </c>
      <c r="M669" s="166">
        <v>105</v>
      </c>
      <c r="N669" s="167">
        <f t="shared" si="76"/>
        <v>172.25</v>
      </c>
      <c r="O669" s="167">
        <f t="shared" si="76"/>
        <v>121.47300000000001</v>
      </c>
      <c r="P669" s="167">
        <f t="shared" si="76"/>
        <v>129.464</v>
      </c>
      <c r="Q669">
        <f t="shared" si="72"/>
        <v>192.25</v>
      </c>
      <c r="R669">
        <f t="shared" si="73"/>
        <v>141.47300000000001</v>
      </c>
      <c r="S669" s="168">
        <f t="shared" si="74"/>
        <v>172.25</v>
      </c>
      <c r="T669">
        <f t="shared" si="75"/>
        <v>121.47300000000001</v>
      </c>
    </row>
    <row r="670" spans="1:20" outlineLevel="1" x14ac:dyDescent="0.25">
      <c r="A670" s="149">
        <v>15</v>
      </c>
      <c r="B670" s="164" t="str">
        <f t="shared" si="70"/>
        <v>FA</v>
      </c>
      <c r="C670" s="164" t="str">
        <f t="shared" si="71"/>
        <v>TR</v>
      </c>
      <c r="D670" s="135">
        <v>22.44</v>
      </c>
      <c r="E670" s="165">
        <v>2</v>
      </c>
      <c r="F670" s="135">
        <v>9</v>
      </c>
      <c r="G670" s="135">
        <v>125</v>
      </c>
      <c r="H670" s="154">
        <v>18.198499999999999</v>
      </c>
      <c r="I670" s="154">
        <v>8.9999999999999993E-3</v>
      </c>
      <c r="J670" s="154">
        <v>171.024</v>
      </c>
      <c r="K670" s="154">
        <v>136.41399999999999</v>
      </c>
      <c r="L670" s="154">
        <v>141.71299999999999</v>
      </c>
      <c r="M670" s="166">
        <v>105</v>
      </c>
      <c r="N670" s="167">
        <f t="shared" si="76"/>
        <v>151.024</v>
      </c>
      <c r="O670" s="167">
        <f t="shared" si="76"/>
        <v>116.41399999999999</v>
      </c>
      <c r="P670" s="167">
        <f t="shared" si="76"/>
        <v>121.71299999999999</v>
      </c>
      <c r="Q670">
        <f t="shared" si="72"/>
        <v>171.024</v>
      </c>
      <c r="R670">
        <f t="shared" si="73"/>
        <v>136.41399999999999</v>
      </c>
      <c r="S670" s="168">
        <f t="shared" si="74"/>
        <v>151.024</v>
      </c>
      <c r="T670">
        <f t="shared" si="75"/>
        <v>116.41399999999999</v>
      </c>
    </row>
    <row r="671" spans="1:20" outlineLevel="1" x14ac:dyDescent="0.25">
      <c r="A671" s="149">
        <v>20</v>
      </c>
      <c r="B671" s="164" t="str">
        <f t="shared" si="70"/>
        <v>FA</v>
      </c>
      <c r="C671" s="164" t="str">
        <f t="shared" si="71"/>
        <v>TR</v>
      </c>
      <c r="D671" s="135">
        <v>29.86</v>
      </c>
      <c r="E671" s="165">
        <v>2</v>
      </c>
      <c r="F671" s="135">
        <v>9</v>
      </c>
      <c r="G671" s="135">
        <v>125</v>
      </c>
      <c r="H671" s="154">
        <v>25.621500000000001</v>
      </c>
      <c r="I671" s="154">
        <v>8.9999999999999993E-3</v>
      </c>
      <c r="J671" s="154">
        <v>159.92599999999999</v>
      </c>
      <c r="K671" s="154">
        <v>133.601</v>
      </c>
      <c r="L671" s="154">
        <v>137.756</v>
      </c>
      <c r="M671" s="166">
        <v>105</v>
      </c>
      <c r="N671" s="167">
        <f t="shared" si="76"/>
        <v>139.92599999999999</v>
      </c>
      <c r="O671" s="167">
        <f t="shared" si="76"/>
        <v>113.601</v>
      </c>
      <c r="P671" s="167">
        <f t="shared" si="76"/>
        <v>117.756</v>
      </c>
      <c r="Q671">
        <f t="shared" si="72"/>
        <v>159.92599999999999</v>
      </c>
      <c r="R671">
        <f t="shared" si="73"/>
        <v>133.601</v>
      </c>
      <c r="S671" s="168">
        <f t="shared" si="74"/>
        <v>139.92599999999999</v>
      </c>
      <c r="T671">
        <f t="shared" si="75"/>
        <v>113.601</v>
      </c>
    </row>
    <row r="672" spans="1:20" outlineLevel="1" x14ac:dyDescent="0.25">
      <c r="A672" s="149">
        <v>35</v>
      </c>
      <c r="B672" s="164" t="str">
        <f t="shared" si="70"/>
        <v>FA</v>
      </c>
      <c r="C672" s="164" t="str">
        <f t="shared" si="71"/>
        <v>FA</v>
      </c>
      <c r="D672" s="135">
        <v>52.13</v>
      </c>
      <c r="E672" s="165">
        <v>2</v>
      </c>
      <c r="F672" s="135">
        <v>9</v>
      </c>
      <c r="G672" s="135">
        <v>125</v>
      </c>
      <c r="H672" s="154">
        <v>47.890799999999999</v>
      </c>
      <c r="I672" s="154">
        <v>8.9999999999999993E-3</v>
      </c>
      <c r="J672" s="154">
        <v>145.446</v>
      </c>
      <c r="K672" s="154">
        <v>130.143</v>
      </c>
      <c r="L672" s="154">
        <v>132.44200000000001</v>
      </c>
      <c r="M672" s="166">
        <v>105</v>
      </c>
      <c r="N672" s="167">
        <f t="shared" si="76"/>
        <v>125.446</v>
      </c>
      <c r="O672" s="167">
        <f t="shared" si="76"/>
        <v>110.143</v>
      </c>
      <c r="P672" s="167">
        <f t="shared" si="76"/>
        <v>112.44200000000001</v>
      </c>
      <c r="Q672">
        <f t="shared" si="72"/>
        <v>145.446</v>
      </c>
      <c r="R672">
        <f t="shared" si="73"/>
        <v>130.143</v>
      </c>
      <c r="S672" s="168">
        <f t="shared" si="74"/>
        <v>125.446</v>
      </c>
      <c r="T672">
        <f t="shared" si="75"/>
        <v>110.143</v>
      </c>
    </row>
    <row r="673" spans="1:20" outlineLevel="1" x14ac:dyDescent="0.25">
      <c r="A673" s="149">
        <v>50</v>
      </c>
      <c r="B673" s="164" t="str">
        <f t="shared" si="70"/>
        <v>FA</v>
      </c>
      <c r="C673" s="164" t="str">
        <f t="shared" si="71"/>
        <v>FA</v>
      </c>
      <c r="D673" s="135">
        <v>74.400000000000006</v>
      </c>
      <c r="E673" s="165">
        <v>2</v>
      </c>
      <c r="F673" s="135">
        <v>9</v>
      </c>
      <c r="G673" s="135">
        <v>125</v>
      </c>
      <c r="H673" s="154">
        <v>70.16</v>
      </c>
      <c r="I673" s="154">
        <v>8.9999999999999993E-3</v>
      </c>
      <c r="J673" s="154">
        <v>139.48500000000001</v>
      </c>
      <c r="K673" s="154">
        <v>128.71899999999999</v>
      </c>
      <c r="L673" s="154">
        <v>130.39099999999999</v>
      </c>
      <c r="M673" s="166">
        <v>105</v>
      </c>
      <c r="N673" s="167">
        <f t="shared" si="76"/>
        <v>119.48500000000001</v>
      </c>
      <c r="O673" s="167">
        <f t="shared" si="76"/>
        <v>108.71899999999999</v>
      </c>
      <c r="P673" s="167">
        <f t="shared" si="76"/>
        <v>110.39099999999999</v>
      </c>
      <c r="Q673">
        <f t="shared" si="72"/>
        <v>139.48500000000001</v>
      </c>
      <c r="R673">
        <f t="shared" si="73"/>
        <v>128.71899999999999</v>
      </c>
      <c r="S673" s="168">
        <f t="shared" si="74"/>
        <v>119.48500000000001</v>
      </c>
      <c r="T673">
        <f t="shared" si="75"/>
        <v>108.71899999999999</v>
      </c>
    </row>
    <row r="674" spans="1:20" outlineLevel="1" x14ac:dyDescent="0.25">
      <c r="A674" s="149">
        <v>60</v>
      </c>
      <c r="B674" s="164" t="str">
        <f t="shared" si="70"/>
        <v>FA</v>
      </c>
      <c r="C674" s="164" t="str">
        <f t="shared" si="71"/>
        <v>FA</v>
      </c>
      <c r="D674" s="135">
        <v>89.25</v>
      </c>
      <c r="E674" s="165">
        <v>2</v>
      </c>
      <c r="F674" s="135">
        <v>9</v>
      </c>
      <c r="G674" s="135">
        <v>125</v>
      </c>
      <c r="H674" s="154">
        <v>85.006200000000007</v>
      </c>
      <c r="I674" s="154">
        <v>8.9999999999999993E-3</v>
      </c>
      <c r="J674" s="154">
        <v>137.15299999999999</v>
      </c>
      <c r="K674" s="154">
        <v>128.13300000000001</v>
      </c>
      <c r="L674" s="154">
        <v>129.589</v>
      </c>
      <c r="M674" s="166">
        <v>105</v>
      </c>
      <c r="N674" s="167">
        <f t="shared" si="76"/>
        <v>117.15299999999999</v>
      </c>
      <c r="O674" s="167">
        <f t="shared" si="76"/>
        <v>108.13300000000001</v>
      </c>
      <c r="P674" s="167">
        <f t="shared" si="76"/>
        <v>109.589</v>
      </c>
      <c r="Q674">
        <f t="shared" si="72"/>
        <v>137.15299999999999</v>
      </c>
      <c r="R674">
        <f t="shared" si="73"/>
        <v>128.13300000000001</v>
      </c>
      <c r="S674" s="168">
        <f t="shared" si="74"/>
        <v>117.15299999999999</v>
      </c>
      <c r="T674">
        <f t="shared" si="75"/>
        <v>108.13300000000001</v>
      </c>
    </row>
    <row r="675" spans="1:20" outlineLevel="1" x14ac:dyDescent="0.25">
      <c r="A675" s="149">
        <v>70</v>
      </c>
      <c r="B675" s="164" t="str">
        <f t="shared" si="70"/>
        <v>FA</v>
      </c>
      <c r="C675" s="164" t="str">
        <f t="shared" si="71"/>
        <v>FA</v>
      </c>
      <c r="D675" s="135">
        <v>104.09</v>
      </c>
      <c r="E675" s="165">
        <v>2</v>
      </c>
      <c r="F675" s="135">
        <v>9</v>
      </c>
      <c r="G675" s="135">
        <v>125</v>
      </c>
      <c r="H675" s="154">
        <v>99.8523</v>
      </c>
      <c r="I675" s="154">
        <v>8.9999999999999993E-3</v>
      </c>
      <c r="J675" s="154">
        <v>135.46799999999999</v>
      </c>
      <c r="K675" s="154">
        <v>127.711</v>
      </c>
      <c r="L675" s="154">
        <v>128.887</v>
      </c>
      <c r="M675" s="166">
        <v>105</v>
      </c>
      <c r="N675" s="167">
        <f t="shared" si="76"/>
        <v>115.46799999999999</v>
      </c>
      <c r="O675" s="167">
        <f t="shared" si="76"/>
        <v>107.711</v>
      </c>
      <c r="P675" s="167">
        <f t="shared" si="76"/>
        <v>108.887</v>
      </c>
      <c r="Q675">
        <f t="shared" si="72"/>
        <v>135.46799999999999</v>
      </c>
      <c r="R675">
        <f t="shared" si="73"/>
        <v>127.711</v>
      </c>
      <c r="S675" s="168">
        <f t="shared" si="74"/>
        <v>115.46799999999999</v>
      </c>
      <c r="T675">
        <f t="shared" si="75"/>
        <v>107.711</v>
      </c>
    </row>
    <row r="676" spans="1:20" outlineLevel="1" x14ac:dyDescent="0.25">
      <c r="A676" s="149">
        <v>85</v>
      </c>
      <c r="B676" s="164" t="str">
        <f t="shared" si="70"/>
        <v>FA</v>
      </c>
      <c r="C676" s="164" t="str">
        <f t="shared" si="71"/>
        <v>FA</v>
      </c>
      <c r="D676" s="135">
        <v>126.36</v>
      </c>
      <c r="E676" s="165">
        <v>2</v>
      </c>
      <c r="F676" s="135">
        <v>9</v>
      </c>
      <c r="G676" s="135">
        <v>125</v>
      </c>
      <c r="H676" s="154">
        <v>122.122</v>
      </c>
      <c r="I676" s="154">
        <v>8.9999999999999993E-3</v>
      </c>
      <c r="J676" s="154">
        <v>133.68100000000001</v>
      </c>
      <c r="K676" s="154">
        <v>127.258</v>
      </c>
      <c r="L676" s="154">
        <v>128.19399999999999</v>
      </c>
      <c r="M676" s="166">
        <v>105</v>
      </c>
      <c r="N676" s="167">
        <f t="shared" si="76"/>
        <v>113.68100000000001</v>
      </c>
      <c r="O676" s="167">
        <f t="shared" si="76"/>
        <v>107.258</v>
      </c>
      <c r="P676" s="167">
        <f t="shared" si="76"/>
        <v>108.19399999999999</v>
      </c>
      <c r="Q676">
        <f t="shared" si="72"/>
        <v>133.68100000000001</v>
      </c>
      <c r="R676">
        <f t="shared" si="73"/>
        <v>127.258</v>
      </c>
      <c r="S676" s="168">
        <f t="shared" si="74"/>
        <v>113.68100000000001</v>
      </c>
      <c r="T676">
        <f t="shared" si="75"/>
        <v>107.258</v>
      </c>
    </row>
    <row r="677" spans="1:20" outlineLevel="1" x14ac:dyDescent="0.25">
      <c r="A677" s="149">
        <v>100</v>
      </c>
      <c r="B677" s="164" t="str">
        <f t="shared" si="70"/>
        <v>FA</v>
      </c>
      <c r="C677" s="164" t="str">
        <f t="shared" si="71"/>
        <v>FA</v>
      </c>
      <c r="D677" s="135">
        <v>148.63</v>
      </c>
      <c r="E677" s="165">
        <v>2</v>
      </c>
      <c r="F677" s="135">
        <v>9</v>
      </c>
      <c r="G677" s="135">
        <v>125</v>
      </c>
      <c r="H677" s="154">
        <v>144.39099999999999</v>
      </c>
      <c r="I677" s="154">
        <v>8.9999999999999993E-3</v>
      </c>
      <c r="J677" s="154">
        <v>132.42599999999999</v>
      </c>
      <c r="K677" s="154">
        <v>126.949</v>
      </c>
      <c r="L677" s="154">
        <v>127.76</v>
      </c>
      <c r="M677" s="166">
        <v>105</v>
      </c>
      <c r="N677" s="167">
        <f t="shared" si="76"/>
        <v>112.42599999999999</v>
      </c>
      <c r="O677" s="167">
        <f t="shared" si="76"/>
        <v>106.949</v>
      </c>
      <c r="P677" s="167">
        <f t="shared" si="76"/>
        <v>107.76</v>
      </c>
      <c r="Q677">
        <f t="shared" si="72"/>
        <v>132.42599999999999</v>
      </c>
      <c r="R677">
        <f t="shared" si="73"/>
        <v>126.949</v>
      </c>
      <c r="S677" s="168">
        <f t="shared" si="74"/>
        <v>112.42599999999999</v>
      </c>
      <c r="T677">
        <f t="shared" si="75"/>
        <v>106.949</v>
      </c>
    </row>
    <row r="678" spans="1:20" outlineLevel="1" x14ac:dyDescent="0.25">
      <c r="A678" s="149">
        <v>125</v>
      </c>
      <c r="B678" s="164" t="str">
        <f t="shared" si="70"/>
        <v>FA</v>
      </c>
      <c r="C678" s="164" t="str">
        <f t="shared" si="71"/>
        <v>FA</v>
      </c>
      <c r="D678" s="135">
        <v>185.75</v>
      </c>
      <c r="E678" s="165">
        <v>2</v>
      </c>
      <c r="F678" s="135">
        <v>9</v>
      </c>
      <c r="G678" s="135">
        <v>125</v>
      </c>
      <c r="H678" s="154">
        <v>181.506</v>
      </c>
      <c r="I678" s="154">
        <v>8.9999999999999993E-3</v>
      </c>
      <c r="J678" s="154">
        <v>130.99199999999999</v>
      </c>
      <c r="K678" s="154">
        <v>126.586</v>
      </c>
      <c r="L678" s="154">
        <v>127.259</v>
      </c>
      <c r="M678" s="166">
        <v>105</v>
      </c>
      <c r="N678" s="167">
        <f t="shared" si="76"/>
        <v>110.99199999999999</v>
      </c>
      <c r="O678" s="167">
        <f t="shared" si="76"/>
        <v>106.586</v>
      </c>
      <c r="P678" s="167">
        <f t="shared" si="76"/>
        <v>107.259</v>
      </c>
      <c r="Q678">
        <f t="shared" si="72"/>
        <v>130.99199999999999</v>
      </c>
      <c r="R678">
        <f t="shared" si="73"/>
        <v>126.586</v>
      </c>
      <c r="S678" s="168">
        <f t="shared" si="74"/>
        <v>110.99199999999999</v>
      </c>
      <c r="T678">
        <f t="shared" si="75"/>
        <v>106.586</v>
      </c>
    </row>
    <row r="679" spans="1:20" outlineLevel="1" x14ac:dyDescent="0.25">
      <c r="A679" s="149">
        <v>150</v>
      </c>
      <c r="B679" s="164" t="str">
        <f t="shared" si="70"/>
        <v>FA</v>
      </c>
      <c r="C679" s="164" t="str">
        <f t="shared" si="71"/>
        <v>FA</v>
      </c>
      <c r="D679" s="135">
        <v>222.86</v>
      </c>
      <c r="E679" s="165">
        <v>2</v>
      </c>
      <c r="F679" s="135">
        <v>9</v>
      </c>
      <c r="G679" s="135">
        <v>125</v>
      </c>
      <c r="H679" s="154">
        <v>218.62200000000001</v>
      </c>
      <c r="I679" s="154">
        <v>8.9999999999999993E-3</v>
      </c>
      <c r="J679" s="154">
        <v>130.03399999999999</v>
      </c>
      <c r="K679" s="154">
        <v>126.343</v>
      </c>
      <c r="L679" s="154">
        <v>126.94199999999999</v>
      </c>
      <c r="M679" s="166">
        <v>105</v>
      </c>
      <c r="N679" s="167">
        <f t="shared" si="76"/>
        <v>110.03399999999999</v>
      </c>
      <c r="O679" s="167">
        <f t="shared" si="76"/>
        <v>106.343</v>
      </c>
      <c r="P679" s="167">
        <f t="shared" si="76"/>
        <v>106.94199999999999</v>
      </c>
      <c r="Q679">
        <f t="shared" si="72"/>
        <v>130.03399999999999</v>
      </c>
      <c r="R679">
        <f t="shared" si="73"/>
        <v>126.343</v>
      </c>
      <c r="S679" s="168">
        <f t="shared" si="74"/>
        <v>110.03399999999999</v>
      </c>
      <c r="T679">
        <f t="shared" si="75"/>
        <v>106.343</v>
      </c>
    </row>
    <row r="680" spans="1:20" outlineLevel="1" x14ac:dyDescent="0.25">
      <c r="A680" s="149">
        <v>2</v>
      </c>
      <c r="B680" s="164" t="str">
        <f t="shared" si="70"/>
        <v>FA</v>
      </c>
      <c r="C680" s="164" t="str">
        <f t="shared" si="71"/>
        <v>TR</v>
      </c>
      <c r="D680" s="135">
        <v>3.14</v>
      </c>
      <c r="E680" s="165">
        <v>2</v>
      </c>
      <c r="F680" s="135">
        <v>12</v>
      </c>
      <c r="G680" s="135">
        <v>125</v>
      </c>
      <c r="H680" s="154">
        <v>-1.10154</v>
      </c>
      <c r="I680" s="154">
        <v>1.2E-2</v>
      </c>
      <c r="J680" s="154">
        <v>470.63900000000001</v>
      </c>
      <c r="K680" s="154">
        <v>211.26499999999999</v>
      </c>
      <c r="L680" s="154">
        <v>256.72699999999998</v>
      </c>
      <c r="M680" s="166">
        <v>105</v>
      </c>
      <c r="N680" s="167">
        <f t="shared" si="76"/>
        <v>450.63900000000001</v>
      </c>
      <c r="O680" s="167">
        <f t="shared" si="76"/>
        <v>191.26499999999999</v>
      </c>
      <c r="P680" s="167">
        <f t="shared" si="76"/>
        <v>236.72699999999998</v>
      </c>
      <c r="Q680" t="str">
        <f t="shared" si="72"/>
        <v>NA</v>
      </c>
      <c r="R680" t="str">
        <f t="shared" si="73"/>
        <v>NA</v>
      </c>
      <c r="S680" s="168">
        <f t="shared" si="74"/>
        <v>450.63900000000001</v>
      </c>
      <c r="T680">
        <f t="shared" si="75"/>
        <v>191.26499999999999</v>
      </c>
    </row>
    <row r="681" spans="1:20" outlineLevel="1" x14ac:dyDescent="0.25">
      <c r="A681" s="149">
        <v>3.5</v>
      </c>
      <c r="B681" s="164" t="str">
        <f t="shared" si="70"/>
        <v>FA</v>
      </c>
      <c r="C681" s="164" t="str">
        <f t="shared" si="71"/>
        <v>TR</v>
      </c>
      <c r="D681" s="135">
        <v>5.37</v>
      </c>
      <c r="E681" s="165">
        <v>2</v>
      </c>
      <c r="F681" s="135">
        <v>12</v>
      </c>
      <c r="G681" s="135">
        <v>125</v>
      </c>
      <c r="H681" s="154">
        <v>1.12538</v>
      </c>
      <c r="I681" s="154">
        <v>1.2E-2</v>
      </c>
      <c r="J681" s="154">
        <v>351.52499999999998</v>
      </c>
      <c r="K681" s="154">
        <v>180.35499999999999</v>
      </c>
      <c r="L681" s="154">
        <v>207.952</v>
      </c>
      <c r="M681" s="166">
        <v>105</v>
      </c>
      <c r="N681" s="167">
        <f t="shared" si="76"/>
        <v>331.52499999999998</v>
      </c>
      <c r="O681" s="167">
        <f t="shared" si="76"/>
        <v>160.35499999999999</v>
      </c>
      <c r="P681" s="167">
        <f t="shared" si="76"/>
        <v>187.952</v>
      </c>
      <c r="Q681" t="str">
        <f t="shared" si="72"/>
        <v>NA</v>
      </c>
      <c r="R681" t="str">
        <f t="shared" si="73"/>
        <v>NA</v>
      </c>
      <c r="S681" s="168">
        <f t="shared" si="74"/>
        <v>331.52499999999998</v>
      </c>
      <c r="T681">
        <f t="shared" si="75"/>
        <v>160.35499999999999</v>
      </c>
    </row>
    <row r="682" spans="1:20" outlineLevel="1" x14ac:dyDescent="0.25">
      <c r="A682" s="149">
        <v>5</v>
      </c>
      <c r="B682" s="164" t="str">
        <f t="shared" si="70"/>
        <v>FA</v>
      </c>
      <c r="C682" s="164" t="str">
        <f t="shared" si="71"/>
        <v>TR</v>
      </c>
      <c r="D682" s="135">
        <v>7.59</v>
      </c>
      <c r="E682" s="165">
        <v>2</v>
      </c>
      <c r="F682" s="135">
        <v>12</v>
      </c>
      <c r="G682" s="135">
        <v>125</v>
      </c>
      <c r="H682" s="154">
        <v>3.3523100000000001</v>
      </c>
      <c r="I682" s="154">
        <v>1.2E-2</v>
      </c>
      <c r="J682" s="154">
        <v>292.29700000000003</v>
      </c>
      <c r="K682" s="154">
        <v>165.59399999999999</v>
      </c>
      <c r="L682" s="154">
        <v>185.869</v>
      </c>
      <c r="M682" s="166">
        <v>105</v>
      </c>
      <c r="N682" s="167">
        <f t="shared" si="76"/>
        <v>272.29700000000003</v>
      </c>
      <c r="O682" s="167">
        <f t="shared" si="76"/>
        <v>145.59399999999999</v>
      </c>
      <c r="P682" s="167">
        <f t="shared" si="76"/>
        <v>165.869</v>
      </c>
      <c r="Q682" t="str">
        <f t="shared" si="72"/>
        <v>NA</v>
      </c>
      <c r="R682" t="str">
        <f t="shared" si="73"/>
        <v>NA</v>
      </c>
      <c r="S682" s="168">
        <f t="shared" si="74"/>
        <v>272.29700000000003</v>
      </c>
      <c r="T682">
        <f t="shared" si="75"/>
        <v>145.59399999999999</v>
      </c>
    </row>
    <row r="683" spans="1:20" outlineLevel="1" x14ac:dyDescent="0.25">
      <c r="A683" s="149">
        <v>7.5</v>
      </c>
      <c r="B683" s="164" t="str">
        <f t="shared" si="70"/>
        <v>FA</v>
      </c>
      <c r="C683" s="164" t="str">
        <f t="shared" si="71"/>
        <v>TR</v>
      </c>
      <c r="D683" s="135">
        <v>11.3</v>
      </c>
      <c r="E683" s="165">
        <v>2</v>
      </c>
      <c r="F683" s="135">
        <v>12</v>
      </c>
      <c r="G683" s="135">
        <v>125</v>
      </c>
      <c r="H683" s="154">
        <v>7.0638500000000004</v>
      </c>
      <c r="I683" s="154">
        <v>1.2E-2</v>
      </c>
      <c r="J683" s="154">
        <v>241.23</v>
      </c>
      <c r="K683" s="154">
        <v>153.56399999999999</v>
      </c>
      <c r="L683" s="154">
        <v>167.27099999999999</v>
      </c>
      <c r="M683" s="166">
        <v>105</v>
      </c>
      <c r="N683" s="167">
        <f t="shared" si="76"/>
        <v>221.23</v>
      </c>
      <c r="O683" s="167">
        <f t="shared" si="76"/>
        <v>133.56399999999999</v>
      </c>
      <c r="P683" s="167">
        <f t="shared" si="76"/>
        <v>147.27099999999999</v>
      </c>
      <c r="Q683" t="str">
        <f t="shared" si="72"/>
        <v>NA</v>
      </c>
      <c r="R683" t="str">
        <f t="shared" si="73"/>
        <v>NA</v>
      </c>
      <c r="S683" s="168">
        <f t="shared" si="74"/>
        <v>221.23</v>
      </c>
      <c r="T683">
        <f t="shared" si="75"/>
        <v>133.56399999999999</v>
      </c>
    </row>
    <row r="684" spans="1:20" outlineLevel="1" x14ac:dyDescent="0.25">
      <c r="A684" s="149">
        <v>10</v>
      </c>
      <c r="B684" s="164" t="str">
        <f t="shared" si="70"/>
        <v>FA</v>
      </c>
      <c r="C684" s="164" t="str">
        <f t="shared" si="71"/>
        <v>TR</v>
      </c>
      <c r="D684" s="135">
        <v>15.02</v>
      </c>
      <c r="E684" s="165">
        <v>2</v>
      </c>
      <c r="F684" s="135">
        <v>12</v>
      </c>
      <c r="G684" s="135">
        <v>125</v>
      </c>
      <c r="H684" s="154">
        <v>10.775399999999999</v>
      </c>
      <c r="I684" s="154">
        <v>1.2E-2</v>
      </c>
      <c r="J684" s="154">
        <v>214.148</v>
      </c>
      <c r="K684" s="154">
        <v>146.85400000000001</v>
      </c>
      <c r="L684" s="154">
        <v>157.41800000000001</v>
      </c>
      <c r="M684" s="166">
        <v>105</v>
      </c>
      <c r="N684" s="167">
        <f t="shared" si="76"/>
        <v>194.148</v>
      </c>
      <c r="O684" s="167">
        <f t="shared" si="76"/>
        <v>126.85400000000001</v>
      </c>
      <c r="P684" s="167">
        <f t="shared" si="76"/>
        <v>137.41800000000001</v>
      </c>
      <c r="Q684" t="str">
        <f t="shared" si="72"/>
        <v>NA</v>
      </c>
      <c r="R684" t="str">
        <f t="shared" si="73"/>
        <v>NA</v>
      </c>
      <c r="S684" s="168">
        <f t="shared" si="74"/>
        <v>194.148</v>
      </c>
      <c r="T684">
        <f t="shared" si="75"/>
        <v>126.85400000000001</v>
      </c>
    </row>
    <row r="685" spans="1:20" outlineLevel="1" x14ac:dyDescent="0.25">
      <c r="A685" s="149">
        <v>15</v>
      </c>
      <c r="B685" s="164" t="str">
        <f t="shared" si="70"/>
        <v>TR</v>
      </c>
      <c r="C685" s="164" t="str">
        <f t="shared" si="71"/>
        <v>TR</v>
      </c>
      <c r="D685" s="135">
        <v>22.44</v>
      </c>
      <c r="E685" s="165">
        <v>2</v>
      </c>
      <c r="F685" s="135">
        <v>12</v>
      </c>
      <c r="G685" s="135">
        <v>125</v>
      </c>
      <c r="H685" s="154">
        <v>18.198499999999999</v>
      </c>
      <c r="I685" s="154">
        <v>1.2E-2</v>
      </c>
      <c r="J685" s="154">
        <v>186.09800000000001</v>
      </c>
      <c r="K685" s="154">
        <v>140.16300000000001</v>
      </c>
      <c r="L685" s="154">
        <v>147.18299999999999</v>
      </c>
      <c r="M685" s="166">
        <v>105</v>
      </c>
      <c r="N685" s="167">
        <f t="shared" si="76"/>
        <v>166.09800000000001</v>
      </c>
      <c r="O685" s="167">
        <f t="shared" si="76"/>
        <v>120.16300000000001</v>
      </c>
      <c r="P685" s="167">
        <f t="shared" si="76"/>
        <v>127.18299999999999</v>
      </c>
      <c r="Q685">
        <f t="shared" si="72"/>
        <v>186.09800000000001</v>
      </c>
      <c r="R685">
        <f t="shared" si="73"/>
        <v>140.16300000000001</v>
      </c>
      <c r="S685" s="168">
        <f t="shared" si="74"/>
        <v>166.09800000000001</v>
      </c>
      <c r="T685">
        <f t="shared" si="75"/>
        <v>120.16300000000001</v>
      </c>
    </row>
    <row r="686" spans="1:20" outlineLevel="1" x14ac:dyDescent="0.25">
      <c r="A686" s="149">
        <v>20</v>
      </c>
      <c r="B686" s="164" t="str">
        <f t="shared" si="70"/>
        <v>TR</v>
      </c>
      <c r="C686" s="164" t="str">
        <f t="shared" si="71"/>
        <v>TR</v>
      </c>
      <c r="D686" s="135">
        <v>29.86</v>
      </c>
      <c r="E686" s="165">
        <v>2</v>
      </c>
      <c r="F686" s="135">
        <v>12</v>
      </c>
      <c r="G686" s="135">
        <v>125</v>
      </c>
      <c r="H686" s="154">
        <v>25.621500000000001</v>
      </c>
      <c r="I686" s="154">
        <v>1.2E-2</v>
      </c>
      <c r="J686" s="154">
        <v>171.41200000000001</v>
      </c>
      <c r="K686" s="154">
        <v>136.43700000000001</v>
      </c>
      <c r="L686" s="154">
        <v>141.94900000000001</v>
      </c>
      <c r="M686" s="166">
        <v>105</v>
      </c>
      <c r="N686" s="167">
        <f t="shared" si="76"/>
        <v>151.41200000000001</v>
      </c>
      <c r="O686" s="167">
        <f t="shared" si="76"/>
        <v>116.43700000000001</v>
      </c>
      <c r="P686" s="167">
        <f t="shared" si="76"/>
        <v>121.94900000000001</v>
      </c>
      <c r="Q686">
        <f t="shared" si="72"/>
        <v>171.41200000000001</v>
      </c>
      <c r="R686">
        <f t="shared" si="73"/>
        <v>136.43700000000001</v>
      </c>
      <c r="S686" s="168">
        <f t="shared" si="74"/>
        <v>151.41200000000001</v>
      </c>
      <c r="T686">
        <f t="shared" si="75"/>
        <v>116.43700000000001</v>
      </c>
    </row>
    <row r="687" spans="1:20" outlineLevel="1" x14ac:dyDescent="0.25">
      <c r="A687" s="149">
        <v>35</v>
      </c>
      <c r="B687" s="164" t="str">
        <f t="shared" si="70"/>
        <v>FA</v>
      </c>
      <c r="C687" s="164" t="str">
        <f t="shared" si="71"/>
        <v>FA</v>
      </c>
      <c r="D687" s="135">
        <v>52.13</v>
      </c>
      <c r="E687" s="165">
        <v>2</v>
      </c>
      <c r="F687" s="135">
        <v>12</v>
      </c>
      <c r="G687" s="135">
        <v>125</v>
      </c>
      <c r="H687" s="154">
        <v>47.890799999999999</v>
      </c>
      <c r="I687" s="154">
        <v>1.2E-2</v>
      </c>
      <c r="J687" s="154">
        <v>152.208</v>
      </c>
      <c r="K687" s="154">
        <v>131.84700000000001</v>
      </c>
      <c r="L687" s="154">
        <v>134.90199999999999</v>
      </c>
      <c r="M687" s="166">
        <v>105</v>
      </c>
      <c r="N687" s="167">
        <f t="shared" si="76"/>
        <v>132.208</v>
      </c>
      <c r="O687" s="167">
        <f t="shared" si="76"/>
        <v>111.84700000000001</v>
      </c>
      <c r="P687" s="167">
        <f t="shared" si="76"/>
        <v>114.90199999999999</v>
      </c>
      <c r="Q687">
        <f t="shared" si="72"/>
        <v>152.208</v>
      </c>
      <c r="R687">
        <f t="shared" si="73"/>
        <v>131.84700000000001</v>
      </c>
      <c r="S687" s="168">
        <f t="shared" si="74"/>
        <v>132.208</v>
      </c>
      <c r="T687">
        <f t="shared" si="75"/>
        <v>111.84700000000001</v>
      </c>
    </row>
    <row r="688" spans="1:20" outlineLevel="1" x14ac:dyDescent="0.25">
      <c r="A688" s="149">
        <v>50</v>
      </c>
      <c r="B688" s="164" t="str">
        <f t="shared" si="70"/>
        <v>FA</v>
      </c>
      <c r="C688" s="164" t="str">
        <f t="shared" si="71"/>
        <v>FA</v>
      </c>
      <c r="D688" s="135">
        <v>74.400000000000006</v>
      </c>
      <c r="E688" s="165">
        <v>2</v>
      </c>
      <c r="F688" s="135">
        <v>12</v>
      </c>
      <c r="G688" s="135">
        <v>125</v>
      </c>
      <c r="H688" s="154">
        <v>70.16</v>
      </c>
      <c r="I688" s="154">
        <v>1.2E-2</v>
      </c>
      <c r="J688" s="154">
        <v>144.286</v>
      </c>
      <c r="K688" s="154">
        <v>129.953</v>
      </c>
      <c r="L688" s="154">
        <v>132.179</v>
      </c>
      <c r="M688" s="166">
        <v>105</v>
      </c>
      <c r="N688" s="167">
        <f t="shared" si="76"/>
        <v>124.286</v>
      </c>
      <c r="O688" s="167">
        <f t="shared" si="76"/>
        <v>109.953</v>
      </c>
      <c r="P688" s="167">
        <f t="shared" si="76"/>
        <v>112.179</v>
      </c>
      <c r="Q688">
        <f t="shared" si="72"/>
        <v>144.286</v>
      </c>
      <c r="R688">
        <f t="shared" si="73"/>
        <v>129.953</v>
      </c>
      <c r="S688" s="168">
        <f t="shared" si="74"/>
        <v>124.286</v>
      </c>
      <c r="T688">
        <f t="shared" si="75"/>
        <v>109.953</v>
      </c>
    </row>
    <row r="689" spans="1:20" outlineLevel="1" x14ac:dyDescent="0.25">
      <c r="A689" s="149">
        <v>60</v>
      </c>
      <c r="B689" s="164" t="str">
        <f t="shared" si="70"/>
        <v>FA</v>
      </c>
      <c r="C689" s="164" t="str">
        <f t="shared" si="71"/>
        <v>FA</v>
      </c>
      <c r="D689" s="135">
        <v>89.25</v>
      </c>
      <c r="E689" s="165">
        <v>2</v>
      </c>
      <c r="F689" s="135">
        <v>12</v>
      </c>
      <c r="G689" s="135">
        <v>125</v>
      </c>
      <c r="H689" s="154">
        <v>85.006200000000007</v>
      </c>
      <c r="I689" s="154">
        <v>1.2E-2</v>
      </c>
      <c r="J689" s="154">
        <v>141.185</v>
      </c>
      <c r="K689" s="154">
        <v>129.173</v>
      </c>
      <c r="L689" s="154">
        <v>131.11199999999999</v>
      </c>
      <c r="M689" s="166">
        <v>105</v>
      </c>
      <c r="N689" s="167">
        <f t="shared" si="76"/>
        <v>121.185</v>
      </c>
      <c r="O689" s="167">
        <f t="shared" si="76"/>
        <v>109.173</v>
      </c>
      <c r="P689" s="167">
        <f t="shared" si="76"/>
        <v>111.11199999999999</v>
      </c>
      <c r="Q689">
        <f t="shared" si="72"/>
        <v>141.185</v>
      </c>
      <c r="R689">
        <f t="shared" si="73"/>
        <v>129.173</v>
      </c>
      <c r="S689" s="168">
        <f t="shared" si="74"/>
        <v>121.185</v>
      </c>
      <c r="T689">
        <f t="shared" si="75"/>
        <v>109.173</v>
      </c>
    </row>
    <row r="690" spans="1:20" outlineLevel="1" x14ac:dyDescent="0.25">
      <c r="A690" s="149">
        <v>70</v>
      </c>
      <c r="B690" s="164" t="str">
        <f t="shared" si="70"/>
        <v>FA</v>
      </c>
      <c r="C690" s="164" t="str">
        <f t="shared" si="71"/>
        <v>FA</v>
      </c>
      <c r="D690" s="135">
        <v>104.09</v>
      </c>
      <c r="E690" s="165">
        <v>2</v>
      </c>
      <c r="F690" s="135">
        <v>12</v>
      </c>
      <c r="G690" s="135">
        <v>125</v>
      </c>
      <c r="H690" s="154">
        <v>99.8523</v>
      </c>
      <c r="I690" s="154">
        <v>1.2E-2</v>
      </c>
      <c r="J690" s="154">
        <v>138.94300000000001</v>
      </c>
      <c r="K690" s="154">
        <v>128.61199999999999</v>
      </c>
      <c r="L690" s="154">
        <v>130.178</v>
      </c>
      <c r="M690" s="166">
        <v>105</v>
      </c>
      <c r="N690" s="167">
        <f t="shared" si="76"/>
        <v>118.94300000000001</v>
      </c>
      <c r="O690" s="167">
        <f t="shared" si="76"/>
        <v>108.61199999999999</v>
      </c>
      <c r="P690" s="167">
        <f t="shared" si="76"/>
        <v>110.178</v>
      </c>
      <c r="Q690">
        <f t="shared" si="72"/>
        <v>138.94300000000001</v>
      </c>
      <c r="R690">
        <f t="shared" si="73"/>
        <v>128.61199999999999</v>
      </c>
      <c r="S690" s="168">
        <f t="shared" si="74"/>
        <v>118.94300000000001</v>
      </c>
      <c r="T690">
        <f t="shared" si="75"/>
        <v>108.61199999999999</v>
      </c>
    </row>
    <row r="691" spans="1:20" outlineLevel="1" x14ac:dyDescent="0.25">
      <c r="A691" s="149">
        <v>85</v>
      </c>
      <c r="B691" s="164" t="str">
        <f t="shared" si="70"/>
        <v>FA</v>
      </c>
      <c r="C691" s="164" t="str">
        <f t="shared" si="71"/>
        <v>FA</v>
      </c>
      <c r="D691" s="135">
        <v>126.36</v>
      </c>
      <c r="E691" s="165">
        <v>2</v>
      </c>
      <c r="F691" s="135">
        <v>12</v>
      </c>
      <c r="G691" s="135">
        <v>125</v>
      </c>
      <c r="H691" s="154">
        <v>122.122</v>
      </c>
      <c r="I691" s="154">
        <v>1.2E-2</v>
      </c>
      <c r="J691" s="154">
        <v>136.565</v>
      </c>
      <c r="K691" s="154">
        <v>128.00899999999999</v>
      </c>
      <c r="L691" s="154">
        <v>129.256</v>
      </c>
      <c r="M691" s="166">
        <v>105</v>
      </c>
      <c r="N691" s="167">
        <f t="shared" si="76"/>
        <v>116.565</v>
      </c>
      <c r="O691" s="167">
        <f t="shared" si="76"/>
        <v>108.00899999999999</v>
      </c>
      <c r="P691" s="167">
        <f t="shared" si="76"/>
        <v>109.256</v>
      </c>
      <c r="Q691">
        <f t="shared" si="72"/>
        <v>136.565</v>
      </c>
      <c r="R691">
        <f t="shared" si="73"/>
        <v>128.00899999999999</v>
      </c>
      <c r="S691" s="168">
        <f t="shared" si="74"/>
        <v>116.565</v>
      </c>
      <c r="T691">
        <f t="shared" si="75"/>
        <v>108.00899999999999</v>
      </c>
    </row>
    <row r="692" spans="1:20" outlineLevel="1" x14ac:dyDescent="0.25">
      <c r="A692" s="149">
        <v>100</v>
      </c>
      <c r="B692" s="164" t="str">
        <f t="shared" si="70"/>
        <v>FA</v>
      </c>
      <c r="C692" s="164" t="str">
        <f t="shared" si="71"/>
        <v>FA</v>
      </c>
      <c r="D692" s="135">
        <v>148.63</v>
      </c>
      <c r="E692" s="165">
        <v>2</v>
      </c>
      <c r="F692" s="135">
        <v>12</v>
      </c>
      <c r="G692" s="135">
        <v>125</v>
      </c>
      <c r="H692" s="154">
        <v>144.39099999999999</v>
      </c>
      <c r="I692" s="154">
        <v>1.2E-2</v>
      </c>
      <c r="J692" s="154">
        <v>134.89500000000001</v>
      </c>
      <c r="K692" s="154">
        <v>127.596</v>
      </c>
      <c r="L692" s="154">
        <v>128.67599999999999</v>
      </c>
      <c r="M692" s="166">
        <v>105</v>
      </c>
      <c r="N692" s="167">
        <f t="shared" si="76"/>
        <v>114.89500000000001</v>
      </c>
      <c r="O692" s="167">
        <f t="shared" si="76"/>
        <v>107.596</v>
      </c>
      <c r="P692" s="167">
        <f t="shared" si="76"/>
        <v>108.67599999999999</v>
      </c>
      <c r="Q692">
        <f t="shared" si="72"/>
        <v>134.89500000000001</v>
      </c>
      <c r="R692">
        <f t="shared" si="73"/>
        <v>127.596</v>
      </c>
      <c r="S692" s="168">
        <f t="shared" si="74"/>
        <v>114.89500000000001</v>
      </c>
      <c r="T692">
        <f t="shared" si="75"/>
        <v>107.596</v>
      </c>
    </row>
    <row r="693" spans="1:20" outlineLevel="1" x14ac:dyDescent="0.25">
      <c r="A693" s="149">
        <v>125</v>
      </c>
      <c r="B693" s="164" t="str">
        <f t="shared" si="70"/>
        <v>FA</v>
      </c>
      <c r="C693" s="164" t="str">
        <f t="shared" si="71"/>
        <v>FA</v>
      </c>
      <c r="D693" s="135">
        <v>185.75</v>
      </c>
      <c r="E693" s="165">
        <v>2</v>
      </c>
      <c r="F693" s="135">
        <v>12</v>
      </c>
      <c r="G693" s="135">
        <v>125</v>
      </c>
      <c r="H693" s="154">
        <v>181.506</v>
      </c>
      <c r="I693" s="154">
        <v>1.2E-2</v>
      </c>
      <c r="J693" s="154">
        <v>132.98500000000001</v>
      </c>
      <c r="K693" s="154">
        <v>127.113</v>
      </c>
      <c r="L693" s="154">
        <v>128.011</v>
      </c>
      <c r="M693" s="166">
        <v>105</v>
      </c>
      <c r="N693" s="167">
        <f t="shared" si="76"/>
        <v>112.98500000000001</v>
      </c>
      <c r="O693" s="167">
        <f t="shared" si="76"/>
        <v>107.113</v>
      </c>
      <c r="P693" s="167">
        <f t="shared" si="76"/>
        <v>108.011</v>
      </c>
      <c r="Q693">
        <f t="shared" si="72"/>
        <v>132.98500000000001</v>
      </c>
      <c r="R693">
        <f t="shared" si="73"/>
        <v>127.113</v>
      </c>
      <c r="S693" s="168">
        <f t="shared" si="74"/>
        <v>112.98500000000001</v>
      </c>
      <c r="T693">
        <f t="shared" si="75"/>
        <v>107.113</v>
      </c>
    </row>
    <row r="694" spans="1:20" outlineLevel="1" x14ac:dyDescent="0.25">
      <c r="A694" s="149">
        <v>150</v>
      </c>
      <c r="B694" s="164" t="str">
        <f t="shared" si="70"/>
        <v>FA</v>
      </c>
      <c r="C694" s="164" t="str">
        <f t="shared" si="71"/>
        <v>FA</v>
      </c>
      <c r="D694" s="135">
        <v>222.86</v>
      </c>
      <c r="E694" s="165">
        <v>2</v>
      </c>
      <c r="F694" s="135">
        <v>12</v>
      </c>
      <c r="G694" s="135">
        <v>125</v>
      </c>
      <c r="H694" s="154">
        <v>218.62200000000001</v>
      </c>
      <c r="I694" s="154">
        <v>1.2E-2</v>
      </c>
      <c r="J694" s="154">
        <v>131.709</v>
      </c>
      <c r="K694" s="154">
        <v>126.79</v>
      </c>
      <c r="L694" s="154">
        <v>127.58799999999999</v>
      </c>
      <c r="M694" s="166">
        <v>105</v>
      </c>
      <c r="N694" s="167">
        <f t="shared" si="76"/>
        <v>111.709</v>
      </c>
      <c r="O694" s="167">
        <f t="shared" si="76"/>
        <v>106.79</v>
      </c>
      <c r="P694" s="167">
        <f t="shared" si="76"/>
        <v>107.58799999999999</v>
      </c>
      <c r="Q694">
        <f t="shared" si="72"/>
        <v>131.709</v>
      </c>
      <c r="R694">
        <f t="shared" si="73"/>
        <v>126.79</v>
      </c>
      <c r="S694" s="168">
        <f t="shared" si="74"/>
        <v>111.709</v>
      </c>
      <c r="T694">
        <f t="shared" si="75"/>
        <v>106.79</v>
      </c>
    </row>
    <row r="695" spans="1:20" outlineLevel="1" x14ac:dyDescent="0.25">
      <c r="A695" s="149">
        <v>2</v>
      </c>
      <c r="B695" s="164" t="str">
        <f t="shared" si="70"/>
        <v>FA</v>
      </c>
      <c r="C695" s="164" t="str">
        <f t="shared" si="71"/>
        <v>TR</v>
      </c>
      <c r="D695" s="135">
        <v>3.14</v>
      </c>
      <c r="E695" s="165">
        <v>2</v>
      </c>
      <c r="F695" s="135">
        <v>15</v>
      </c>
      <c r="G695" s="135">
        <v>125</v>
      </c>
      <c r="H695" s="154">
        <v>-1.10154</v>
      </c>
      <c r="I695" s="154">
        <v>1.4999999999999999E-2</v>
      </c>
      <c r="J695" s="154">
        <v>551.03899999999999</v>
      </c>
      <c r="K695" s="154">
        <v>231.12</v>
      </c>
      <c r="L695" s="154">
        <v>286.53699999999998</v>
      </c>
      <c r="M695" s="166">
        <v>105</v>
      </c>
      <c r="N695" s="167">
        <f t="shared" si="76"/>
        <v>531.03899999999999</v>
      </c>
      <c r="O695" s="167">
        <f t="shared" si="76"/>
        <v>211.12</v>
      </c>
      <c r="P695" s="167">
        <f t="shared" si="76"/>
        <v>266.53699999999998</v>
      </c>
      <c r="Q695" t="str">
        <f t="shared" si="72"/>
        <v>NA</v>
      </c>
      <c r="R695" t="str">
        <f t="shared" si="73"/>
        <v>NA</v>
      </c>
      <c r="S695" s="168">
        <f t="shared" si="74"/>
        <v>531.03899999999999</v>
      </c>
      <c r="T695">
        <f t="shared" si="75"/>
        <v>211.12</v>
      </c>
    </row>
    <row r="696" spans="1:20" outlineLevel="1" x14ac:dyDescent="0.25">
      <c r="A696" s="149">
        <v>3.5</v>
      </c>
      <c r="B696" s="164" t="str">
        <f t="shared" si="70"/>
        <v>FA</v>
      </c>
      <c r="C696" s="164" t="str">
        <f t="shared" si="71"/>
        <v>TR</v>
      </c>
      <c r="D696" s="135">
        <v>5.37</v>
      </c>
      <c r="E696" s="165">
        <v>2</v>
      </c>
      <c r="F696" s="135">
        <v>15</v>
      </c>
      <c r="G696" s="135">
        <v>125</v>
      </c>
      <c r="H696" s="154">
        <v>1.12538</v>
      </c>
      <c r="I696" s="154">
        <v>1.4999999999999999E-2</v>
      </c>
      <c r="J696" s="154">
        <v>404.88600000000002</v>
      </c>
      <c r="K696" s="154">
        <v>193.411</v>
      </c>
      <c r="L696" s="154">
        <v>227.26300000000001</v>
      </c>
      <c r="M696" s="166">
        <v>105</v>
      </c>
      <c r="N696" s="167">
        <f t="shared" si="76"/>
        <v>384.88600000000002</v>
      </c>
      <c r="O696" s="167">
        <f t="shared" si="76"/>
        <v>173.411</v>
      </c>
      <c r="P696" s="167">
        <f t="shared" si="76"/>
        <v>207.26300000000001</v>
      </c>
      <c r="Q696" t="str">
        <f t="shared" si="72"/>
        <v>NA</v>
      </c>
      <c r="R696" t="str">
        <f t="shared" si="73"/>
        <v>NA</v>
      </c>
      <c r="S696" s="168">
        <f t="shared" si="74"/>
        <v>384.88600000000002</v>
      </c>
      <c r="T696">
        <f t="shared" si="75"/>
        <v>173.411</v>
      </c>
    </row>
    <row r="697" spans="1:20" outlineLevel="1" x14ac:dyDescent="0.25">
      <c r="A697" s="149">
        <v>5</v>
      </c>
      <c r="B697" s="164" t="str">
        <f t="shared" si="70"/>
        <v>FA</v>
      </c>
      <c r="C697" s="164" t="str">
        <f t="shared" si="71"/>
        <v>TR</v>
      </c>
      <c r="D697" s="135">
        <v>7.59</v>
      </c>
      <c r="E697" s="165">
        <v>2</v>
      </c>
      <c r="F697" s="135">
        <v>15</v>
      </c>
      <c r="G697" s="135">
        <v>125</v>
      </c>
      <c r="H697" s="154">
        <v>3.3523100000000001</v>
      </c>
      <c r="I697" s="154">
        <v>1.4999999999999999E-2</v>
      </c>
      <c r="J697" s="154">
        <v>332.11599999999999</v>
      </c>
      <c r="K697" s="154">
        <v>175.29400000000001</v>
      </c>
      <c r="L697" s="154">
        <v>200.27</v>
      </c>
      <c r="M697" s="166">
        <v>105</v>
      </c>
      <c r="N697" s="167">
        <f t="shared" si="76"/>
        <v>312.11599999999999</v>
      </c>
      <c r="O697" s="167">
        <f t="shared" si="76"/>
        <v>155.29400000000001</v>
      </c>
      <c r="P697" s="167">
        <f t="shared" si="76"/>
        <v>180.27</v>
      </c>
      <c r="Q697" t="str">
        <f t="shared" si="72"/>
        <v>NA</v>
      </c>
      <c r="R697" t="str">
        <f t="shared" si="73"/>
        <v>NA</v>
      </c>
      <c r="S697" s="168">
        <f t="shared" si="74"/>
        <v>312.11599999999999</v>
      </c>
      <c r="T697">
        <f t="shared" si="75"/>
        <v>155.29400000000001</v>
      </c>
    </row>
    <row r="698" spans="1:20" outlineLevel="1" x14ac:dyDescent="0.25">
      <c r="A698" s="149">
        <v>7.5</v>
      </c>
      <c r="B698" s="164" t="str">
        <f t="shared" si="70"/>
        <v>FA</v>
      </c>
      <c r="C698" s="164" t="str">
        <f t="shared" si="71"/>
        <v>TR</v>
      </c>
      <c r="D698" s="135">
        <v>11.3</v>
      </c>
      <c r="E698" s="165">
        <v>2</v>
      </c>
      <c r="F698" s="135">
        <v>15</v>
      </c>
      <c r="G698" s="135">
        <v>125</v>
      </c>
      <c r="H698" s="154">
        <v>7.0638500000000004</v>
      </c>
      <c r="I698" s="154">
        <v>1.4999999999999999E-2</v>
      </c>
      <c r="J698" s="154">
        <v>269.23399999999998</v>
      </c>
      <c r="K698" s="154">
        <v>160.47800000000001</v>
      </c>
      <c r="L698" s="154">
        <v>177.422</v>
      </c>
      <c r="M698" s="166">
        <v>105</v>
      </c>
      <c r="N698" s="167">
        <f t="shared" si="76"/>
        <v>249.23399999999998</v>
      </c>
      <c r="O698" s="167">
        <f t="shared" si="76"/>
        <v>140.47800000000001</v>
      </c>
      <c r="P698" s="167">
        <f t="shared" si="76"/>
        <v>157.422</v>
      </c>
      <c r="Q698" t="str">
        <f t="shared" si="72"/>
        <v>NA</v>
      </c>
      <c r="R698" t="str">
        <f t="shared" si="73"/>
        <v>NA</v>
      </c>
      <c r="S698" s="168">
        <f t="shared" si="74"/>
        <v>249.23399999999998</v>
      </c>
      <c r="T698">
        <f t="shared" si="75"/>
        <v>140.47800000000001</v>
      </c>
    </row>
    <row r="699" spans="1:20" outlineLevel="1" x14ac:dyDescent="0.25">
      <c r="A699" s="149">
        <v>10</v>
      </c>
      <c r="B699" s="164" t="str">
        <f t="shared" si="70"/>
        <v>FA</v>
      </c>
      <c r="C699" s="164" t="str">
        <f t="shared" si="71"/>
        <v>TR</v>
      </c>
      <c r="D699" s="135">
        <v>15.02</v>
      </c>
      <c r="E699" s="165">
        <v>2</v>
      </c>
      <c r="F699" s="135">
        <v>15</v>
      </c>
      <c r="G699" s="135">
        <v>125</v>
      </c>
      <c r="H699" s="154">
        <v>10.775399999999999</v>
      </c>
      <c r="I699" s="154">
        <v>1.4999999999999999E-2</v>
      </c>
      <c r="J699" s="154">
        <v>235.78800000000001</v>
      </c>
      <c r="K699" s="154">
        <v>152.18100000000001</v>
      </c>
      <c r="L699" s="154">
        <v>165.27199999999999</v>
      </c>
      <c r="M699" s="166">
        <v>105</v>
      </c>
      <c r="N699" s="167">
        <f t="shared" si="76"/>
        <v>215.78800000000001</v>
      </c>
      <c r="O699" s="167">
        <f t="shared" si="76"/>
        <v>132.18100000000001</v>
      </c>
      <c r="P699" s="167">
        <f t="shared" si="76"/>
        <v>145.27199999999999</v>
      </c>
      <c r="Q699" t="str">
        <f t="shared" si="72"/>
        <v>NA</v>
      </c>
      <c r="R699" t="str">
        <f t="shared" si="73"/>
        <v>NA</v>
      </c>
      <c r="S699" s="168">
        <f t="shared" si="74"/>
        <v>215.78800000000001</v>
      </c>
      <c r="T699">
        <f t="shared" si="75"/>
        <v>132.18100000000001</v>
      </c>
    </row>
    <row r="700" spans="1:20" outlineLevel="1" x14ac:dyDescent="0.25">
      <c r="A700" s="149">
        <v>15</v>
      </c>
      <c r="B700" s="164" t="str">
        <f t="shared" si="70"/>
        <v>TR</v>
      </c>
      <c r="C700" s="164" t="str">
        <f t="shared" si="71"/>
        <v>TR</v>
      </c>
      <c r="D700" s="135">
        <v>22.44</v>
      </c>
      <c r="E700" s="165">
        <v>2</v>
      </c>
      <c r="F700" s="135">
        <v>15</v>
      </c>
      <c r="G700" s="135">
        <v>125</v>
      </c>
      <c r="H700" s="154">
        <v>18.198499999999999</v>
      </c>
      <c r="I700" s="154">
        <v>1.4999999999999999E-2</v>
      </c>
      <c r="J700" s="154">
        <v>201.071</v>
      </c>
      <c r="K700" s="154">
        <v>143.89099999999999</v>
      </c>
      <c r="L700" s="154">
        <v>152.614</v>
      </c>
      <c r="M700" s="166">
        <v>105</v>
      </c>
      <c r="N700" s="167">
        <f t="shared" si="76"/>
        <v>181.071</v>
      </c>
      <c r="O700" s="167">
        <f t="shared" si="76"/>
        <v>123.89099999999999</v>
      </c>
      <c r="P700" s="167">
        <f t="shared" si="76"/>
        <v>132.614</v>
      </c>
      <c r="Q700">
        <f t="shared" si="72"/>
        <v>201.071</v>
      </c>
      <c r="R700">
        <f t="shared" si="73"/>
        <v>143.89099999999999</v>
      </c>
      <c r="S700" s="168">
        <f t="shared" si="74"/>
        <v>181.071</v>
      </c>
      <c r="T700">
        <f t="shared" si="75"/>
        <v>123.89099999999999</v>
      </c>
    </row>
    <row r="701" spans="1:20" outlineLevel="1" x14ac:dyDescent="0.25">
      <c r="A701" s="149">
        <v>20</v>
      </c>
      <c r="B701" s="164" t="str">
        <f t="shared" si="70"/>
        <v>TR</v>
      </c>
      <c r="C701" s="164" t="str">
        <f t="shared" si="71"/>
        <v>TR</v>
      </c>
      <c r="D701" s="135">
        <v>29.86</v>
      </c>
      <c r="E701" s="165">
        <v>2</v>
      </c>
      <c r="F701" s="135">
        <v>15</v>
      </c>
      <c r="G701" s="135">
        <v>125</v>
      </c>
      <c r="H701" s="154">
        <v>25.621500000000001</v>
      </c>
      <c r="I701" s="154">
        <v>1.4999999999999999E-2</v>
      </c>
      <c r="J701" s="154">
        <v>182.82400000000001</v>
      </c>
      <c r="K701" s="154">
        <v>139.25800000000001</v>
      </c>
      <c r="L701" s="154">
        <v>146.114</v>
      </c>
      <c r="M701" s="166">
        <v>105</v>
      </c>
      <c r="N701" s="167">
        <f t="shared" si="76"/>
        <v>162.82400000000001</v>
      </c>
      <c r="O701" s="167">
        <f t="shared" si="76"/>
        <v>119.25800000000001</v>
      </c>
      <c r="P701" s="167">
        <f t="shared" si="76"/>
        <v>126.114</v>
      </c>
      <c r="Q701">
        <f t="shared" si="72"/>
        <v>182.82400000000001</v>
      </c>
      <c r="R701">
        <f t="shared" si="73"/>
        <v>139.25800000000001</v>
      </c>
      <c r="S701" s="168">
        <f t="shared" si="74"/>
        <v>162.82400000000001</v>
      </c>
      <c r="T701">
        <f t="shared" si="75"/>
        <v>119.25800000000001</v>
      </c>
    </row>
    <row r="702" spans="1:20" outlineLevel="1" x14ac:dyDescent="0.25">
      <c r="A702" s="149">
        <v>35</v>
      </c>
      <c r="B702" s="164" t="str">
        <f t="shared" si="70"/>
        <v>FA</v>
      </c>
      <c r="C702" s="164" t="str">
        <f t="shared" si="71"/>
        <v>FA</v>
      </c>
      <c r="D702" s="135">
        <v>52.13</v>
      </c>
      <c r="E702" s="165">
        <v>2</v>
      </c>
      <c r="F702" s="135">
        <v>15</v>
      </c>
      <c r="G702" s="135">
        <v>125</v>
      </c>
      <c r="H702" s="154">
        <v>47.890799999999999</v>
      </c>
      <c r="I702" s="154">
        <v>1.4999999999999999E-2</v>
      </c>
      <c r="J702" s="154">
        <v>158.94300000000001</v>
      </c>
      <c r="K702" s="154">
        <v>133.54499999999999</v>
      </c>
      <c r="L702" s="154">
        <v>137.35300000000001</v>
      </c>
      <c r="M702" s="166">
        <v>105</v>
      </c>
      <c r="N702" s="167">
        <f t="shared" si="76"/>
        <v>138.94300000000001</v>
      </c>
      <c r="O702" s="167">
        <f t="shared" si="76"/>
        <v>113.54499999999999</v>
      </c>
      <c r="P702" s="167">
        <f t="shared" si="76"/>
        <v>117.35300000000001</v>
      </c>
      <c r="Q702">
        <f t="shared" si="72"/>
        <v>158.94300000000001</v>
      </c>
      <c r="R702">
        <f t="shared" si="73"/>
        <v>133.54499999999999</v>
      </c>
      <c r="S702" s="168">
        <f t="shared" si="74"/>
        <v>138.94300000000001</v>
      </c>
      <c r="T702">
        <f t="shared" si="75"/>
        <v>113.54499999999999</v>
      </c>
    </row>
    <row r="703" spans="1:20" outlineLevel="1" x14ac:dyDescent="0.25">
      <c r="A703" s="149">
        <v>50</v>
      </c>
      <c r="B703" s="164" t="str">
        <f t="shared" ref="B703:B754" si="77">IF(AND($A703&lt;=$C$24,Q703&lt;&gt;"NA",R703&lt;&gt;"NA",F703&gt;=$Q$26),"TR","FA")</f>
        <v>FA</v>
      </c>
      <c r="C703" s="164" t="str">
        <f t="shared" ref="C703:C754" si="78">IF(AND($A703&lt;=$C$24,$S703&lt;&gt;"NA",$T703&lt;&gt;"NA",$F703&gt;=$S$26),"TR","FA")</f>
        <v>FA</v>
      </c>
      <c r="D703" s="135">
        <v>74.400000000000006</v>
      </c>
      <c r="E703" s="165">
        <v>2</v>
      </c>
      <c r="F703" s="135">
        <v>15</v>
      </c>
      <c r="G703" s="135">
        <v>125</v>
      </c>
      <c r="H703" s="154">
        <v>70.16</v>
      </c>
      <c r="I703" s="154">
        <v>1.4999999999999999E-2</v>
      </c>
      <c r="J703" s="154">
        <v>149.07400000000001</v>
      </c>
      <c r="K703" s="154">
        <v>131.185</v>
      </c>
      <c r="L703" s="154">
        <v>133.96199999999999</v>
      </c>
      <c r="M703" s="166">
        <v>105</v>
      </c>
      <c r="N703" s="167">
        <f t="shared" si="76"/>
        <v>129.07400000000001</v>
      </c>
      <c r="O703" s="167">
        <f t="shared" si="76"/>
        <v>111.185</v>
      </c>
      <c r="P703" s="167">
        <f t="shared" si="76"/>
        <v>113.96199999999999</v>
      </c>
      <c r="Q703">
        <f t="shared" ref="Q703:Q754" si="79">IF(J703&lt;$Q$30,J703,"NA")</f>
        <v>149.07400000000001</v>
      </c>
      <c r="R703">
        <f t="shared" ref="R703:R754" si="80">IF(J703&lt;$Q$30,K703,"NA")</f>
        <v>131.185</v>
      </c>
      <c r="S703" s="168">
        <f t="shared" ref="S703:S754" si="81">IF(N703&lt;$S$30,N703,"NA")</f>
        <v>129.07400000000001</v>
      </c>
      <c r="T703">
        <f t="shared" ref="T703:T754" si="82">IF(O703&lt;$T$30,O703,"NA")</f>
        <v>111.185</v>
      </c>
    </row>
    <row r="704" spans="1:20" outlineLevel="1" x14ac:dyDescent="0.25">
      <c r="A704" s="149">
        <v>60</v>
      </c>
      <c r="B704" s="164" t="str">
        <f t="shared" si="77"/>
        <v>FA</v>
      </c>
      <c r="C704" s="164" t="str">
        <f t="shared" si="78"/>
        <v>FA</v>
      </c>
      <c r="D704" s="135">
        <v>89.25</v>
      </c>
      <c r="E704" s="165">
        <v>2</v>
      </c>
      <c r="F704" s="135">
        <v>15</v>
      </c>
      <c r="G704" s="135">
        <v>125</v>
      </c>
      <c r="H704" s="154">
        <v>85.006200000000007</v>
      </c>
      <c r="I704" s="154">
        <v>1.4999999999999999E-2</v>
      </c>
      <c r="J704" s="154">
        <v>145.20699999999999</v>
      </c>
      <c r="K704" s="154">
        <v>130.21199999999999</v>
      </c>
      <c r="L704" s="154">
        <v>132.631</v>
      </c>
      <c r="M704" s="166">
        <v>105</v>
      </c>
      <c r="N704" s="167">
        <f t="shared" ref="N704:P754" si="83">J704-$J$30+$N$30</f>
        <v>125.20699999999999</v>
      </c>
      <c r="O704" s="167">
        <f t="shared" si="83"/>
        <v>110.21199999999999</v>
      </c>
      <c r="P704" s="167">
        <f t="shared" si="83"/>
        <v>112.631</v>
      </c>
      <c r="Q704">
        <f t="shared" si="79"/>
        <v>145.20699999999999</v>
      </c>
      <c r="R704">
        <f t="shared" si="80"/>
        <v>130.21199999999999</v>
      </c>
      <c r="S704" s="168">
        <f t="shared" si="81"/>
        <v>125.20699999999999</v>
      </c>
      <c r="T704">
        <f t="shared" si="82"/>
        <v>110.21199999999999</v>
      </c>
    </row>
    <row r="705" spans="1:20" outlineLevel="1" x14ac:dyDescent="0.25">
      <c r="A705" s="149">
        <v>70</v>
      </c>
      <c r="B705" s="164" t="str">
        <f t="shared" si="77"/>
        <v>FA</v>
      </c>
      <c r="C705" s="164" t="str">
        <f t="shared" si="78"/>
        <v>FA</v>
      </c>
      <c r="D705" s="135">
        <v>104.09</v>
      </c>
      <c r="E705" s="165">
        <v>2</v>
      </c>
      <c r="F705" s="135">
        <v>15</v>
      </c>
      <c r="G705" s="135">
        <v>125</v>
      </c>
      <c r="H705" s="154">
        <v>99.8523</v>
      </c>
      <c r="I705" s="154">
        <v>1.4999999999999999E-2</v>
      </c>
      <c r="J705" s="154">
        <v>142.41200000000001</v>
      </c>
      <c r="K705" s="154">
        <v>129.511</v>
      </c>
      <c r="L705" s="154">
        <v>131.46600000000001</v>
      </c>
      <c r="M705" s="166">
        <v>105</v>
      </c>
      <c r="N705" s="167">
        <f t="shared" si="83"/>
        <v>122.41200000000001</v>
      </c>
      <c r="O705" s="167">
        <f t="shared" si="83"/>
        <v>109.511</v>
      </c>
      <c r="P705" s="167">
        <f t="shared" si="83"/>
        <v>111.46600000000001</v>
      </c>
      <c r="Q705">
        <f t="shared" si="79"/>
        <v>142.41200000000001</v>
      </c>
      <c r="R705">
        <f t="shared" si="80"/>
        <v>129.511</v>
      </c>
      <c r="S705" s="168">
        <f t="shared" si="81"/>
        <v>122.41200000000001</v>
      </c>
      <c r="T705">
        <f t="shared" si="82"/>
        <v>109.511</v>
      </c>
    </row>
    <row r="706" spans="1:20" outlineLevel="1" x14ac:dyDescent="0.25">
      <c r="A706" s="149">
        <v>85</v>
      </c>
      <c r="B706" s="164" t="str">
        <f t="shared" si="77"/>
        <v>FA</v>
      </c>
      <c r="C706" s="164" t="str">
        <f t="shared" si="78"/>
        <v>FA</v>
      </c>
      <c r="D706" s="135">
        <v>126.36</v>
      </c>
      <c r="E706" s="165">
        <v>2</v>
      </c>
      <c r="F706" s="135">
        <v>15</v>
      </c>
      <c r="G706" s="135">
        <v>125</v>
      </c>
      <c r="H706" s="154">
        <v>122.122</v>
      </c>
      <c r="I706" s="154">
        <v>1.4999999999999999E-2</v>
      </c>
      <c r="J706" s="154">
        <v>139.44399999999999</v>
      </c>
      <c r="K706" s="154">
        <v>128.75800000000001</v>
      </c>
      <c r="L706" s="154">
        <v>130.31299999999999</v>
      </c>
      <c r="M706" s="166">
        <v>105</v>
      </c>
      <c r="N706" s="167">
        <f t="shared" si="83"/>
        <v>119.44399999999999</v>
      </c>
      <c r="O706" s="167">
        <f t="shared" si="83"/>
        <v>108.75800000000001</v>
      </c>
      <c r="P706" s="167">
        <f t="shared" si="83"/>
        <v>110.31299999999999</v>
      </c>
      <c r="Q706">
        <f t="shared" si="79"/>
        <v>139.44399999999999</v>
      </c>
      <c r="R706">
        <f t="shared" si="80"/>
        <v>128.75800000000001</v>
      </c>
      <c r="S706" s="168">
        <f t="shared" si="81"/>
        <v>119.44399999999999</v>
      </c>
      <c r="T706">
        <f t="shared" si="82"/>
        <v>108.75800000000001</v>
      </c>
    </row>
    <row r="707" spans="1:20" outlineLevel="1" x14ac:dyDescent="0.25">
      <c r="A707" s="149">
        <v>100</v>
      </c>
      <c r="B707" s="164" t="str">
        <f t="shared" si="77"/>
        <v>FA</v>
      </c>
      <c r="C707" s="164" t="str">
        <f t="shared" si="78"/>
        <v>FA</v>
      </c>
      <c r="D707" s="135">
        <v>148.63</v>
      </c>
      <c r="E707" s="165">
        <v>2</v>
      </c>
      <c r="F707" s="135">
        <v>15</v>
      </c>
      <c r="G707" s="135">
        <v>125</v>
      </c>
      <c r="H707" s="154">
        <v>144.39099999999999</v>
      </c>
      <c r="I707" s="154">
        <v>1.4999999999999999E-2</v>
      </c>
      <c r="J707" s="154">
        <v>137.36000000000001</v>
      </c>
      <c r="K707" s="154">
        <v>128.244</v>
      </c>
      <c r="L707" s="154">
        <v>129.59100000000001</v>
      </c>
      <c r="M707" s="166">
        <v>105</v>
      </c>
      <c r="N707" s="167">
        <f t="shared" si="83"/>
        <v>117.36000000000001</v>
      </c>
      <c r="O707" s="167">
        <f t="shared" si="83"/>
        <v>108.244</v>
      </c>
      <c r="P707" s="167">
        <f t="shared" si="83"/>
        <v>109.59100000000001</v>
      </c>
      <c r="Q707">
        <f t="shared" si="79"/>
        <v>137.36000000000001</v>
      </c>
      <c r="R707">
        <f t="shared" si="80"/>
        <v>128.244</v>
      </c>
      <c r="S707" s="168">
        <f t="shared" si="81"/>
        <v>117.36000000000001</v>
      </c>
      <c r="T707">
        <f t="shared" si="82"/>
        <v>108.244</v>
      </c>
    </row>
    <row r="708" spans="1:20" outlineLevel="1" x14ac:dyDescent="0.25">
      <c r="A708" s="149">
        <v>125</v>
      </c>
      <c r="B708" s="164" t="str">
        <f t="shared" si="77"/>
        <v>FA</v>
      </c>
      <c r="C708" s="164" t="str">
        <f t="shared" si="78"/>
        <v>FA</v>
      </c>
      <c r="D708" s="135">
        <v>185.75</v>
      </c>
      <c r="E708" s="165">
        <v>2</v>
      </c>
      <c r="F708" s="135">
        <v>15</v>
      </c>
      <c r="G708" s="135">
        <v>125</v>
      </c>
      <c r="H708" s="154">
        <v>181.506</v>
      </c>
      <c r="I708" s="154">
        <v>1.4999999999999999E-2</v>
      </c>
      <c r="J708" s="154">
        <v>134.976</v>
      </c>
      <c r="K708" s="154">
        <v>127.64</v>
      </c>
      <c r="L708" s="154">
        <v>128.76</v>
      </c>
      <c r="M708" s="166">
        <v>105</v>
      </c>
      <c r="N708" s="167">
        <f t="shared" si="83"/>
        <v>114.976</v>
      </c>
      <c r="O708" s="167">
        <f t="shared" si="83"/>
        <v>107.64</v>
      </c>
      <c r="P708" s="167">
        <f t="shared" si="83"/>
        <v>108.75999999999999</v>
      </c>
      <c r="Q708">
        <f t="shared" si="79"/>
        <v>134.976</v>
      </c>
      <c r="R708">
        <f t="shared" si="80"/>
        <v>127.64</v>
      </c>
      <c r="S708" s="168">
        <f t="shared" si="81"/>
        <v>114.976</v>
      </c>
      <c r="T708">
        <f t="shared" si="82"/>
        <v>107.64</v>
      </c>
    </row>
    <row r="709" spans="1:20" outlineLevel="1" x14ac:dyDescent="0.25">
      <c r="A709" s="149">
        <v>150</v>
      </c>
      <c r="B709" s="164" t="str">
        <f t="shared" si="77"/>
        <v>FA</v>
      </c>
      <c r="C709" s="164" t="str">
        <f t="shared" si="78"/>
        <v>FA</v>
      </c>
      <c r="D709" s="135">
        <v>222.86</v>
      </c>
      <c r="E709" s="165">
        <v>2</v>
      </c>
      <c r="F709" s="135">
        <v>15</v>
      </c>
      <c r="G709" s="135">
        <v>125</v>
      </c>
      <c r="H709" s="154">
        <v>218.62200000000001</v>
      </c>
      <c r="I709" s="154">
        <v>1.4999999999999999E-2</v>
      </c>
      <c r="J709" s="154">
        <v>133.38200000000001</v>
      </c>
      <c r="K709" s="154">
        <v>127.23699999999999</v>
      </c>
      <c r="L709" s="154">
        <v>128.23400000000001</v>
      </c>
      <c r="M709" s="166">
        <v>105</v>
      </c>
      <c r="N709" s="167">
        <f t="shared" si="83"/>
        <v>113.38200000000001</v>
      </c>
      <c r="O709" s="167">
        <f t="shared" si="83"/>
        <v>107.23699999999999</v>
      </c>
      <c r="P709" s="167">
        <f t="shared" si="83"/>
        <v>108.23400000000001</v>
      </c>
      <c r="Q709">
        <f t="shared" si="79"/>
        <v>133.38200000000001</v>
      </c>
      <c r="R709">
        <f t="shared" si="80"/>
        <v>127.23699999999999</v>
      </c>
      <c r="S709" s="168">
        <f t="shared" si="81"/>
        <v>113.38200000000001</v>
      </c>
      <c r="T709">
        <f t="shared" si="82"/>
        <v>107.23699999999999</v>
      </c>
    </row>
    <row r="710" spans="1:20" outlineLevel="1" x14ac:dyDescent="0.25">
      <c r="A710" s="149">
        <v>2</v>
      </c>
      <c r="B710" s="164" t="str">
        <f t="shared" si="77"/>
        <v>FA</v>
      </c>
      <c r="C710" s="164" t="str">
        <f t="shared" si="78"/>
        <v>TR</v>
      </c>
      <c r="D710" s="135">
        <v>3.14</v>
      </c>
      <c r="E710" s="165">
        <v>2</v>
      </c>
      <c r="F710" s="135">
        <v>18</v>
      </c>
      <c r="G710" s="135">
        <v>125</v>
      </c>
      <c r="H710" s="154">
        <v>-1.10154</v>
      </c>
      <c r="I710" s="154">
        <v>1.7999999999999999E-2</v>
      </c>
      <c r="J710" s="154">
        <v>629.59799999999996</v>
      </c>
      <c r="K710" s="154">
        <v>250.452</v>
      </c>
      <c r="L710" s="154">
        <v>315.39</v>
      </c>
      <c r="M710" s="166">
        <v>105</v>
      </c>
      <c r="N710" s="167">
        <f t="shared" si="83"/>
        <v>609.59799999999996</v>
      </c>
      <c r="O710" s="167">
        <f t="shared" si="83"/>
        <v>230.452</v>
      </c>
      <c r="P710" s="167">
        <f t="shared" si="83"/>
        <v>295.39</v>
      </c>
      <c r="Q710" t="str">
        <f t="shared" si="79"/>
        <v>NA</v>
      </c>
      <c r="R710" t="str">
        <f t="shared" si="80"/>
        <v>NA</v>
      </c>
      <c r="S710" s="168">
        <f t="shared" si="81"/>
        <v>609.59799999999996</v>
      </c>
      <c r="T710">
        <f t="shared" si="82"/>
        <v>230.452</v>
      </c>
    </row>
    <row r="711" spans="1:20" outlineLevel="1" x14ac:dyDescent="0.25">
      <c r="A711" s="149">
        <v>3.5</v>
      </c>
      <c r="B711" s="164" t="str">
        <f t="shared" si="77"/>
        <v>FA</v>
      </c>
      <c r="C711" s="164" t="str">
        <f t="shared" si="78"/>
        <v>TR</v>
      </c>
      <c r="D711" s="135">
        <v>5.37</v>
      </c>
      <c r="E711" s="165">
        <v>2</v>
      </c>
      <c r="F711" s="135">
        <v>18</v>
      </c>
      <c r="G711" s="135">
        <v>125</v>
      </c>
      <c r="H711" s="154">
        <v>1.12538</v>
      </c>
      <c r="I711" s="154">
        <v>1.7999999999999999E-2</v>
      </c>
      <c r="J711" s="154">
        <v>457.23899999999998</v>
      </c>
      <c r="K711" s="154">
        <v>206.22499999999999</v>
      </c>
      <c r="L711" s="154">
        <v>246.136</v>
      </c>
      <c r="M711" s="166">
        <v>105</v>
      </c>
      <c r="N711" s="167">
        <f t="shared" si="83"/>
        <v>437.23899999999998</v>
      </c>
      <c r="O711" s="167">
        <f t="shared" si="83"/>
        <v>186.22499999999999</v>
      </c>
      <c r="P711" s="167">
        <f t="shared" si="83"/>
        <v>226.136</v>
      </c>
      <c r="Q711" t="str">
        <f t="shared" si="79"/>
        <v>NA</v>
      </c>
      <c r="R711" t="str">
        <f t="shared" si="80"/>
        <v>NA</v>
      </c>
      <c r="S711" s="168">
        <f t="shared" si="81"/>
        <v>437.23899999999998</v>
      </c>
      <c r="T711">
        <f t="shared" si="82"/>
        <v>186.22499999999999</v>
      </c>
    </row>
    <row r="712" spans="1:20" outlineLevel="1" x14ac:dyDescent="0.25">
      <c r="A712" s="149">
        <v>5</v>
      </c>
      <c r="B712" s="164" t="str">
        <f t="shared" si="77"/>
        <v>FA</v>
      </c>
      <c r="C712" s="164" t="str">
        <f t="shared" si="78"/>
        <v>TR</v>
      </c>
      <c r="D712" s="135">
        <v>7.59</v>
      </c>
      <c r="E712" s="165">
        <v>2</v>
      </c>
      <c r="F712" s="135">
        <v>18</v>
      </c>
      <c r="G712" s="135">
        <v>125</v>
      </c>
      <c r="H712" s="154">
        <v>3.3523100000000001</v>
      </c>
      <c r="I712" s="154">
        <v>1.7999999999999999E-2</v>
      </c>
      <c r="J712" s="154">
        <v>371.29</v>
      </c>
      <c r="K712" s="154">
        <v>184.84800000000001</v>
      </c>
      <c r="L712" s="154">
        <v>214.40600000000001</v>
      </c>
      <c r="M712" s="166">
        <v>105</v>
      </c>
      <c r="N712" s="167">
        <f t="shared" si="83"/>
        <v>351.29</v>
      </c>
      <c r="O712" s="167">
        <f t="shared" si="83"/>
        <v>164.84800000000001</v>
      </c>
      <c r="P712" s="167">
        <f t="shared" si="83"/>
        <v>194.40600000000001</v>
      </c>
      <c r="Q712" t="str">
        <f t="shared" si="79"/>
        <v>NA</v>
      </c>
      <c r="R712" t="str">
        <f t="shared" si="80"/>
        <v>NA</v>
      </c>
      <c r="S712" s="168">
        <f t="shared" si="81"/>
        <v>351.29</v>
      </c>
      <c r="T712">
        <f t="shared" si="82"/>
        <v>164.84800000000001</v>
      </c>
    </row>
    <row r="713" spans="1:20" outlineLevel="1" x14ac:dyDescent="0.25">
      <c r="A713" s="149">
        <v>7.5</v>
      </c>
      <c r="B713" s="164" t="str">
        <f t="shared" si="77"/>
        <v>FA</v>
      </c>
      <c r="C713" s="164" t="str">
        <f t="shared" si="78"/>
        <v>TR</v>
      </c>
      <c r="D713" s="135">
        <v>11.3</v>
      </c>
      <c r="E713" s="165">
        <v>2</v>
      </c>
      <c r="F713" s="135">
        <v>18</v>
      </c>
      <c r="G713" s="135">
        <v>125</v>
      </c>
      <c r="H713" s="154">
        <v>7.0638500000000004</v>
      </c>
      <c r="I713" s="154">
        <v>1.7999999999999999E-2</v>
      </c>
      <c r="J713" s="154">
        <v>296.88200000000001</v>
      </c>
      <c r="K713" s="154">
        <v>167.31299999999999</v>
      </c>
      <c r="L713" s="154">
        <v>187.43100000000001</v>
      </c>
      <c r="M713" s="166">
        <v>105</v>
      </c>
      <c r="N713" s="167">
        <f t="shared" si="83"/>
        <v>276.88200000000001</v>
      </c>
      <c r="O713" s="167">
        <f t="shared" si="83"/>
        <v>147.31299999999999</v>
      </c>
      <c r="P713" s="167">
        <f t="shared" si="83"/>
        <v>167.43100000000001</v>
      </c>
      <c r="Q713" t="str">
        <f t="shared" si="79"/>
        <v>NA</v>
      </c>
      <c r="R713" t="str">
        <f t="shared" si="80"/>
        <v>NA</v>
      </c>
      <c r="S713" s="168">
        <f t="shared" si="81"/>
        <v>276.88200000000001</v>
      </c>
      <c r="T713">
        <f t="shared" si="82"/>
        <v>147.31299999999999</v>
      </c>
    </row>
    <row r="714" spans="1:20" outlineLevel="1" x14ac:dyDescent="0.25">
      <c r="A714" s="149">
        <v>10</v>
      </c>
      <c r="B714" s="164" t="str">
        <f t="shared" si="77"/>
        <v>FA</v>
      </c>
      <c r="C714" s="164" t="str">
        <f t="shared" si="78"/>
        <v>TR</v>
      </c>
      <c r="D714" s="135">
        <v>15.02</v>
      </c>
      <c r="E714" s="165">
        <v>2</v>
      </c>
      <c r="F714" s="135">
        <v>18</v>
      </c>
      <c r="G714" s="135">
        <v>125</v>
      </c>
      <c r="H714" s="154">
        <v>10.775399999999999</v>
      </c>
      <c r="I714" s="154">
        <v>1.7999999999999999E-2</v>
      </c>
      <c r="J714" s="154">
        <v>257.20100000000002</v>
      </c>
      <c r="K714" s="154">
        <v>157.46</v>
      </c>
      <c r="L714" s="154">
        <v>173.036</v>
      </c>
      <c r="M714" s="166">
        <v>105</v>
      </c>
      <c r="N714" s="167">
        <f t="shared" si="83"/>
        <v>237.20100000000002</v>
      </c>
      <c r="O714" s="167">
        <f t="shared" si="83"/>
        <v>137.46</v>
      </c>
      <c r="P714" s="167">
        <f t="shared" si="83"/>
        <v>153.036</v>
      </c>
      <c r="Q714" t="str">
        <f t="shared" si="79"/>
        <v>NA</v>
      </c>
      <c r="R714" t="str">
        <f t="shared" si="80"/>
        <v>NA</v>
      </c>
      <c r="S714" s="168">
        <f t="shared" si="81"/>
        <v>237.20100000000002</v>
      </c>
      <c r="T714">
        <f t="shared" si="82"/>
        <v>137.46</v>
      </c>
    </row>
    <row r="715" spans="1:20" outlineLevel="1" x14ac:dyDescent="0.25">
      <c r="A715" s="149">
        <v>15</v>
      </c>
      <c r="B715" s="164" t="str">
        <f t="shared" si="77"/>
        <v>FA</v>
      </c>
      <c r="C715" s="164" t="str">
        <f t="shared" si="78"/>
        <v>TR</v>
      </c>
      <c r="D715" s="135">
        <v>22.44</v>
      </c>
      <c r="E715" s="165">
        <v>2</v>
      </c>
      <c r="F715" s="135">
        <v>18</v>
      </c>
      <c r="G715" s="135">
        <v>125</v>
      </c>
      <c r="H715" s="154">
        <v>18.198499999999999</v>
      </c>
      <c r="I715" s="154">
        <v>1.7999999999999999E-2</v>
      </c>
      <c r="J715" s="154">
        <v>215.917</v>
      </c>
      <c r="K715" s="154">
        <v>147.59200000000001</v>
      </c>
      <c r="L715" s="154">
        <v>157.99700000000001</v>
      </c>
      <c r="M715" s="166">
        <v>105</v>
      </c>
      <c r="N715" s="167">
        <f t="shared" si="83"/>
        <v>195.917</v>
      </c>
      <c r="O715" s="167">
        <f t="shared" si="83"/>
        <v>127.59200000000001</v>
      </c>
      <c r="P715" s="167">
        <f t="shared" si="83"/>
        <v>137.99700000000001</v>
      </c>
      <c r="Q715" t="str">
        <f t="shared" si="79"/>
        <v>NA</v>
      </c>
      <c r="R715" t="str">
        <f t="shared" si="80"/>
        <v>NA</v>
      </c>
      <c r="S715" s="168">
        <f t="shared" si="81"/>
        <v>195.917</v>
      </c>
      <c r="T715">
        <f t="shared" si="82"/>
        <v>127.59200000000001</v>
      </c>
    </row>
    <row r="716" spans="1:20" outlineLevel="1" x14ac:dyDescent="0.25">
      <c r="A716" s="149">
        <v>20</v>
      </c>
      <c r="B716" s="164" t="str">
        <f t="shared" si="77"/>
        <v>TR</v>
      </c>
      <c r="C716" s="164" t="str">
        <f t="shared" si="78"/>
        <v>TR</v>
      </c>
      <c r="D716" s="135">
        <v>29.86</v>
      </c>
      <c r="E716" s="165">
        <v>2</v>
      </c>
      <c r="F716" s="135">
        <v>18</v>
      </c>
      <c r="G716" s="135">
        <v>125</v>
      </c>
      <c r="H716" s="154">
        <v>25.621500000000001</v>
      </c>
      <c r="I716" s="154">
        <v>1.7999999999999999E-2</v>
      </c>
      <c r="J716" s="154">
        <v>194.16399999999999</v>
      </c>
      <c r="K716" s="154">
        <v>142.06399999999999</v>
      </c>
      <c r="L716" s="154">
        <v>150.25200000000001</v>
      </c>
      <c r="M716" s="166">
        <v>105</v>
      </c>
      <c r="N716" s="167">
        <f t="shared" si="83"/>
        <v>174.16399999999999</v>
      </c>
      <c r="O716" s="167">
        <f t="shared" si="83"/>
        <v>122.06399999999999</v>
      </c>
      <c r="P716" s="167">
        <f t="shared" si="83"/>
        <v>130.25200000000001</v>
      </c>
      <c r="Q716">
        <f t="shared" si="79"/>
        <v>194.16399999999999</v>
      </c>
      <c r="R716">
        <f t="shared" si="80"/>
        <v>142.06399999999999</v>
      </c>
      <c r="S716" s="168">
        <f t="shared" si="81"/>
        <v>174.16399999999999</v>
      </c>
      <c r="T716">
        <f t="shared" si="82"/>
        <v>122.06399999999999</v>
      </c>
    </row>
    <row r="717" spans="1:20" outlineLevel="1" x14ac:dyDescent="0.25">
      <c r="A717" s="149">
        <v>35</v>
      </c>
      <c r="B717" s="164" t="str">
        <f t="shared" si="77"/>
        <v>FA</v>
      </c>
      <c r="C717" s="164" t="str">
        <f t="shared" si="78"/>
        <v>FA</v>
      </c>
      <c r="D717" s="135">
        <v>52.13</v>
      </c>
      <c r="E717" s="165">
        <v>2</v>
      </c>
      <c r="F717" s="135">
        <v>18</v>
      </c>
      <c r="G717" s="135">
        <v>125</v>
      </c>
      <c r="H717" s="154">
        <v>47.890799999999999</v>
      </c>
      <c r="I717" s="154">
        <v>1.7999999999999999E-2</v>
      </c>
      <c r="J717" s="154">
        <v>165.65299999999999</v>
      </c>
      <c r="K717" s="154">
        <v>135.238</v>
      </c>
      <c r="L717" s="154">
        <v>139.79499999999999</v>
      </c>
      <c r="M717" s="166">
        <v>105</v>
      </c>
      <c r="N717" s="167">
        <f t="shared" si="83"/>
        <v>145.65299999999999</v>
      </c>
      <c r="O717" s="167">
        <f t="shared" si="83"/>
        <v>115.238</v>
      </c>
      <c r="P717" s="167">
        <f t="shared" si="83"/>
        <v>119.79499999999999</v>
      </c>
      <c r="Q717">
        <f t="shared" si="79"/>
        <v>165.65299999999999</v>
      </c>
      <c r="R717">
        <f t="shared" si="80"/>
        <v>135.238</v>
      </c>
      <c r="S717" s="168">
        <f t="shared" si="81"/>
        <v>145.65299999999999</v>
      </c>
      <c r="T717">
        <f t="shared" si="82"/>
        <v>115.238</v>
      </c>
    </row>
    <row r="718" spans="1:20" outlineLevel="1" x14ac:dyDescent="0.25">
      <c r="A718" s="149">
        <v>50</v>
      </c>
      <c r="B718" s="164" t="str">
        <f t="shared" si="77"/>
        <v>FA</v>
      </c>
      <c r="C718" s="164" t="str">
        <f t="shared" si="78"/>
        <v>FA</v>
      </c>
      <c r="D718" s="135">
        <v>74.400000000000006</v>
      </c>
      <c r="E718" s="165">
        <v>2</v>
      </c>
      <c r="F718" s="135">
        <v>18</v>
      </c>
      <c r="G718" s="135">
        <v>125</v>
      </c>
      <c r="H718" s="154">
        <v>70.16</v>
      </c>
      <c r="I718" s="154">
        <v>1.7999999999999999E-2</v>
      </c>
      <c r="J718" s="154">
        <v>153.84899999999999</v>
      </c>
      <c r="K718" s="154">
        <v>132.41399999999999</v>
      </c>
      <c r="L718" s="154">
        <v>135.739</v>
      </c>
      <c r="M718" s="166">
        <v>105</v>
      </c>
      <c r="N718" s="167">
        <f t="shared" si="83"/>
        <v>133.84899999999999</v>
      </c>
      <c r="O718" s="167">
        <f t="shared" si="83"/>
        <v>112.41399999999999</v>
      </c>
      <c r="P718" s="167">
        <f t="shared" si="83"/>
        <v>115.739</v>
      </c>
      <c r="Q718">
        <f t="shared" si="79"/>
        <v>153.84899999999999</v>
      </c>
      <c r="R718">
        <f t="shared" si="80"/>
        <v>132.41399999999999</v>
      </c>
      <c r="S718" s="168">
        <f t="shared" si="81"/>
        <v>133.84899999999999</v>
      </c>
      <c r="T718">
        <f t="shared" si="82"/>
        <v>112.41399999999999</v>
      </c>
    </row>
    <row r="719" spans="1:20" outlineLevel="1" x14ac:dyDescent="0.25">
      <c r="A719" s="149">
        <v>60</v>
      </c>
      <c r="B719" s="164" t="str">
        <f t="shared" si="77"/>
        <v>FA</v>
      </c>
      <c r="C719" s="164" t="str">
        <f t="shared" si="78"/>
        <v>FA</v>
      </c>
      <c r="D719" s="135">
        <v>89.25</v>
      </c>
      <c r="E719" s="165">
        <v>2</v>
      </c>
      <c r="F719" s="135">
        <v>18</v>
      </c>
      <c r="G719" s="135">
        <v>125</v>
      </c>
      <c r="H719" s="154">
        <v>85.006200000000007</v>
      </c>
      <c r="I719" s="154">
        <v>1.7999999999999999E-2</v>
      </c>
      <c r="J719" s="154">
        <v>149.221</v>
      </c>
      <c r="K719" s="154">
        <v>131.249</v>
      </c>
      <c r="L719" s="154">
        <v>134.14599999999999</v>
      </c>
      <c r="M719" s="166">
        <v>105</v>
      </c>
      <c r="N719" s="167">
        <f t="shared" si="83"/>
        <v>129.221</v>
      </c>
      <c r="O719" s="167">
        <f t="shared" si="83"/>
        <v>111.249</v>
      </c>
      <c r="P719" s="167">
        <f t="shared" si="83"/>
        <v>114.14599999999999</v>
      </c>
      <c r="Q719">
        <f t="shared" si="79"/>
        <v>149.221</v>
      </c>
      <c r="R719">
        <f t="shared" si="80"/>
        <v>131.249</v>
      </c>
      <c r="S719" s="168">
        <f t="shared" si="81"/>
        <v>129.221</v>
      </c>
      <c r="T719">
        <f t="shared" si="82"/>
        <v>111.249</v>
      </c>
    </row>
    <row r="720" spans="1:20" outlineLevel="1" x14ac:dyDescent="0.25">
      <c r="A720" s="149">
        <v>70</v>
      </c>
      <c r="B720" s="164" t="str">
        <f t="shared" si="77"/>
        <v>FA</v>
      </c>
      <c r="C720" s="164" t="str">
        <f t="shared" si="78"/>
        <v>FA</v>
      </c>
      <c r="D720" s="135">
        <v>104.09</v>
      </c>
      <c r="E720" s="165">
        <v>2</v>
      </c>
      <c r="F720" s="135">
        <v>18</v>
      </c>
      <c r="G720" s="135">
        <v>125</v>
      </c>
      <c r="H720" s="154">
        <v>99.8523</v>
      </c>
      <c r="I720" s="154">
        <v>1.7999999999999999E-2</v>
      </c>
      <c r="J720" s="154">
        <v>145.87299999999999</v>
      </c>
      <c r="K720" s="154">
        <v>130.40899999999999</v>
      </c>
      <c r="L720" s="154">
        <v>132.75200000000001</v>
      </c>
      <c r="M720" s="166">
        <v>105</v>
      </c>
      <c r="N720" s="167">
        <f t="shared" si="83"/>
        <v>125.87299999999999</v>
      </c>
      <c r="O720" s="167">
        <f t="shared" si="83"/>
        <v>110.40899999999999</v>
      </c>
      <c r="P720" s="167">
        <f t="shared" si="83"/>
        <v>112.75200000000001</v>
      </c>
      <c r="Q720">
        <f t="shared" si="79"/>
        <v>145.87299999999999</v>
      </c>
      <c r="R720">
        <f t="shared" si="80"/>
        <v>130.40899999999999</v>
      </c>
      <c r="S720" s="168">
        <f t="shared" si="81"/>
        <v>125.87299999999999</v>
      </c>
      <c r="T720">
        <f t="shared" si="82"/>
        <v>110.40899999999999</v>
      </c>
    </row>
    <row r="721" spans="1:20" outlineLevel="1" x14ac:dyDescent="0.25">
      <c r="A721" s="149">
        <v>85</v>
      </c>
      <c r="B721" s="164" t="str">
        <f t="shared" si="77"/>
        <v>FA</v>
      </c>
      <c r="C721" s="164" t="str">
        <f t="shared" si="78"/>
        <v>FA</v>
      </c>
      <c r="D721" s="135">
        <v>126.36</v>
      </c>
      <c r="E721" s="165">
        <v>2</v>
      </c>
      <c r="F721" s="135">
        <v>18</v>
      </c>
      <c r="G721" s="135">
        <v>125</v>
      </c>
      <c r="H721" s="154">
        <v>122.122</v>
      </c>
      <c r="I721" s="154">
        <v>1.7999999999999999E-2</v>
      </c>
      <c r="J721" s="154">
        <v>142.31899999999999</v>
      </c>
      <c r="K721" s="154">
        <v>129.50700000000001</v>
      </c>
      <c r="L721" s="154">
        <v>131.37</v>
      </c>
      <c r="M721" s="166">
        <v>105</v>
      </c>
      <c r="N721" s="167">
        <f t="shared" si="83"/>
        <v>122.31899999999999</v>
      </c>
      <c r="O721" s="167">
        <f t="shared" si="83"/>
        <v>109.50700000000001</v>
      </c>
      <c r="P721" s="167">
        <f t="shared" si="83"/>
        <v>111.37</v>
      </c>
      <c r="Q721">
        <f t="shared" si="79"/>
        <v>142.31899999999999</v>
      </c>
      <c r="R721">
        <f t="shared" si="80"/>
        <v>129.50700000000001</v>
      </c>
      <c r="S721" s="168">
        <f t="shared" si="81"/>
        <v>122.31899999999999</v>
      </c>
      <c r="T721">
        <f t="shared" si="82"/>
        <v>109.50700000000001</v>
      </c>
    </row>
    <row r="722" spans="1:20" outlineLevel="1" x14ac:dyDescent="0.25">
      <c r="A722" s="149">
        <v>100</v>
      </c>
      <c r="B722" s="164" t="str">
        <f t="shared" si="77"/>
        <v>FA</v>
      </c>
      <c r="C722" s="164" t="str">
        <f t="shared" si="78"/>
        <v>FA</v>
      </c>
      <c r="D722" s="135">
        <v>148.63</v>
      </c>
      <c r="E722" s="165">
        <v>2</v>
      </c>
      <c r="F722" s="135">
        <v>18</v>
      </c>
      <c r="G722" s="135">
        <v>125</v>
      </c>
      <c r="H722" s="154">
        <v>144.39099999999999</v>
      </c>
      <c r="I722" s="154">
        <v>1.7999999999999999E-2</v>
      </c>
      <c r="J722" s="154">
        <v>139.821</v>
      </c>
      <c r="K722" s="154">
        <v>128.89099999999999</v>
      </c>
      <c r="L722" s="154">
        <v>130.506</v>
      </c>
      <c r="M722" s="166">
        <v>105</v>
      </c>
      <c r="N722" s="167">
        <f t="shared" si="83"/>
        <v>119.821</v>
      </c>
      <c r="O722" s="167">
        <f t="shared" si="83"/>
        <v>108.89099999999999</v>
      </c>
      <c r="P722" s="167">
        <f t="shared" si="83"/>
        <v>110.506</v>
      </c>
      <c r="Q722">
        <f t="shared" si="79"/>
        <v>139.821</v>
      </c>
      <c r="R722">
        <f t="shared" si="80"/>
        <v>128.89099999999999</v>
      </c>
      <c r="S722" s="168">
        <f t="shared" si="81"/>
        <v>119.821</v>
      </c>
      <c r="T722">
        <f t="shared" si="82"/>
        <v>108.89099999999999</v>
      </c>
    </row>
    <row r="723" spans="1:20" outlineLevel="1" x14ac:dyDescent="0.25">
      <c r="A723" s="149">
        <v>125</v>
      </c>
      <c r="B723" s="164" t="str">
        <f t="shared" si="77"/>
        <v>FA</v>
      </c>
      <c r="C723" s="164" t="str">
        <f t="shared" si="78"/>
        <v>FA</v>
      </c>
      <c r="D723" s="135">
        <v>185.75</v>
      </c>
      <c r="E723" s="165">
        <v>2</v>
      </c>
      <c r="F723" s="135">
        <v>18</v>
      </c>
      <c r="G723" s="135">
        <v>125</v>
      </c>
      <c r="H723" s="154">
        <v>181.506</v>
      </c>
      <c r="I723" s="154">
        <v>1.7999999999999999E-2</v>
      </c>
      <c r="J723" s="154">
        <v>136.964</v>
      </c>
      <c r="K723" s="154">
        <v>128.167</v>
      </c>
      <c r="L723" s="154">
        <v>129.51</v>
      </c>
      <c r="M723" s="166">
        <v>105</v>
      </c>
      <c r="N723" s="167">
        <f t="shared" si="83"/>
        <v>116.964</v>
      </c>
      <c r="O723" s="167">
        <f t="shared" si="83"/>
        <v>108.167</v>
      </c>
      <c r="P723" s="167">
        <f t="shared" si="83"/>
        <v>109.50999999999999</v>
      </c>
      <c r="Q723">
        <f t="shared" si="79"/>
        <v>136.964</v>
      </c>
      <c r="R723">
        <f t="shared" si="80"/>
        <v>128.167</v>
      </c>
      <c r="S723" s="168">
        <f t="shared" si="81"/>
        <v>116.964</v>
      </c>
      <c r="T723">
        <f t="shared" si="82"/>
        <v>108.167</v>
      </c>
    </row>
    <row r="724" spans="1:20" outlineLevel="1" x14ac:dyDescent="0.25">
      <c r="A724" s="149">
        <v>150</v>
      </c>
      <c r="B724" s="164" t="str">
        <f t="shared" si="77"/>
        <v>FA</v>
      </c>
      <c r="C724" s="164" t="str">
        <f t="shared" si="78"/>
        <v>FA</v>
      </c>
      <c r="D724" s="135">
        <v>222.86</v>
      </c>
      <c r="E724" s="165">
        <v>2</v>
      </c>
      <c r="F724" s="135">
        <v>18</v>
      </c>
      <c r="G724" s="135">
        <v>125</v>
      </c>
      <c r="H724" s="154">
        <v>218.62200000000001</v>
      </c>
      <c r="I724" s="154">
        <v>1.7999999999999999E-2</v>
      </c>
      <c r="J724" s="154">
        <v>135.054</v>
      </c>
      <c r="K724" s="154">
        <v>127.68300000000001</v>
      </c>
      <c r="L724" s="154">
        <v>128.87799999999999</v>
      </c>
      <c r="M724" s="166">
        <v>105</v>
      </c>
      <c r="N724" s="167">
        <f t="shared" si="83"/>
        <v>115.054</v>
      </c>
      <c r="O724" s="167">
        <f t="shared" si="83"/>
        <v>107.68300000000001</v>
      </c>
      <c r="P724" s="167">
        <f t="shared" si="83"/>
        <v>108.87799999999999</v>
      </c>
      <c r="Q724">
        <f t="shared" si="79"/>
        <v>135.054</v>
      </c>
      <c r="R724">
        <f t="shared" si="80"/>
        <v>127.68300000000001</v>
      </c>
      <c r="S724" s="168">
        <f t="shared" si="81"/>
        <v>115.054</v>
      </c>
      <c r="T724">
        <f t="shared" si="82"/>
        <v>107.68300000000001</v>
      </c>
    </row>
    <row r="725" spans="1:20" outlineLevel="1" x14ac:dyDescent="0.25">
      <c r="A725" s="149">
        <v>2</v>
      </c>
      <c r="B725" s="164" t="str">
        <f t="shared" si="77"/>
        <v>FA</v>
      </c>
      <c r="C725" s="164" t="str">
        <f t="shared" si="78"/>
        <v>TR</v>
      </c>
      <c r="D725" s="135">
        <v>3.14</v>
      </c>
      <c r="E725" s="165">
        <v>2</v>
      </c>
      <c r="F725" s="135">
        <v>24</v>
      </c>
      <c r="G725" s="135">
        <v>125</v>
      </c>
      <c r="H725" s="154">
        <v>-1.10154</v>
      </c>
      <c r="I725" s="154">
        <v>2.4E-2</v>
      </c>
      <c r="J725" s="154">
        <v>782.25</v>
      </c>
      <c r="K725" s="154">
        <v>287.91399999999999</v>
      </c>
      <c r="L725" s="154">
        <v>370.97899999999998</v>
      </c>
      <c r="M725" s="166">
        <v>105</v>
      </c>
      <c r="N725" s="167">
        <f t="shared" si="83"/>
        <v>762.25</v>
      </c>
      <c r="O725" s="167">
        <f t="shared" si="83"/>
        <v>267.91399999999999</v>
      </c>
      <c r="P725" s="167">
        <f t="shared" si="83"/>
        <v>350.97899999999998</v>
      </c>
      <c r="Q725" t="str">
        <f t="shared" si="79"/>
        <v>NA</v>
      </c>
      <c r="R725" t="str">
        <f t="shared" si="80"/>
        <v>NA</v>
      </c>
      <c r="S725" s="168">
        <f t="shared" si="81"/>
        <v>762.25</v>
      </c>
      <c r="T725">
        <f t="shared" si="82"/>
        <v>267.91399999999999</v>
      </c>
    </row>
    <row r="726" spans="1:20" outlineLevel="1" x14ac:dyDescent="0.25">
      <c r="A726" s="149">
        <v>3.5</v>
      </c>
      <c r="B726" s="164" t="str">
        <f t="shared" si="77"/>
        <v>FA</v>
      </c>
      <c r="C726" s="164" t="str">
        <f t="shared" si="78"/>
        <v>TR</v>
      </c>
      <c r="D726" s="135">
        <v>5.37</v>
      </c>
      <c r="E726" s="165">
        <v>2</v>
      </c>
      <c r="F726" s="135">
        <v>24</v>
      </c>
      <c r="G726" s="135">
        <v>125</v>
      </c>
      <c r="H726" s="154">
        <v>1.12538</v>
      </c>
      <c r="I726" s="154">
        <v>2.4E-2</v>
      </c>
      <c r="J726" s="154">
        <v>559.22900000000004</v>
      </c>
      <c r="K726" s="154">
        <v>231.19499999999999</v>
      </c>
      <c r="L726" s="154">
        <v>282.69400000000002</v>
      </c>
      <c r="M726" s="166">
        <v>105</v>
      </c>
      <c r="N726" s="167">
        <f t="shared" si="83"/>
        <v>539.22900000000004</v>
      </c>
      <c r="O726" s="167">
        <f t="shared" si="83"/>
        <v>211.19499999999999</v>
      </c>
      <c r="P726" s="167">
        <f t="shared" si="83"/>
        <v>262.69400000000002</v>
      </c>
      <c r="Q726" t="str">
        <f t="shared" si="79"/>
        <v>NA</v>
      </c>
      <c r="R726" t="str">
        <f t="shared" si="80"/>
        <v>NA</v>
      </c>
      <c r="S726" s="168">
        <f t="shared" si="81"/>
        <v>539.22900000000004</v>
      </c>
      <c r="T726">
        <f t="shared" si="82"/>
        <v>211.19499999999999</v>
      </c>
    </row>
    <row r="727" spans="1:20" outlineLevel="1" x14ac:dyDescent="0.25">
      <c r="A727" s="149">
        <v>5</v>
      </c>
      <c r="B727" s="164" t="str">
        <f t="shared" si="77"/>
        <v>FA</v>
      </c>
      <c r="C727" s="164" t="str">
        <f t="shared" si="78"/>
        <v>TR</v>
      </c>
      <c r="D727" s="135">
        <v>7.59</v>
      </c>
      <c r="E727" s="165">
        <v>2</v>
      </c>
      <c r="F727" s="135">
        <v>24</v>
      </c>
      <c r="G727" s="135">
        <v>125</v>
      </c>
      <c r="H727" s="154">
        <v>3.3523100000000001</v>
      </c>
      <c r="I727" s="154">
        <v>2.4E-2</v>
      </c>
      <c r="J727" s="154">
        <v>447.92399999999998</v>
      </c>
      <c r="K727" s="154">
        <v>203.56399999999999</v>
      </c>
      <c r="L727" s="154">
        <v>241.97300000000001</v>
      </c>
      <c r="M727" s="166">
        <v>105</v>
      </c>
      <c r="N727" s="167">
        <f t="shared" si="83"/>
        <v>427.92399999999998</v>
      </c>
      <c r="O727" s="167">
        <f t="shared" si="83"/>
        <v>183.56399999999999</v>
      </c>
      <c r="P727" s="167">
        <f t="shared" si="83"/>
        <v>221.97300000000001</v>
      </c>
      <c r="Q727" t="str">
        <f t="shared" si="79"/>
        <v>NA</v>
      </c>
      <c r="R727" t="str">
        <f t="shared" si="80"/>
        <v>NA</v>
      </c>
      <c r="S727" s="168">
        <f t="shared" si="81"/>
        <v>427.92399999999998</v>
      </c>
      <c r="T727">
        <f t="shared" si="82"/>
        <v>183.56399999999999</v>
      </c>
    </row>
    <row r="728" spans="1:20" outlineLevel="1" x14ac:dyDescent="0.25">
      <c r="A728" s="149">
        <v>7.5</v>
      </c>
      <c r="B728" s="164" t="str">
        <f t="shared" si="77"/>
        <v>FA</v>
      </c>
      <c r="C728" s="164" t="str">
        <f t="shared" si="78"/>
        <v>TR</v>
      </c>
      <c r="D728" s="135">
        <v>11.3</v>
      </c>
      <c r="E728" s="165">
        <v>2</v>
      </c>
      <c r="F728" s="135">
        <v>24</v>
      </c>
      <c r="G728" s="135">
        <v>125</v>
      </c>
      <c r="H728" s="154">
        <v>7.0638500000000004</v>
      </c>
      <c r="I728" s="154">
        <v>2.4E-2</v>
      </c>
      <c r="J728" s="154">
        <v>351.20499999999998</v>
      </c>
      <c r="K728" s="154">
        <v>180.768</v>
      </c>
      <c r="L728" s="154">
        <v>207.06</v>
      </c>
      <c r="M728" s="166">
        <v>105</v>
      </c>
      <c r="N728" s="167">
        <f t="shared" si="83"/>
        <v>331.20499999999998</v>
      </c>
      <c r="O728" s="167">
        <f t="shared" si="83"/>
        <v>160.768</v>
      </c>
      <c r="P728" s="167">
        <f t="shared" si="83"/>
        <v>187.06</v>
      </c>
      <c r="Q728" t="str">
        <f t="shared" si="79"/>
        <v>NA</v>
      </c>
      <c r="R728" t="str">
        <f t="shared" si="80"/>
        <v>NA</v>
      </c>
      <c r="S728" s="168">
        <f t="shared" si="81"/>
        <v>331.20499999999998</v>
      </c>
      <c r="T728">
        <f t="shared" si="82"/>
        <v>160.768</v>
      </c>
    </row>
    <row r="729" spans="1:20" outlineLevel="1" x14ac:dyDescent="0.25">
      <c r="A729" s="149">
        <v>10</v>
      </c>
      <c r="B729" s="164" t="str">
        <f t="shared" si="77"/>
        <v>FA</v>
      </c>
      <c r="C729" s="164" t="str">
        <f t="shared" si="78"/>
        <v>TR</v>
      </c>
      <c r="D729" s="135">
        <v>15.02</v>
      </c>
      <c r="E729" s="165">
        <v>2</v>
      </c>
      <c r="F729" s="135">
        <v>24</v>
      </c>
      <c r="G729" s="135">
        <v>125</v>
      </c>
      <c r="H729" s="154">
        <v>10.775399999999999</v>
      </c>
      <c r="I729" s="154">
        <v>2.4E-2</v>
      </c>
      <c r="J729" s="154">
        <v>299.40199999999999</v>
      </c>
      <c r="K729" s="154">
        <v>167.88200000000001</v>
      </c>
      <c r="L729" s="154">
        <v>188.31800000000001</v>
      </c>
      <c r="M729" s="166">
        <v>105</v>
      </c>
      <c r="N729" s="167">
        <f t="shared" si="83"/>
        <v>279.40199999999999</v>
      </c>
      <c r="O729" s="167">
        <f t="shared" si="83"/>
        <v>147.88200000000001</v>
      </c>
      <c r="P729" s="167">
        <f t="shared" si="83"/>
        <v>168.31800000000001</v>
      </c>
      <c r="Q729" t="str">
        <f t="shared" si="79"/>
        <v>NA</v>
      </c>
      <c r="R729" t="str">
        <f t="shared" si="80"/>
        <v>NA</v>
      </c>
      <c r="S729" s="168">
        <f t="shared" si="81"/>
        <v>279.40199999999999</v>
      </c>
      <c r="T729">
        <f t="shared" si="82"/>
        <v>147.88200000000001</v>
      </c>
    </row>
    <row r="730" spans="1:20" outlineLevel="1" x14ac:dyDescent="0.25">
      <c r="A730" s="149">
        <v>15</v>
      </c>
      <c r="B730" s="164" t="str">
        <f t="shared" si="77"/>
        <v>FA</v>
      </c>
      <c r="C730" s="164" t="str">
        <f t="shared" si="78"/>
        <v>TR</v>
      </c>
      <c r="D730" s="135">
        <v>22.44</v>
      </c>
      <c r="E730" s="165">
        <v>2</v>
      </c>
      <c r="F730" s="135">
        <v>24</v>
      </c>
      <c r="G730" s="135">
        <v>125</v>
      </c>
      <c r="H730" s="154">
        <v>18.198499999999999</v>
      </c>
      <c r="I730" s="154">
        <v>2.4E-2</v>
      </c>
      <c r="J730" s="154">
        <v>245.28399999999999</v>
      </c>
      <c r="K730" s="154">
        <v>154.92699999999999</v>
      </c>
      <c r="L730" s="154">
        <v>168.637</v>
      </c>
      <c r="M730" s="166">
        <v>105</v>
      </c>
      <c r="N730" s="167">
        <f t="shared" si="83"/>
        <v>225.28399999999999</v>
      </c>
      <c r="O730" s="167">
        <f t="shared" si="83"/>
        <v>134.92699999999999</v>
      </c>
      <c r="P730" s="167">
        <f t="shared" si="83"/>
        <v>148.637</v>
      </c>
      <c r="Q730" t="str">
        <f t="shared" si="79"/>
        <v>NA</v>
      </c>
      <c r="R730" t="str">
        <f t="shared" si="80"/>
        <v>NA</v>
      </c>
      <c r="S730" s="168">
        <f t="shared" si="81"/>
        <v>225.28399999999999</v>
      </c>
      <c r="T730">
        <f t="shared" si="82"/>
        <v>134.92699999999999</v>
      </c>
    </row>
    <row r="731" spans="1:20" outlineLevel="1" x14ac:dyDescent="0.25">
      <c r="A731" s="149">
        <v>20</v>
      </c>
      <c r="B731" s="164" t="str">
        <f t="shared" si="77"/>
        <v>FA</v>
      </c>
      <c r="C731" s="164" t="str">
        <f t="shared" si="78"/>
        <v>TR</v>
      </c>
      <c r="D731" s="135">
        <v>29.86</v>
      </c>
      <c r="E731" s="165">
        <v>2</v>
      </c>
      <c r="F731" s="135">
        <v>24</v>
      </c>
      <c r="G731" s="135">
        <v>125</v>
      </c>
      <c r="H731" s="154">
        <v>25.621500000000001</v>
      </c>
      <c r="I731" s="154">
        <v>2.4E-2</v>
      </c>
      <c r="J731" s="154">
        <v>216.679</v>
      </c>
      <c r="K731" s="154">
        <v>147.64099999999999</v>
      </c>
      <c r="L731" s="154">
        <v>158.46299999999999</v>
      </c>
      <c r="M731" s="166">
        <v>105</v>
      </c>
      <c r="N731" s="167">
        <f t="shared" si="83"/>
        <v>196.679</v>
      </c>
      <c r="O731" s="167">
        <f t="shared" si="83"/>
        <v>127.64099999999999</v>
      </c>
      <c r="P731" s="167">
        <f t="shared" si="83"/>
        <v>138.46299999999999</v>
      </c>
      <c r="Q731" t="str">
        <f t="shared" si="79"/>
        <v>NA</v>
      </c>
      <c r="R731" t="str">
        <f t="shared" si="80"/>
        <v>NA</v>
      </c>
      <c r="S731" s="168">
        <f t="shared" si="81"/>
        <v>196.679</v>
      </c>
      <c r="T731">
        <f t="shared" si="82"/>
        <v>127.64099999999999</v>
      </c>
    </row>
    <row r="732" spans="1:20" outlineLevel="1" x14ac:dyDescent="0.25">
      <c r="A732" s="149">
        <v>35</v>
      </c>
      <c r="B732" s="164" t="str">
        <f t="shared" si="77"/>
        <v>FA</v>
      </c>
      <c r="C732" s="164" t="str">
        <f t="shared" si="78"/>
        <v>FA</v>
      </c>
      <c r="D732" s="135">
        <v>52.13</v>
      </c>
      <c r="E732" s="165">
        <v>2</v>
      </c>
      <c r="F732" s="135">
        <v>24</v>
      </c>
      <c r="G732" s="135">
        <v>125</v>
      </c>
      <c r="H732" s="154">
        <v>47.890799999999999</v>
      </c>
      <c r="I732" s="154">
        <v>2.4E-2</v>
      </c>
      <c r="J732" s="154">
        <v>178.99700000000001</v>
      </c>
      <c r="K732" s="154">
        <v>138.61000000000001</v>
      </c>
      <c r="L732" s="154">
        <v>144.649</v>
      </c>
      <c r="M732" s="166">
        <v>105</v>
      </c>
      <c r="N732" s="167">
        <f t="shared" si="83"/>
        <v>158.99700000000001</v>
      </c>
      <c r="O732" s="167">
        <f t="shared" si="83"/>
        <v>118.61000000000001</v>
      </c>
      <c r="P732" s="167">
        <f t="shared" si="83"/>
        <v>124.649</v>
      </c>
      <c r="Q732">
        <f t="shared" si="79"/>
        <v>178.99700000000001</v>
      </c>
      <c r="R732">
        <f t="shared" si="80"/>
        <v>138.61000000000001</v>
      </c>
      <c r="S732" s="168">
        <f t="shared" si="81"/>
        <v>158.99700000000001</v>
      </c>
      <c r="T732">
        <f t="shared" si="82"/>
        <v>118.61000000000001</v>
      </c>
    </row>
    <row r="733" spans="1:20" outlineLevel="1" x14ac:dyDescent="0.25">
      <c r="A733" s="149">
        <v>50</v>
      </c>
      <c r="B733" s="164" t="str">
        <f t="shared" si="77"/>
        <v>FA</v>
      </c>
      <c r="C733" s="164" t="str">
        <f t="shared" si="78"/>
        <v>FA</v>
      </c>
      <c r="D733" s="135">
        <v>74.400000000000006</v>
      </c>
      <c r="E733" s="165">
        <v>2</v>
      </c>
      <c r="F733" s="135">
        <v>24</v>
      </c>
      <c r="G733" s="135">
        <v>125</v>
      </c>
      <c r="H733" s="154">
        <v>70.16</v>
      </c>
      <c r="I733" s="154">
        <v>2.4E-2</v>
      </c>
      <c r="J733" s="154">
        <v>163.36000000000001</v>
      </c>
      <c r="K733" s="154">
        <v>134.864</v>
      </c>
      <c r="L733" s="154">
        <v>139.27799999999999</v>
      </c>
      <c r="M733" s="166">
        <v>105</v>
      </c>
      <c r="N733" s="167">
        <f t="shared" si="83"/>
        <v>143.36000000000001</v>
      </c>
      <c r="O733" s="167">
        <f t="shared" si="83"/>
        <v>114.864</v>
      </c>
      <c r="P733" s="167">
        <f t="shared" si="83"/>
        <v>119.27799999999999</v>
      </c>
      <c r="Q733">
        <f t="shared" si="79"/>
        <v>163.36000000000001</v>
      </c>
      <c r="R733">
        <f t="shared" si="80"/>
        <v>134.864</v>
      </c>
      <c r="S733" s="168">
        <f t="shared" si="81"/>
        <v>143.36000000000001</v>
      </c>
      <c r="T733">
        <f t="shared" si="82"/>
        <v>114.864</v>
      </c>
    </row>
    <row r="734" spans="1:20" outlineLevel="1" x14ac:dyDescent="0.25">
      <c r="A734" s="149">
        <v>60</v>
      </c>
      <c r="B734" s="164" t="str">
        <f t="shared" si="77"/>
        <v>FA</v>
      </c>
      <c r="C734" s="164" t="str">
        <f t="shared" si="78"/>
        <v>FA</v>
      </c>
      <c r="D734" s="135">
        <v>89.25</v>
      </c>
      <c r="E734" s="165">
        <v>2</v>
      </c>
      <c r="F734" s="135">
        <v>24</v>
      </c>
      <c r="G734" s="135">
        <v>125</v>
      </c>
      <c r="H734" s="154">
        <v>85.006200000000007</v>
      </c>
      <c r="I734" s="154">
        <v>2.4E-2</v>
      </c>
      <c r="J734" s="154">
        <v>157.22</v>
      </c>
      <c r="K734" s="154">
        <v>133.31700000000001</v>
      </c>
      <c r="L734" s="154">
        <v>137.166</v>
      </c>
      <c r="M734" s="166">
        <v>105</v>
      </c>
      <c r="N734" s="167">
        <f t="shared" si="83"/>
        <v>137.22</v>
      </c>
      <c r="O734" s="167">
        <f t="shared" si="83"/>
        <v>113.31700000000001</v>
      </c>
      <c r="P734" s="167">
        <f t="shared" si="83"/>
        <v>117.166</v>
      </c>
      <c r="Q734">
        <f t="shared" si="79"/>
        <v>157.22</v>
      </c>
      <c r="R734">
        <f t="shared" si="80"/>
        <v>133.31700000000001</v>
      </c>
      <c r="S734" s="168">
        <f t="shared" si="81"/>
        <v>137.22</v>
      </c>
      <c r="T734">
        <f t="shared" si="82"/>
        <v>113.31700000000001</v>
      </c>
    </row>
    <row r="735" spans="1:20" outlineLevel="1" x14ac:dyDescent="0.25">
      <c r="A735" s="149">
        <v>70</v>
      </c>
      <c r="B735" s="164" t="str">
        <f t="shared" si="77"/>
        <v>FA</v>
      </c>
      <c r="C735" s="164" t="str">
        <f t="shared" si="78"/>
        <v>FA</v>
      </c>
      <c r="D735" s="135">
        <v>104.09</v>
      </c>
      <c r="E735" s="165">
        <v>2</v>
      </c>
      <c r="F735" s="135">
        <v>24</v>
      </c>
      <c r="G735" s="135">
        <v>125</v>
      </c>
      <c r="H735" s="154">
        <v>99.8523</v>
      </c>
      <c r="I735" s="154">
        <v>2.4E-2</v>
      </c>
      <c r="J735" s="154">
        <v>152.77500000000001</v>
      </c>
      <c r="K735" s="154">
        <v>132.20099999999999</v>
      </c>
      <c r="L735" s="154">
        <v>135.315</v>
      </c>
      <c r="M735" s="166">
        <v>105</v>
      </c>
      <c r="N735" s="167">
        <f t="shared" si="83"/>
        <v>132.77500000000001</v>
      </c>
      <c r="O735" s="167">
        <f t="shared" si="83"/>
        <v>112.20099999999999</v>
      </c>
      <c r="P735" s="167">
        <f t="shared" si="83"/>
        <v>115.315</v>
      </c>
      <c r="Q735">
        <f t="shared" si="79"/>
        <v>152.77500000000001</v>
      </c>
      <c r="R735">
        <f t="shared" si="80"/>
        <v>132.20099999999999</v>
      </c>
      <c r="S735" s="168">
        <f t="shared" si="81"/>
        <v>132.77500000000001</v>
      </c>
      <c r="T735">
        <f t="shared" si="82"/>
        <v>112.20099999999999</v>
      </c>
    </row>
    <row r="736" spans="1:20" outlineLevel="1" x14ac:dyDescent="0.25">
      <c r="A736" s="149">
        <v>85</v>
      </c>
      <c r="B736" s="164" t="str">
        <f t="shared" si="77"/>
        <v>FA</v>
      </c>
      <c r="C736" s="164" t="str">
        <f t="shared" si="78"/>
        <v>FA</v>
      </c>
      <c r="D736" s="135">
        <v>126.36</v>
      </c>
      <c r="E736" s="165">
        <v>2</v>
      </c>
      <c r="F736" s="135">
        <v>24</v>
      </c>
      <c r="G736" s="135">
        <v>125</v>
      </c>
      <c r="H736" s="154">
        <v>122.122</v>
      </c>
      <c r="I736" s="154">
        <v>2.4E-2</v>
      </c>
      <c r="J736" s="154">
        <v>148.054</v>
      </c>
      <c r="K736" s="154">
        <v>131.001</v>
      </c>
      <c r="L736" s="154">
        <v>133.48099999999999</v>
      </c>
      <c r="M736" s="166">
        <v>105</v>
      </c>
      <c r="N736" s="167">
        <f t="shared" si="83"/>
        <v>128.054</v>
      </c>
      <c r="O736" s="167">
        <f t="shared" si="83"/>
        <v>111.001</v>
      </c>
      <c r="P736" s="167">
        <f t="shared" si="83"/>
        <v>113.48099999999999</v>
      </c>
      <c r="Q736">
        <f t="shared" si="79"/>
        <v>148.054</v>
      </c>
      <c r="R736">
        <f t="shared" si="80"/>
        <v>131.001</v>
      </c>
      <c r="S736" s="168">
        <f t="shared" si="81"/>
        <v>128.054</v>
      </c>
      <c r="T736">
        <f t="shared" si="82"/>
        <v>111.001</v>
      </c>
    </row>
    <row r="737" spans="1:20" outlineLevel="1" x14ac:dyDescent="0.25">
      <c r="A737" s="149">
        <v>100</v>
      </c>
      <c r="B737" s="164" t="str">
        <f t="shared" si="77"/>
        <v>FA</v>
      </c>
      <c r="C737" s="164" t="str">
        <f t="shared" si="78"/>
        <v>FA</v>
      </c>
      <c r="D737" s="135">
        <v>148.63</v>
      </c>
      <c r="E737" s="165">
        <v>2</v>
      </c>
      <c r="F737" s="135">
        <v>24</v>
      </c>
      <c r="G737" s="135">
        <v>125</v>
      </c>
      <c r="H737" s="154">
        <v>144.39099999999999</v>
      </c>
      <c r="I737" s="154">
        <v>2.4E-2</v>
      </c>
      <c r="J737" s="154">
        <v>144.73400000000001</v>
      </c>
      <c r="K737" s="154">
        <v>130.18199999999999</v>
      </c>
      <c r="L737" s="154">
        <v>132.33199999999999</v>
      </c>
      <c r="M737" s="166">
        <v>105</v>
      </c>
      <c r="N737" s="167">
        <f t="shared" si="83"/>
        <v>124.73400000000001</v>
      </c>
      <c r="O737" s="167">
        <f t="shared" si="83"/>
        <v>110.18199999999999</v>
      </c>
      <c r="P737" s="167">
        <f t="shared" si="83"/>
        <v>112.33199999999999</v>
      </c>
      <c r="Q737">
        <f t="shared" si="79"/>
        <v>144.73400000000001</v>
      </c>
      <c r="R737">
        <f t="shared" si="80"/>
        <v>130.18199999999999</v>
      </c>
      <c r="S737" s="168">
        <f t="shared" si="81"/>
        <v>124.73400000000001</v>
      </c>
      <c r="T737">
        <f t="shared" si="82"/>
        <v>110.18199999999999</v>
      </c>
    </row>
    <row r="738" spans="1:20" outlineLevel="1" x14ac:dyDescent="0.25">
      <c r="A738" s="149">
        <v>125</v>
      </c>
      <c r="B738" s="164" t="str">
        <f t="shared" si="77"/>
        <v>FA</v>
      </c>
      <c r="C738" s="164" t="str">
        <f t="shared" si="78"/>
        <v>FA</v>
      </c>
      <c r="D738" s="135">
        <v>185.75</v>
      </c>
      <c r="E738" s="165">
        <v>2</v>
      </c>
      <c r="F738" s="135">
        <v>24</v>
      </c>
      <c r="G738" s="135">
        <v>125</v>
      </c>
      <c r="H738" s="154">
        <v>181.506</v>
      </c>
      <c r="I738" s="154">
        <v>2.4E-2</v>
      </c>
      <c r="J738" s="154">
        <v>140.935</v>
      </c>
      <c r="K738" s="154">
        <v>129.21899999999999</v>
      </c>
      <c r="L738" s="154">
        <v>131.006</v>
      </c>
      <c r="M738" s="166">
        <v>105</v>
      </c>
      <c r="N738" s="167">
        <f t="shared" si="83"/>
        <v>120.935</v>
      </c>
      <c r="O738" s="167">
        <f t="shared" si="83"/>
        <v>109.21899999999999</v>
      </c>
      <c r="P738" s="167">
        <f t="shared" si="83"/>
        <v>111.006</v>
      </c>
      <c r="Q738">
        <f t="shared" si="79"/>
        <v>140.935</v>
      </c>
      <c r="R738">
        <f t="shared" si="80"/>
        <v>129.21899999999999</v>
      </c>
      <c r="S738" s="168">
        <f t="shared" si="81"/>
        <v>120.935</v>
      </c>
      <c r="T738">
        <f t="shared" si="82"/>
        <v>109.21899999999999</v>
      </c>
    </row>
    <row r="739" spans="1:20" outlineLevel="1" x14ac:dyDescent="0.25">
      <c r="A739" s="149">
        <v>150</v>
      </c>
      <c r="B739" s="164" t="str">
        <f t="shared" si="77"/>
        <v>FA</v>
      </c>
      <c r="C739" s="164" t="str">
        <f t="shared" si="78"/>
        <v>FA</v>
      </c>
      <c r="D739" s="135">
        <v>222.86</v>
      </c>
      <c r="E739" s="165">
        <v>2</v>
      </c>
      <c r="F739" s="135">
        <v>24</v>
      </c>
      <c r="G739" s="135">
        <v>125</v>
      </c>
      <c r="H739" s="154">
        <v>218.62200000000001</v>
      </c>
      <c r="I739" s="154">
        <v>2.4E-2</v>
      </c>
      <c r="J739" s="154">
        <v>138.393</v>
      </c>
      <c r="K739" s="154">
        <v>128.57400000000001</v>
      </c>
      <c r="L739" s="154">
        <v>130.166</v>
      </c>
      <c r="M739" s="166">
        <v>105</v>
      </c>
      <c r="N739" s="167">
        <f t="shared" si="83"/>
        <v>118.393</v>
      </c>
      <c r="O739" s="167">
        <f t="shared" si="83"/>
        <v>108.57400000000001</v>
      </c>
      <c r="P739" s="167">
        <f t="shared" si="83"/>
        <v>110.166</v>
      </c>
      <c r="Q739">
        <f t="shared" si="79"/>
        <v>138.393</v>
      </c>
      <c r="R739">
        <f t="shared" si="80"/>
        <v>128.57400000000001</v>
      </c>
      <c r="S739" s="168">
        <f t="shared" si="81"/>
        <v>118.393</v>
      </c>
      <c r="T739">
        <f t="shared" si="82"/>
        <v>108.57400000000001</v>
      </c>
    </row>
    <row r="740" spans="1:20" outlineLevel="1" x14ac:dyDescent="0.25">
      <c r="A740" s="149">
        <v>2</v>
      </c>
      <c r="B740" s="164" t="str">
        <f t="shared" si="77"/>
        <v>FA</v>
      </c>
      <c r="C740" s="164" t="str">
        <f t="shared" si="78"/>
        <v>TR</v>
      </c>
      <c r="D740" s="135">
        <v>3.14</v>
      </c>
      <c r="E740" s="165">
        <v>2</v>
      </c>
      <c r="F740" s="135">
        <v>30</v>
      </c>
      <c r="G740" s="135">
        <v>125</v>
      </c>
      <c r="H740" s="154">
        <v>-1.10154</v>
      </c>
      <c r="I740" s="154">
        <v>0.03</v>
      </c>
      <c r="J740" s="154">
        <v>929.82</v>
      </c>
      <c r="K740" s="154">
        <v>323.995</v>
      </c>
      <c r="L740" s="154">
        <v>424.125</v>
      </c>
      <c r="M740" s="166">
        <v>105</v>
      </c>
      <c r="N740" s="167">
        <f t="shared" si="83"/>
        <v>909.82</v>
      </c>
      <c r="O740" s="167">
        <f t="shared" si="83"/>
        <v>303.995</v>
      </c>
      <c r="P740" s="167">
        <f t="shared" si="83"/>
        <v>404.125</v>
      </c>
      <c r="Q740" t="str">
        <f t="shared" si="79"/>
        <v>NA</v>
      </c>
      <c r="R740" t="str">
        <f t="shared" si="80"/>
        <v>NA</v>
      </c>
      <c r="S740" s="168">
        <f t="shared" si="81"/>
        <v>909.82</v>
      </c>
      <c r="T740">
        <f t="shared" si="82"/>
        <v>303.995</v>
      </c>
    </row>
    <row r="741" spans="1:20" outlineLevel="1" x14ac:dyDescent="0.25">
      <c r="A741" s="149">
        <v>3.5</v>
      </c>
      <c r="B741" s="164" t="str">
        <f t="shared" si="77"/>
        <v>FA</v>
      </c>
      <c r="C741" s="164" t="str">
        <f t="shared" si="78"/>
        <v>TR</v>
      </c>
      <c r="D741" s="135">
        <v>5.37</v>
      </c>
      <c r="E741" s="165">
        <v>2</v>
      </c>
      <c r="F741" s="135">
        <v>30</v>
      </c>
      <c r="G741" s="135">
        <v>125</v>
      </c>
      <c r="H741" s="154">
        <v>1.12538</v>
      </c>
      <c r="I741" s="154">
        <v>0.03</v>
      </c>
      <c r="J741" s="154">
        <v>658.22799999999995</v>
      </c>
      <c r="K741" s="154">
        <v>255.441</v>
      </c>
      <c r="L741" s="154">
        <v>317.96800000000002</v>
      </c>
      <c r="M741" s="166">
        <v>105</v>
      </c>
      <c r="N741" s="167">
        <f t="shared" si="83"/>
        <v>638.22799999999995</v>
      </c>
      <c r="O741" s="167">
        <f t="shared" si="83"/>
        <v>235.441</v>
      </c>
      <c r="P741" s="167">
        <f t="shared" si="83"/>
        <v>297.96800000000002</v>
      </c>
      <c r="Q741" t="str">
        <f t="shared" si="79"/>
        <v>NA</v>
      </c>
      <c r="R741" t="str">
        <f t="shared" si="80"/>
        <v>NA</v>
      </c>
      <c r="S741" s="168">
        <f t="shared" si="81"/>
        <v>638.22799999999995</v>
      </c>
      <c r="T741">
        <f t="shared" si="82"/>
        <v>235.441</v>
      </c>
    </row>
    <row r="742" spans="1:20" outlineLevel="1" x14ac:dyDescent="0.25">
      <c r="A742" s="149">
        <v>5</v>
      </c>
      <c r="B742" s="164" t="str">
        <f t="shared" si="77"/>
        <v>FA</v>
      </c>
      <c r="C742" s="164" t="str">
        <f t="shared" si="78"/>
        <v>TR</v>
      </c>
      <c r="D742" s="135">
        <v>7.59</v>
      </c>
      <c r="E742" s="165">
        <v>2</v>
      </c>
      <c r="F742" s="135">
        <v>30</v>
      </c>
      <c r="G742" s="135">
        <v>125</v>
      </c>
      <c r="H742" s="154">
        <v>3.3523100000000001</v>
      </c>
      <c r="I742" s="154">
        <v>0.03</v>
      </c>
      <c r="J742" s="154">
        <v>522.48599999999999</v>
      </c>
      <c r="K742" s="154">
        <v>221.804</v>
      </c>
      <c r="L742" s="154">
        <v>268.68200000000002</v>
      </c>
      <c r="M742" s="166">
        <v>105</v>
      </c>
      <c r="N742" s="167">
        <f t="shared" si="83"/>
        <v>502.48599999999999</v>
      </c>
      <c r="O742" s="167">
        <f t="shared" si="83"/>
        <v>201.804</v>
      </c>
      <c r="P742" s="167">
        <f t="shared" si="83"/>
        <v>248.68200000000002</v>
      </c>
      <c r="Q742" t="str">
        <f t="shared" si="79"/>
        <v>NA</v>
      </c>
      <c r="R742" t="str">
        <f t="shared" si="80"/>
        <v>NA</v>
      </c>
      <c r="S742" s="168">
        <f t="shared" si="81"/>
        <v>502.48599999999999</v>
      </c>
      <c r="T742">
        <f t="shared" si="82"/>
        <v>201.804</v>
      </c>
    </row>
    <row r="743" spans="1:20" outlineLevel="1" x14ac:dyDescent="0.25">
      <c r="A743" s="149">
        <v>7.5</v>
      </c>
      <c r="B743" s="164" t="str">
        <f t="shared" si="77"/>
        <v>FA</v>
      </c>
      <c r="C743" s="164" t="str">
        <f t="shared" si="78"/>
        <v>TR</v>
      </c>
      <c r="D743" s="135">
        <v>11.3</v>
      </c>
      <c r="E743" s="165">
        <v>2</v>
      </c>
      <c r="F743" s="135">
        <v>30</v>
      </c>
      <c r="G743" s="135">
        <v>125</v>
      </c>
      <c r="H743" s="154">
        <v>7.0638500000000004</v>
      </c>
      <c r="I743" s="154">
        <v>0.03</v>
      </c>
      <c r="J743" s="154">
        <v>404.37099999999998</v>
      </c>
      <c r="K743" s="154">
        <v>193.96299999999999</v>
      </c>
      <c r="L743" s="154">
        <v>226.22200000000001</v>
      </c>
      <c r="M743" s="166">
        <v>105</v>
      </c>
      <c r="N743" s="167">
        <f t="shared" si="83"/>
        <v>384.37099999999998</v>
      </c>
      <c r="O743" s="167">
        <f t="shared" si="83"/>
        <v>173.96299999999999</v>
      </c>
      <c r="P743" s="167">
        <f t="shared" si="83"/>
        <v>206.22200000000001</v>
      </c>
      <c r="Q743" t="str">
        <f t="shared" si="79"/>
        <v>NA</v>
      </c>
      <c r="R743" t="str">
        <f t="shared" si="80"/>
        <v>NA</v>
      </c>
      <c r="S743" s="168">
        <f t="shared" si="81"/>
        <v>384.37099999999998</v>
      </c>
      <c r="T743">
        <f t="shared" si="82"/>
        <v>173.96299999999999</v>
      </c>
    </row>
    <row r="744" spans="1:20" outlineLevel="1" x14ac:dyDescent="0.25">
      <c r="A744" s="149">
        <v>10</v>
      </c>
      <c r="B744" s="164" t="str">
        <f t="shared" si="77"/>
        <v>FA</v>
      </c>
      <c r="C744" s="164" t="str">
        <f t="shared" si="78"/>
        <v>TR</v>
      </c>
      <c r="D744" s="135">
        <v>15.02</v>
      </c>
      <c r="E744" s="165">
        <v>2</v>
      </c>
      <c r="F744" s="135">
        <v>30</v>
      </c>
      <c r="G744" s="135">
        <v>125</v>
      </c>
      <c r="H744" s="154">
        <v>10.775399999999999</v>
      </c>
      <c r="I744" s="154">
        <v>0.03</v>
      </c>
      <c r="J744" s="154">
        <v>340.84199999999998</v>
      </c>
      <c r="K744" s="154">
        <v>178.13800000000001</v>
      </c>
      <c r="L744" s="154">
        <v>203.298</v>
      </c>
      <c r="M744" s="166">
        <v>105</v>
      </c>
      <c r="N744" s="167">
        <f t="shared" si="83"/>
        <v>320.84199999999998</v>
      </c>
      <c r="O744" s="167">
        <f t="shared" si="83"/>
        <v>158.13800000000001</v>
      </c>
      <c r="P744" s="167">
        <f t="shared" si="83"/>
        <v>183.298</v>
      </c>
      <c r="Q744" t="str">
        <f t="shared" si="79"/>
        <v>NA</v>
      </c>
      <c r="R744" t="str">
        <f t="shared" si="80"/>
        <v>NA</v>
      </c>
      <c r="S744" s="168">
        <f t="shared" si="81"/>
        <v>320.84199999999998</v>
      </c>
      <c r="T744">
        <f t="shared" si="82"/>
        <v>158.13800000000001</v>
      </c>
    </row>
    <row r="745" spans="1:20" outlineLevel="1" x14ac:dyDescent="0.25">
      <c r="A745" s="149">
        <v>15</v>
      </c>
      <c r="B745" s="164" t="str">
        <f t="shared" si="77"/>
        <v>FA</v>
      </c>
      <c r="C745" s="164" t="str">
        <f t="shared" si="78"/>
        <v>TR</v>
      </c>
      <c r="D745" s="135">
        <v>22.44</v>
      </c>
      <c r="E745" s="165">
        <v>2</v>
      </c>
      <c r="F745" s="135">
        <v>30</v>
      </c>
      <c r="G745" s="135">
        <v>125</v>
      </c>
      <c r="H745" s="154">
        <v>18.198499999999999</v>
      </c>
      <c r="I745" s="154">
        <v>0.03</v>
      </c>
      <c r="J745" s="154">
        <v>274.24700000000001</v>
      </c>
      <c r="K745" s="154">
        <v>162.17699999999999</v>
      </c>
      <c r="L745" s="154">
        <v>179.12</v>
      </c>
      <c r="M745" s="166">
        <v>105</v>
      </c>
      <c r="N745" s="167">
        <f t="shared" si="83"/>
        <v>254.24700000000001</v>
      </c>
      <c r="O745" s="167">
        <f t="shared" si="83"/>
        <v>142.17699999999999</v>
      </c>
      <c r="P745" s="167">
        <f t="shared" si="83"/>
        <v>159.12</v>
      </c>
      <c r="Q745" t="str">
        <f t="shared" si="79"/>
        <v>NA</v>
      </c>
      <c r="R745" t="str">
        <f t="shared" si="80"/>
        <v>NA</v>
      </c>
      <c r="S745" s="168">
        <f t="shared" si="81"/>
        <v>254.24700000000001</v>
      </c>
      <c r="T745">
        <f t="shared" si="82"/>
        <v>142.17699999999999</v>
      </c>
    </row>
    <row r="746" spans="1:20" outlineLevel="1" x14ac:dyDescent="0.25">
      <c r="A746" s="149">
        <v>20</v>
      </c>
      <c r="B746" s="164" t="str">
        <f t="shared" si="77"/>
        <v>FA</v>
      </c>
      <c r="C746" s="164" t="str">
        <f t="shared" si="78"/>
        <v>TR</v>
      </c>
      <c r="D746" s="135">
        <v>29.86</v>
      </c>
      <c r="E746" s="165">
        <v>2</v>
      </c>
      <c r="F746" s="135">
        <v>30</v>
      </c>
      <c r="G746" s="135">
        <v>125</v>
      </c>
      <c r="H746" s="154">
        <v>25.621500000000001</v>
      </c>
      <c r="I746" s="154">
        <v>0.03</v>
      </c>
      <c r="J746" s="154">
        <v>238.92599999999999</v>
      </c>
      <c r="K746" s="154">
        <v>153.16399999999999</v>
      </c>
      <c r="L746" s="154">
        <v>166.571</v>
      </c>
      <c r="M746" s="166">
        <v>105</v>
      </c>
      <c r="N746" s="167">
        <f t="shared" si="83"/>
        <v>218.92599999999999</v>
      </c>
      <c r="O746" s="167">
        <f t="shared" si="83"/>
        <v>133.16399999999999</v>
      </c>
      <c r="P746" s="167">
        <f t="shared" si="83"/>
        <v>146.571</v>
      </c>
      <c r="Q746" t="str">
        <f t="shared" si="79"/>
        <v>NA</v>
      </c>
      <c r="R746" t="str">
        <f t="shared" si="80"/>
        <v>NA</v>
      </c>
      <c r="S746" s="168">
        <f t="shared" si="81"/>
        <v>218.92599999999999</v>
      </c>
      <c r="T746">
        <f t="shared" si="82"/>
        <v>133.16399999999999</v>
      </c>
    </row>
    <row r="747" spans="1:20" outlineLevel="1" x14ac:dyDescent="0.25">
      <c r="A747" s="149">
        <v>35</v>
      </c>
      <c r="B747" s="164" t="str">
        <f t="shared" si="77"/>
        <v>FA</v>
      </c>
      <c r="C747" s="164" t="str">
        <f t="shared" si="78"/>
        <v>FA</v>
      </c>
      <c r="D747" s="135">
        <v>52.13</v>
      </c>
      <c r="E747" s="165">
        <v>2</v>
      </c>
      <c r="F747" s="135">
        <v>30</v>
      </c>
      <c r="G747" s="135">
        <v>125</v>
      </c>
      <c r="H747" s="154">
        <v>47.890799999999999</v>
      </c>
      <c r="I747" s="154">
        <v>0.03</v>
      </c>
      <c r="J747" s="154">
        <v>192.245</v>
      </c>
      <c r="K747" s="154">
        <v>141.96199999999999</v>
      </c>
      <c r="L747" s="154">
        <v>149.46600000000001</v>
      </c>
      <c r="M747" s="166">
        <v>105</v>
      </c>
      <c r="N747" s="167">
        <f t="shared" si="83"/>
        <v>172.245</v>
      </c>
      <c r="O747" s="167">
        <f t="shared" si="83"/>
        <v>121.96199999999999</v>
      </c>
      <c r="P747" s="167">
        <f t="shared" si="83"/>
        <v>129.46600000000001</v>
      </c>
      <c r="Q747">
        <f t="shared" si="79"/>
        <v>192.245</v>
      </c>
      <c r="R747">
        <f t="shared" si="80"/>
        <v>141.96199999999999</v>
      </c>
      <c r="S747" s="168">
        <f t="shared" si="81"/>
        <v>172.245</v>
      </c>
      <c r="T747">
        <f t="shared" si="82"/>
        <v>121.96199999999999</v>
      </c>
    </row>
    <row r="748" spans="1:20" outlineLevel="1" x14ac:dyDescent="0.25">
      <c r="A748" s="149">
        <v>50</v>
      </c>
      <c r="B748" s="164" t="str">
        <f t="shared" si="77"/>
        <v>FA</v>
      </c>
      <c r="C748" s="164" t="str">
        <f t="shared" si="78"/>
        <v>FA</v>
      </c>
      <c r="D748" s="135">
        <v>74.400000000000006</v>
      </c>
      <c r="E748" s="165">
        <v>2</v>
      </c>
      <c r="F748" s="135">
        <v>30</v>
      </c>
      <c r="G748" s="135">
        <v>125</v>
      </c>
      <c r="H748" s="154">
        <v>70.16</v>
      </c>
      <c r="I748" s="154">
        <v>0.03</v>
      </c>
      <c r="J748" s="154">
        <v>172.821</v>
      </c>
      <c r="K748" s="154">
        <v>137.304</v>
      </c>
      <c r="L748" s="154">
        <v>142.79900000000001</v>
      </c>
      <c r="M748" s="166">
        <v>105</v>
      </c>
      <c r="N748" s="167">
        <f t="shared" si="83"/>
        <v>152.821</v>
      </c>
      <c r="O748" s="167">
        <f t="shared" si="83"/>
        <v>117.304</v>
      </c>
      <c r="P748" s="167">
        <f t="shared" si="83"/>
        <v>122.79900000000001</v>
      </c>
      <c r="Q748">
        <f t="shared" si="79"/>
        <v>172.821</v>
      </c>
      <c r="R748">
        <f t="shared" si="80"/>
        <v>137.304</v>
      </c>
      <c r="S748" s="168">
        <f t="shared" si="81"/>
        <v>152.821</v>
      </c>
      <c r="T748">
        <f t="shared" si="82"/>
        <v>117.304</v>
      </c>
    </row>
    <row r="749" spans="1:20" outlineLevel="1" x14ac:dyDescent="0.25">
      <c r="A749" s="149">
        <v>60</v>
      </c>
      <c r="B749" s="164" t="str">
        <f t="shared" si="77"/>
        <v>FA</v>
      </c>
      <c r="C749" s="164" t="str">
        <f t="shared" si="78"/>
        <v>FA</v>
      </c>
      <c r="D749" s="135">
        <v>89.25</v>
      </c>
      <c r="E749" s="165">
        <v>2</v>
      </c>
      <c r="F749" s="135">
        <v>30</v>
      </c>
      <c r="G749" s="135">
        <v>125</v>
      </c>
      <c r="H749" s="154">
        <v>85.006200000000007</v>
      </c>
      <c r="I749" s="154">
        <v>0.03</v>
      </c>
      <c r="J749" s="154">
        <v>165.184</v>
      </c>
      <c r="K749" s="154">
        <v>135.37799999999999</v>
      </c>
      <c r="L749" s="154">
        <v>140.173</v>
      </c>
      <c r="M749" s="166">
        <v>105</v>
      </c>
      <c r="N749" s="167">
        <f t="shared" si="83"/>
        <v>145.184</v>
      </c>
      <c r="O749" s="167">
        <f t="shared" si="83"/>
        <v>115.37799999999999</v>
      </c>
      <c r="P749" s="167">
        <f t="shared" si="83"/>
        <v>120.173</v>
      </c>
      <c r="Q749">
        <f t="shared" si="79"/>
        <v>165.184</v>
      </c>
      <c r="R749">
        <f t="shared" si="80"/>
        <v>135.37799999999999</v>
      </c>
      <c r="S749" s="168">
        <f t="shared" si="81"/>
        <v>145.184</v>
      </c>
      <c r="T749">
        <f t="shared" si="82"/>
        <v>115.37799999999999</v>
      </c>
    </row>
    <row r="750" spans="1:20" outlineLevel="1" x14ac:dyDescent="0.25">
      <c r="A750" s="149">
        <v>70</v>
      </c>
      <c r="B750" s="164" t="str">
        <f t="shared" si="77"/>
        <v>FA</v>
      </c>
      <c r="C750" s="164" t="str">
        <f t="shared" si="78"/>
        <v>FA</v>
      </c>
      <c r="D750" s="135">
        <v>104.09</v>
      </c>
      <c r="E750" s="165">
        <v>2</v>
      </c>
      <c r="F750" s="135">
        <v>30</v>
      </c>
      <c r="G750" s="135">
        <v>125</v>
      </c>
      <c r="H750" s="154">
        <v>99.8523</v>
      </c>
      <c r="I750" s="154">
        <v>0.03</v>
      </c>
      <c r="J750" s="154">
        <v>159.65100000000001</v>
      </c>
      <c r="K750" s="154">
        <v>133.988</v>
      </c>
      <c r="L750" s="154">
        <v>137.86799999999999</v>
      </c>
      <c r="M750" s="166">
        <v>105</v>
      </c>
      <c r="N750" s="167">
        <f t="shared" si="83"/>
        <v>139.65100000000001</v>
      </c>
      <c r="O750" s="167">
        <f t="shared" si="83"/>
        <v>113.988</v>
      </c>
      <c r="P750" s="167">
        <f t="shared" si="83"/>
        <v>117.86799999999999</v>
      </c>
      <c r="Q750">
        <f t="shared" si="79"/>
        <v>159.65100000000001</v>
      </c>
      <c r="R750">
        <f t="shared" si="80"/>
        <v>133.988</v>
      </c>
      <c r="S750" s="168">
        <f t="shared" si="81"/>
        <v>139.65100000000001</v>
      </c>
      <c r="T750">
        <f t="shared" si="82"/>
        <v>113.988</v>
      </c>
    </row>
    <row r="751" spans="1:20" outlineLevel="1" x14ac:dyDescent="0.25">
      <c r="A751" s="149">
        <v>85</v>
      </c>
      <c r="B751" s="164" t="str">
        <f t="shared" si="77"/>
        <v>FA</v>
      </c>
      <c r="C751" s="164" t="str">
        <f t="shared" si="78"/>
        <v>FA</v>
      </c>
      <c r="D751" s="135">
        <v>126.36</v>
      </c>
      <c r="E751" s="165">
        <v>2</v>
      </c>
      <c r="F751" s="135">
        <v>30</v>
      </c>
      <c r="G751" s="135">
        <v>125</v>
      </c>
      <c r="H751" s="154">
        <v>122.122</v>
      </c>
      <c r="I751" s="154">
        <v>0.03</v>
      </c>
      <c r="J751" s="154">
        <v>153.77000000000001</v>
      </c>
      <c r="K751" s="154">
        <v>132.49199999999999</v>
      </c>
      <c r="L751" s="154">
        <v>135.584</v>
      </c>
      <c r="M751" s="166">
        <v>105</v>
      </c>
      <c r="N751" s="167">
        <f t="shared" si="83"/>
        <v>133.77000000000001</v>
      </c>
      <c r="O751" s="167">
        <f t="shared" si="83"/>
        <v>112.49199999999999</v>
      </c>
      <c r="P751" s="167">
        <f t="shared" si="83"/>
        <v>115.584</v>
      </c>
      <c r="Q751">
        <f t="shared" si="79"/>
        <v>153.77000000000001</v>
      </c>
      <c r="R751">
        <f t="shared" si="80"/>
        <v>132.49199999999999</v>
      </c>
      <c r="S751" s="168">
        <f t="shared" si="81"/>
        <v>133.77000000000001</v>
      </c>
      <c r="T751">
        <f t="shared" si="82"/>
        <v>112.49199999999999</v>
      </c>
    </row>
    <row r="752" spans="1:20" outlineLevel="1" x14ac:dyDescent="0.25">
      <c r="A752" s="149">
        <v>100</v>
      </c>
      <c r="B752" s="164" t="str">
        <f t="shared" si="77"/>
        <v>FA</v>
      </c>
      <c r="C752" s="164" t="str">
        <f t="shared" si="78"/>
        <v>FA</v>
      </c>
      <c r="D752" s="135">
        <v>148.63</v>
      </c>
      <c r="E752" s="165">
        <v>2</v>
      </c>
      <c r="F752" s="135">
        <v>30</v>
      </c>
      <c r="G752" s="135">
        <v>125</v>
      </c>
      <c r="H752" s="154">
        <v>144.39099999999999</v>
      </c>
      <c r="I752" s="154">
        <v>0.03</v>
      </c>
      <c r="J752" s="154">
        <v>149.63300000000001</v>
      </c>
      <c r="K752" s="154">
        <v>131.47</v>
      </c>
      <c r="L752" s="154">
        <v>134.15199999999999</v>
      </c>
      <c r="M752" s="166">
        <v>105</v>
      </c>
      <c r="N752" s="167">
        <f t="shared" si="83"/>
        <v>129.63300000000001</v>
      </c>
      <c r="O752" s="167">
        <f t="shared" si="83"/>
        <v>111.47</v>
      </c>
      <c r="P752" s="167">
        <f t="shared" si="83"/>
        <v>114.15199999999999</v>
      </c>
      <c r="Q752">
        <f t="shared" si="79"/>
        <v>149.63300000000001</v>
      </c>
      <c r="R752">
        <f t="shared" si="80"/>
        <v>131.47</v>
      </c>
      <c r="S752" s="168">
        <f t="shared" si="81"/>
        <v>129.63300000000001</v>
      </c>
      <c r="T752">
        <f t="shared" si="82"/>
        <v>111.47</v>
      </c>
    </row>
    <row r="753" spans="1:20" outlineLevel="1" x14ac:dyDescent="0.25">
      <c r="A753" s="149">
        <v>125</v>
      </c>
      <c r="B753" s="164" t="str">
        <f t="shared" si="77"/>
        <v>FA</v>
      </c>
      <c r="C753" s="164" t="str">
        <f t="shared" si="78"/>
        <v>FA</v>
      </c>
      <c r="D753" s="135">
        <v>185.75</v>
      </c>
      <c r="E753" s="165">
        <v>2</v>
      </c>
      <c r="F753" s="135">
        <v>30</v>
      </c>
      <c r="G753" s="135">
        <v>125</v>
      </c>
      <c r="H753" s="154">
        <v>181.506</v>
      </c>
      <c r="I753" s="154">
        <v>0.03</v>
      </c>
      <c r="J753" s="154">
        <v>144.89599999999999</v>
      </c>
      <c r="K753" s="154">
        <v>130.26900000000001</v>
      </c>
      <c r="L753" s="154">
        <v>132.5</v>
      </c>
      <c r="M753" s="166">
        <v>105</v>
      </c>
      <c r="N753" s="167">
        <f t="shared" si="83"/>
        <v>124.89599999999999</v>
      </c>
      <c r="O753" s="167">
        <f t="shared" si="83"/>
        <v>110.26900000000001</v>
      </c>
      <c r="P753" s="167">
        <f t="shared" si="83"/>
        <v>112.5</v>
      </c>
      <c r="Q753">
        <f t="shared" si="79"/>
        <v>144.89599999999999</v>
      </c>
      <c r="R753">
        <f t="shared" si="80"/>
        <v>130.26900000000001</v>
      </c>
      <c r="S753" s="168">
        <f t="shared" si="81"/>
        <v>124.89599999999999</v>
      </c>
      <c r="T753">
        <f t="shared" si="82"/>
        <v>110.26900000000001</v>
      </c>
    </row>
    <row r="754" spans="1:20" outlineLevel="1" x14ac:dyDescent="0.25">
      <c r="A754" s="149">
        <v>150</v>
      </c>
      <c r="B754" s="164" t="str">
        <f t="shared" si="77"/>
        <v>FA</v>
      </c>
      <c r="C754" s="164" t="str">
        <f t="shared" si="78"/>
        <v>FA</v>
      </c>
      <c r="D754" s="135">
        <v>222.86</v>
      </c>
      <c r="E754" s="165">
        <v>2</v>
      </c>
      <c r="F754" s="135">
        <v>30</v>
      </c>
      <c r="G754" s="135">
        <v>125</v>
      </c>
      <c r="H754" s="154">
        <v>218.62200000000001</v>
      </c>
      <c r="I754" s="154">
        <v>0.03</v>
      </c>
      <c r="J754" s="154">
        <v>141.72499999999999</v>
      </c>
      <c r="K754" s="154">
        <v>129.465</v>
      </c>
      <c r="L754" s="154">
        <v>131.45099999999999</v>
      </c>
      <c r="M754" s="166">
        <v>105</v>
      </c>
      <c r="N754" s="167">
        <f t="shared" si="83"/>
        <v>121.72499999999999</v>
      </c>
      <c r="O754" s="167">
        <f t="shared" si="83"/>
        <v>109.465</v>
      </c>
      <c r="P754" s="167">
        <f t="shared" si="83"/>
        <v>111.45099999999999</v>
      </c>
      <c r="Q754">
        <f t="shared" si="79"/>
        <v>141.72499999999999</v>
      </c>
      <c r="R754">
        <f t="shared" si="80"/>
        <v>129.465</v>
      </c>
      <c r="S754" s="168">
        <f t="shared" si="81"/>
        <v>121.72499999999999</v>
      </c>
      <c r="T754">
        <f t="shared" si="82"/>
        <v>109.465</v>
      </c>
    </row>
    <row r="755" spans="1:20" outlineLevel="1" x14ac:dyDescent="0.25">
      <c r="A755" s="168"/>
      <c r="B755" s="164"/>
      <c r="C755" s="164"/>
      <c r="E755" s="169"/>
      <c r="N755" s="168"/>
      <c r="O755" s="168"/>
      <c r="P755" s="168"/>
      <c r="S755" s="168"/>
    </row>
    <row r="756" spans="1:20" outlineLevel="1" x14ac:dyDescent="0.25">
      <c r="A756" s="149">
        <v>2</v>
      </c>
      <c r="B756" s="164" t="str">
        <f t="shared" ref="B756:B819" si="84">IF(AND($A756&lt;=$C$24,Q756&lt;&gt;"NA",R756&lt;&gt;"NA",F756&gt;=$Q$26),"TR","FA")</f>
        <v>FA</v>
      </c>
      <c r="C756" s="164" t="str">
        <f t="shared" ref="C756:C819" si="85">IF(AND($A756&lt;=$C$24,$S756&lt;&gt;"NA",$T756&lt;&gt;"NA",$F756&gt;=$S$26),"TR","FA")</f>
        <v>FA</v>
      </c>
      <c r="D756" s="135">
        <v>4.68</v>
      </c>
      <c r="E756" s="165">
        <v>3</v>
      </c>
      <c r="F756" s="135">
        <v>0.5</v>
      </c>
      <c r="G756" s="135">
        <v>125</v>
      </c>
      <c r="H756" s="154">
        <v>0.43692300000000001</v>
      </c>
      <c r="I756" s="154">
        <v>5.0000000000000001E-4</v>
      </c>
      <c r="J756" s="154">
        <v>133.41900000000001</v>
      </c>
      <c r="K756" s="154">
        <v>127.202</v>
      </c>
      <c r="L756" s="154">
        <v>128.399</v>
      </c>
      <c r="M756" s="166">
        <v>105</v>
      </c>
      <c r="N756" s="167">
        <f>J756-$J$30+$N$30</f>
        <v>113.41900000000001</v>
      </c>
      <c r="O756" s="167">
        <f>K756-$J$30+$N$30</f>
        <v>107.202</v>
      </c>
      <c r="P756" s="167">
        <f>L756-$J$30+$N$30</f>
        <v>108.399</v>
      </c>
      <c r="Q756">
        <f t="shared" ref="Q756:Q819" si="86">IF(J756&lt;$Q$30,J756,"NA")</f>
        <v>133.41900000000001</v>
      </c>
      <c r="R756">
        <f t="shared" ref="R756:R819" si="87">IF(J756&lt;$Q$30,K756,"NA")</f>
        <v>127.202</v>
      </c>
      <c r="S756" s="168">
        <f t="shared" ref="S756:S819" si="88">IF(N756&lt;$S$30,N756,"NA")</f>
        <v>113.41900000000001</v>
      </c>
      <c r="T756">
        <f t="shared" ref="T756:T819" si="89">IF(O756&lt;$T$30,O756,"NA")</f>
        <v>107.202</v>
      </c>
    </row>
    <row r="757" spans="1:20" outlineLevel="1" x14ac:dyDescent="0.25">
      <c r="A757" s="149">
        <v>3.5</v>
      </c>
      <c r="B757" s="164" t="str">
        <f t="shared" si="84"/>
        <v>FA</v>
      </c>
      <c r="C757" s="164" t="str">
        <f t="shared" si="85"/>
        <v>FA</v>
      </c>
      <c r="D757" s="135">
        <v>8.06</v>
      </c>
      <c r="E757" s="165">
        <v>3</v>
      </c>
      <c r="F757" s="135">
        <v>0.5</v>
      </c>
      <c r="G757" s="135">
        <v>125</v>
      </c>
      <c r="H757" s="154">
        <v>3.8176899999999998</v>
      </c>
      <c r="I757" s="154">
        <v>5.0000000000000001E-4</v>
      </c>
      <c r="J757" s="154">
        <v>130.233</v>
      </c>
      <c r="K757" s="154">
        <v>126.354</v>
      </c>
      <c r="L757" s="154">
        <v>127.06399999999999</v>
      </c>
      <c r="M757" s="166">
        <v>105</v>
      </c>
      <c r="N757" s="167">
        <f t="shared" ref="N757:P820" si="90">J757-$J$30+$N$30</f>
        <v>110.233</v>
      </c>
      <c r="O757" s="167">
        <f t="shared" si="90"/>
        <v>106.354</v>
      </c>
      <c r="P757" s="167">
        <f t="shared" si="90"/>
        <v>107.06399999999999</v>
      </c>
      <c r="Q757">
        <f t="shared" si="86"/>
        <v>130.233</v>
      </c>
      <c r="R757">
        <f t="shared" si="87"/>
        <v>126.354</v>
      </c>
      <c r="S757" s="168">
        <f t="shared" si="88"/>
        <v>110.233</v>
      </c>
      <c r="T757">
        <f t="shared" si="89"/>
        <v>106.354</v>
      </c>
    </row>
    <row r="758" spans="1:20" outlineLevel="1" x14ac:dyDescent="0.25">
      <c r="A758" s="149">
        <v>5</v>
      </c>
      <c r="B758" s="164" t="str">
        <f t="shared" si="84"/>
        <v>FA</v>
      </c>
      <c r="C758" s="164" t="str">
        <f t="shared" si="85"/>
        <v>FA</v>
      </c>
      <c r="D758" s="135">
        <v>11.44</v>
      </c>
      <c r="E758" s="165">
        <v>3</v>
      </c>
      <c r="F758" s="135">
        <v>0.5</v>
      </c>
      <c r="G758" s="135">
        <v>125</v>
      </c>
      <c r="H758" s="154">
        <v>7.1984599999999999</v>
      </c>
      <c r="I758" s="154">
        <v>5.0000000000000001E-4</v>
      </c>
      <c r="J758" s="154">
        <v>128.77799999999999</v>
      </c>
      <c r="K758" s="154">
        <v>125.989</v>
      </c>
      <c r="L758" s="154">
        <v>126.46599999999999</v>
      </c>
      <c r="M758" s="166">
        <v>105</v>
      </c>
      <c r="N758" s="167">
        <f t="shared" si="90"/>
        <v>108.77799999999999</v>
      </c>
      <c r="O758" s="167">
        <f t="shared" si="90"/>
        <v>105.989</v>
      </c>
      <c r="P758" s="167">
        <f t="shared" si="90"/>
        <v>106.46599999999999</v>
      </c>
      <c r="Q758">
        <f t="shared" si="86"/>
        <v>128.77799999999999</v>
      </c>
      <c r="R758">
        <f t="shared" si="87"/>
        <v>125.989</v>
      </c>
      <c r="S758" s="168">
        <f t="shared" si="88"/>
        <v>108.77799999999999</v>
      </c>
      <c r="T758">
        <f t="shared" si="89"/>
        <v>105.989</v>
      </c>
    </row>
    <row r="759" spans="1:20" outlineLevel="1" x14ac:dyDescent="0.25">
      <c r="A759" s="149">
        <v>7.5</v>
      </c>
      <c r="B759" s="164" t="str">
        <f t="shared" si="84"/>
        <v>FA</v>
      </c>
      <c r="C759" s="164" t="str">
        <f t="shared" si="85"/>
        <v>FA</v>
      </c>
      <c r="D759" s="135">
        <v>17.07</v>
      </c>
      <c r="E759" s="165">
        <v>3</v>
      </c>
      <c r="F759" s="135">
        <v>0.5</v>
      </c>
      <c r="G759" s="135">
        <v>125</v>
      </c>
      <c r="H759" s="154">
        <v>12.8331</v>
      </c>
      <c r="I759" s="154">
        <v>5.0000000000000001E-4</v>
      </c>
      <c r="J759" s="154">
        <v>127.57899999999999</v>
      </c>
      <c r="K759" s="154">
        <v>125.67700000000001</v>
      </c>
      <c r="L759" s="154">
        <v>126.01</v>
      </c>
      <c r="M759" s="166">
        <v>105</v>
      </c>
      <c r="N759" s="167">
        <f t="shared" si="90"/>
        <v>107.57899999999999</v>
      </c>
      <c r="O759" s="167">
        <f t="shared" si="90"/>
        <v>105.67700000000001</v>
      </c>
      <c r="P759" s="167">
        <f t="shared" si="90"/>
        <v>106.01</v>
      </c>
      <c r="Q759">
        <f t="shared" si="86"/>
        <v>127.57899999999999</v>
      </c>
      <c r="R759">
        <f t="shared" si="87"/>
        <v>125.67700000000001</v>
      </c>
      <c r="S759" s="168">
        <f t="shared" si="88"/>
        <v>107.57899999999999</v>
      </c>
      <c r="T759">
        <f t="shared" si="89"/>
        <v>105.67700000000001</v>
      </c>
    </row>
    <row r="760" spans="1:20" outlineLevel="1" x14ac:dyDescent="0.25">
      <c r="A760" s="149">
        <v>10</v>
      </c>
      <c r="B760" s="164" t="str">
        <f t="shared" si="84"/>
        <v>FA</v>
      </c>
      <c r="C760" s="164" t="str">
        <f t="shared" si="85"/>
        <v>FA</v>
      </c>
      <c r="D760" s="135">
        <v>22.71</v>
      </c>
      <c r="E760" s="165">
        <v>3</v>
      </c>
      <c r="F760" s="135">
        <v>0.5</v>
      </c>
      <c r="G760" s="135">
        <v>125</v>
      </c>
      <c r="H760" s="154">
        <v>18.467700000000001</v>
      </c>
      <c r="I760" s="154">
        <v>5.0000000000000001E-4</v>
      </c>
      <c r="J760" s="154">
        <v>126.96599999999999</v>
      </c>
      <c r="K760" s="154">
        <v>125.523</v>
      </c>
      <c r="L760" s="154">
        <v>125.767</v>
      </c>
      <c r="M760" s="166">
        <v>105</v>
      </c>
      <c r="N760" s="167">
        <f t="shared" si="90"/>
        <v>106.96599999999999</v>
      </c>
      <c r="O760" s="167">
        <f t="shared" si="90"/>
        <v>105.523</v>
      </c>
      <c r="P760" s="167">
        <f t="shared" si="90"/>
        <v>105.767</v>
      </c>
      <c r="Q760">
        <f t="shared" si="86"/>
        <v>126.96599999999999</v>
      </c>
      <c r="R760">
        <f t="shared" si="87"/>
        <v>125.523</v>
      </c>
      <c r="S760" s="168">
        <f t="shared" si="88"/>
        <v>106.96599999999999</v>
      </c>
      <c r="T760">
        <f t="shared" si="89"/>
        <v>105.523</v>
      </c>
    </row>
    <row r="761" spans="1:20" outlineLevel="1" x14ac:dyDescent="0.25">
      <c r="A761" s="149">
        <v>15</v>
      </c>
      <c r="B761" s="164" t="str">
        <f t="shared" si="84"/>
        <v>FA</v>
      </c>
      <c r="C761" s="164" t="str">
        <f t="shared" si="85"/>
        <v>FA</v>
      </c>
      <c r="D761" s="135">
        <v>33.979999999999997</v>
      </c>
      <c r="E761" s="165">
        <v>3</v>
      </c>
      <c r="F761" s="135">
        <v>0.5</v>
      </c>
      <c r="G761" s="135">
        <v>125</v>
      </c>
      <c r="H761" s="154">
        <v>29.736899999999999</v>
      </c>
      <c r="I761" s="154">
        <v>5.0000000000000001E-4</v>
      </c>
      <c r="J761" s="154">
        <v>126.336</v>
      </c>
      <c r="K761" s="154">
        <v>125.357</v>
      </c>
      <c r="L761" s="154">
        <v>125.52200000000001</v>
      </c>
      <c r="M761" s="166">
        <v>105</v>
      </c>
      <c r="N761" s="167">
        <f t="shared" si="90"/>
        <v>106.336</v>
      </c>
      <c r="O761" s="167">
        <f t="shared" si="90"/>
        <v>105.357</v>
      </c>
      <c r="P761" s="167">
        <f t="shared" si="90"/>
        <v>105.52200000000001</v>
      </c>
      <c r="Q761">
        <f t="shared" si="86"/>
        <v>126.336</v>
      </c>
      <c r="R761">
        <f t="shared" si="87"/>
        <v>125.357</v>
      </c>
      <c r="S761" s="168">
        <f t="shared" si="88"/>
        <v>106.336</v>
      </c>
      <c r="T761">
        <f t="shared" si="89"/>
        <v>105.357</v>
      </c>
    </row>
    <row r="762" spans="1:20" outlineLevel="1" x14ac:dyDescent="0.25">
      <c r="A762" s="149">
        <v>20</v>
      </c>
      <c r="B762" s="164" t="str">
        <f t="shared" si="84"/>
        <v>FA</v>
      </c>
      <c r="C762" s="164" t="str">
        <f t="shared" si="85"/>
        <v>FA</v>
      </c>
      <c r="D762" s="135">
        <v>45.25</v>
      </c>
      <c r="E762" s="165">
        <v>3</v>
      </c>
      <c r="F762" s="135">
        <v>0.5</v>
      </c>
      <c r="G762" s="135">
        <v>125</v>
      </c>
      <c r="H762" s="154">
        <v>41.0062</v>
      </c>
      <c r="I762" s="154">
        <v>5.0000000000000001E-4</v>
      </c>
      <c r="J762" s="154">
        <v>126.015</v>
      </c>
      <c r="K762" s="154">
        <v>125.27500000000001</v>
      </c>
      <c r="L762" s="154">
        <v>125.396</v>
      </c>
      <c r="M762" s="166">
        <v>105</v>
      </c>
      <c r="N762" s="167">
        <f t="shared" si="90"/>
        <v>106.015</v>
      </c>
      <c r="O762" s="167">
        <f t="shared" si="90"/>
        <v>105.27500000000001</v>
      </c>
      <c r="P762" s="167">
        <f t="shared" si="90"/>
        <v>105.396</v>
      </c>
      <c r="Q762">
        <f t="shared" si="86"/>
        <v>126.015</v>
      </c>
      <c r="R762">
        <f t="shared" si="87"/>
        <v>125.27500000000001</v>
      </c>
      <c r="S762" s="168">
        <f t="shared" si="88"/>
        <v>106.015</v>
      </c>
      <c r="T762">
        <f t="shared" si="89"/>
        <v>105.27500000000001</v>
      </c>
    </row>
    <row r="763" spans="1:20" outlineLevel="1" x14ac:dyDescent="0.25">
      <c r="A763" s="149">
        <v>35</v>
      </c>
      <c r="B763" s="164" t="str">
        <f t="shared" si="84"/>
        <v>FA</v>
      </c>
      <c r="C763" s="164" t="str">
        <f t="shared" si="85"/>
        <v>FA</v>
      </c>
      <c r="D763" s="135">
        <v>79.05</v>
      </c>
      <c r="E763" s="165">
        <v>3</v>
      </c>
      <c r="F763" s="135">
        <v>0.5</v>
      </c>
      <c r="G763" s="135">
        <v>125</v>
      </c>
      <c r="H763" s="154">
        <v>74.813800000000001</v>
      </c>
      <c r="I763" s="154">
        <v>5.0000000000000001E-4</v>
      </c>
      <c r="J763" s="154">
        <v>125.593</v>
      </c>
      <c r="K763" s="154">
        <v>125.16500000000001</v>
      </c>
      <c r="L763" s="154">
        <v>125.23699999999999</v>
      </c>
      <c r="M763" s="166">
        <v>105</v>
      </c>
      <c r="N763" s="167">
        <f t="shared" si="90"/>
        <v>105.593</v>
      </c>
      <c r="O763" s="167">
        <f t="shared" si="90"/>
        <v>105.16500000000001</v>
      </c>
      <c r="P763" s="167">
        <f t="shared" si="90"/>
        <v>105.23699999999999</v>
      </c>
      <c r="Q763">
        <f t="shared" si="86"/>
        <v>125.593</v>
      </c>
      <c r="R763">
        <f t="shared" si="87"/>
        <v>125.16500000000001</v>
      </c>
      <c r="S763" s="168">
        <f t="shared" si="88"/>
        <v>105.593</v>
      </c>
      <c r="T763">
        <f t="shared" si="89"/>
        <v>105.16500000000001</v>
      </c>
    </row>
    <row r="764" spans="1:20" outlineLevel="1" x14ac:dyDescent="0.25">
      <c r="A764" s="149">
        <v>50</v>
      </c>
      <c r="B764" s="164" t="str">
        <f t="shared" si="84"/>
        <v>FA</v>
      </c>
      <c r="C764" s="164" t="str">
        <f t="shared" si="85"/>
        <v>FA</v>
      </c>
      <c r="D764" s="135">
        <v>112.86</v>
      </c>
      <c r="E764" s="165">
        <v>3</v>
      </c>
      <c r="F764" s="135">
        <v>0.5</v>
      </c>
      <c r="G764" s="135">
        <v>125</v>
      </c>
      <c r="H764" s="154">
        <v>108.622</v>
      </c>
      <c r="I764" s="154">
        <v>5.0000000000000001E-4</v>
      </c>
      <c r="J764" s="154">
        <v>125.423</v>
      </c>
      <c r="K764" s="154">
        <v>125.11799999999999</v>
      </c>
      <c r="L764" s="154">
        <v>125.16800000000001</v>
      </c>
      <c r="M764" s="166">
        <v>105</v>
      </c>
      <c r="N764" s="167">
        <f t="shared" si="90"/>
        <v>105.423</v>
      </c>
      <c r="O764" s="167">
        <f t="shared" si="90"/>
        <v>105.11799999999999</v>
      </c>
      <c r="P764" s="167">
        <f t="shared" si="90"/>
        <v>105.16800000000001</v>
      </c>
      <c r="Q764">
        <f t="shared" si="86"/>
        <v>125.423</v>
      </c>
      <c r="R764">
        <f t="shared" si="87"/>
        <v>125.11799999999999</v>
      </c>
      <c r="S764" s="168">
        <f t="shared" si="88"/>
        <v>105.423</v>
      </c>
      <c r="T764">
        <f t="shared" si="89"/>
        <v>105.11799999999999</v>
      </c>
    </row>
    <row r="765" spans="1:20" outlineLevel="1" x14ac:dyDescent="0.25">
      <c r="A765" s="149">
        <v>60</v>
      </c>
      <c r="B765" s="164" t="str">
        <f t="shared" si="84"/>
        <v>FA</v>
      </c>
      <c r="C765" s="164" t="str">
        <f t="shared" si="85"/>
        <v>FA</v>
      </c>
      <c r="D765" s="135">
        <v>135.4</v>
      </c>
      <c r="E765" s="165">
        <v>3</v>
      </c>
      <c r="F765" s="135">
        <v>0.5</v>
      </c>
      <c r="G765" s="135">
        <v>125</v>
      </c>
      <c r="H765" s="154">
        <v>131.16</v>
      </c>
      <c r="I765" s="154">
        <v>5.0000000000000001E-4</v>
      </c>
      <c r="J765" s="154">
        <v>125.355</v>
      </c>
      <c r="K765" s="154">
        <v>125.102</v>
      </c>
      <c r="L765" s="154">
        <v>125.14100000000001</v>
      </c>
      <c r="M765" s="166">
        <v>105</v>
      </c>
      <c r="N765" s="167">
        <f t="shared" si="90"/>
        <v>105.355</v>
      </c>
      <c r="O765" s="167">
        <f t="shared" si="90"/>
        <v>105.102</v>
      </c>
      <c r="P765" s="167">
        <f t="shared" si="90"/>
        <v>105.14100000000001</v>
      </c>
      <c r="Q765">
        <f t="shared" si="86"/>
        <v>125.355</v>
      </c>
      <c r="R765">
        <f t="shared" si="87"/>
        <v>125.102</v>
      </c>
      <c r="S765" s="168">
        <f t="shared" si="88"/>
        <v>105.355</v>
      </c>
      <c r="T765">
        <f t="shared" si="89"/>
        <v>105.102</v>
      </c>
    </row>
    <row r="766" spans="1:20" outlineLevel="1" x14ac:dyDescent="0.25">
      <c r="A766" s="149">
        <v>70</v>
      </c>
      <c r="B766" s="164" t="str">
        <f t="shared" si="84"/>
        <v>FA</v>
      </c>
      <c r="C766" s="164" t="str">
        <f t="shared" si="85"/>
        <v>FA</v>
      </c>
      <c r="D766" s="135">
        <v>157.94</v>
      </c>
      <c r="E766" s="165">
        <v>3</v>
      </c>
      <c r="F766" s="135">
        <v>0.5</v>
      </c>
      <c r="G766" s="135">
        <v>125</v>
      </c>
      <c r="H766" s="154">
        <v>153.69800000000001</v>
      </c>
      <c r="I766" s="154">
        <v>5.0000000000000001E-4</v>
      </c>
      <c r="J766" s="154">
        <v>125.306</v>
      </c>
      <c r="K766" s="154">
        <v>125.08799999999999</v>
      </c>
      <c r="L766" s="154">
        <v>125.123</v>
      </c>
      <c r="M766" s="166">
        <v>105</v>
      </c>
      <c r="N766" s="167">
        <f t="shared" si="90"/>
        <v>105.306</v>
      </c>
      <c r="O766" s="167">
        <f t="shared" si="90"/>
        <v>105.08799999999999</v>
      </c>
      <c r="P766" s="167">
        <f t="shared" si="90"/>
        <v>105.123</v>
      </c>
      <c r="Q766">
        <f t="shared" si="86"/>
        <v>125.306</v>
      </c>
      <c r="R766">
        <f t="shared" si="87"/>
        <v>125.08799999999999</v>
      </c>
      <c r="S766" s="168">
        <f t="shared" si="88"/>
        <v>105.306</v>
      </c>
      <c r="T766">
        <f t="shared" si="89"/>
        <v>105.08799999999999</v>
      </c>
    </row>
    <row r="767" spans="1:20" outlineLevel="1" x14ac:dyDescent="0.25">
      <c r="A767" s="149">
        <v>85</v>
      </c>
      <c r="B767" s="164" t="str">
        <f t="shared" si="84"/>
        <v>FA</v>
      </c>
      <c r="C767" s="164" t="str">
        <f t="shared" si="85"/>
        <v>FA</v>
      </c>
      <c r="D767" s="135">
        <v>191.75</v>
      </c>
      <c r="E767" s="165">
        <v>3</v>
      </c>
      <c r="F767" s="135">
        <v>0.5</v>
      </c>
      <c r="G767" s="135">
        <v>125</v>
      </c>
      <c r="H767" s="154">
        <v>187.506</v>
      </c>
      <c r="I767" s="154">
        <v>5.0000000000000001E-4</v>
      </c>
      <c r="J767" s="154">
        <v>125.254</v>
      </c>
      <c r="K767" s="154">
        <v>125.07299999999999</v>
      </c>
      <c r="L767" s="154">
        <v>125.102</v>
      </c>
      <c r="M767" s="166">
        <v>105</v>
      </c>
      <c r="N767" s="167">
        <f t="shared" si="90"/>
        <v>105.254</v>
      </c>
      <c r="O767" s="167">
        <f t="shared" si="90"/>
        <v>105.07299999999999</v>
      </c>
      <c r="P767" s="167">
        <f t="shared" si="90"/>
        <v>105.102</v>
      </c>
      <c r="Q767">
        <f t="shared" si="86"/>
        <v>125.254</v>
      </c>
      <c r="R767">
        <f t="shared" si="87"/>
        <v>125.07299999999999</v>
      </c>
      <c r="S767" s="168">
        <f t="shared" si="88"/>
        <v>105.254</v>
      </c>
      <c r="T767">
        <f t="shared" si="89"/>
        <v>105.07299999999999</v>
      </c>
    </row>
    <row r="768" spans="1:20" outlineLevel="1" x14ac:dyDescent="0.25">
      <c r="A768" s="149">
        <v>100</v>
      </c>
      <c r="B768" s="164" t="str">
        <f t="shared" si="84"/>
        <v>FA</v>
      </c>
      <c r="C768" s="164" t="str">
        <f t="shared" si="85"/>
        <v>FA</v>
      </c>
      <c r="D768" s="135">
        <v>225.55</v>
      </c>
      <c r="E768" s="165">
        <v>3</v>
      </c>
      <c r="F768" s="135">
        <v>0.5</v>
      </c>
      <c r="G768" s="135">
        <v>125</v>
      </c>
      <c r="H768" s="154">
        <v>221.31399999999999</v>
      </c>
      <c r="I768" s="154">
        <v>5.0000000000000001E-4</v>
      </c>
      <c r="J768" s="154">
        <v>125.21599999999999</v>
      </c>
      <c r="K768" s="154">
        <v>125.06399999999999</v>
      </c>
      <c r="L768" s="154">
        <v>125.08799999999999</v>
      </c>
      <c r="M768" s="166">
        <v>105</v>
      </c>
      <c r="N768" s="167">
        <f t="shared" si="90"/>
        <v>105.21599999999999</v>
      </c>
      <c r="O768" s="167">
        <f t="shared" si="90"/>
        <v>105.06399999999999</v>
      </c>
      <c r="P768" s="167">
        <f t="shared" si="90"/>
        <v>105.08799999999999</v>
      </c>
      <c r="Q768">
        <f t="shared" si="86"/>
        <v>125.21599999999999</v>
      </c>
      <c r="R768">
        <f t="shared" si="87"/>
        <v>125.06399999999999</v>
      </c>
      <c r="S768" s="168">
        <f t="shared" si="88"/>
        <v>105.21599999999999</v>
      </c>
      <c r="T768">
        <f t="shared" si="89"/>
        <v>105.06399999999999</v>
      </c>
    </row>
    <row r="769" spans="1:20" outlineLevel="1" x14ac:dyDescent="0.25">
      <c r="A769" s="149">
        <v>125</v>
      </c>
      <c r="B769" s="164" t="str">
        <f t="shared" si="84"/>
        <v>FA</v>
      </c>
      <c r="C769" s="164" t="str">
        <f t="shared" si="85"/>
        <v>FA</v>
      </c>
      <c r="D769" s="135">
        <v>281.89999999999998</v>
      </c>
      <c r="E769" s="165">
        <v>3</v>
      </c>
      <c r="F769" s="135">
        <v>0.5</v>
      </c>
      <c r="G769" s="135">
        <v>125</v>
      </c>
      <c r="H769" s="154">
        <v>277.66000000000003</v>
      </c>
      <c r="I769" s="154">
        <v>5.0000000000000001E-4</v>
      </c>
      <c r="J769" s="154">
        <v>125.175</v>
      </c>
      <c r="K769" s="154">
        <v>125.05200000000001</v>
      </c>
      <c r="L769" s="154">
        <v>125.07</v>
      </c>
      <c r="M769" s="166">
        <v>105</v>
      </c>
      <c r="N769" s="167">
        <f t="shared" si="90"/>
        <v>105.175</v>
      </c>
      <c r="O769" s="167">
        <f t="shared" si="90"/>
        <v>105.05200000000001</v>
      </c>
      <c r="P769" s="167">
        <f t="shared" si="90"/>
        <v>105.07</v>
      </c>
      <c r="Q769">
        <f t="shared" si="86"/>
        <v>125.175</v>
      </c>
      <c r="R769">
        <f t="shared" si="87"/>
        <v>125.05200000000001</v>
      </c>
      <c r="S769" s="168">
        <f t="shared" si="88"/>
        <v>105.175</v>
      </c>
      <c r="T769">
        <f t="shared" si="89"/>
        <v>105.05200000000001</v>
      </c>
    </row>
    <row r="770" spans="1:20" outlineLevel="1" x14ac:dyDescent="0.25">
      <c r="A770" s="149">
        <v>150</v>
      </c>
      <c r="B770" s="164" t="str">
        <f t="shared" si="84"/>
        <v>FA</v>
      </c>
      <c r="C770" s="164" t="str">
        <f t="shared" si="85"/>
        <v>FA</v>
      </c>
      <c r="D770" s="135">
        <v>338.25</v>
      </c>
      <c r="E770" s="165">
        <v>3</v>
      </c>
      <c r="F770" s="135">
        <v>0.5</v>
      </c>
      <c r="G770" s="135">
        <v>125</v>
      </c>
      <c r="H770" s="154">
        <v>334.00599999999997</v>
      </c>
      <c r="I770" s="154">
        <v>5.0000000000000001E-4</v>
      </c>
      <c r="J770" s="154">
        <v>125.145</v>
      </c>
      <c r="K770" s="154">
        <v>125.044</v>
      </c>
      <c r="L770" s="154">
        <v>125.06</v>
      </c>
      <c r="M770" s="166">
        <v>105</v>
      </c>
      <c r="N770" s="167">
        <f t="shared" si="90"/>
        <v>105.145</v>
      </c>
      <c r="O770" s="167">
        <f t="shared" si="90"/>
        <v>105.044</v>
      </c>
      <c r="P770" s="167">
        <f t="shared" si="90"/>
        <v>105.06</v>
      </c>
      <c r="Q770">
        <f t="shared" si="86"/>
        <v>125.145</v>
      </c>
      <c r="R770">
        <f t="shared" si="87"/>
        <v>125.044</v>
      </c>
      <c r="S770" s="168">
        <f t="shared" si="88"/>
        <v>105.145</v>
      </c>
      <c r="T770">
        <f t="shared" si="89"/>
        <v>105.044</v>
      </c>
    </row>
    <row r="771" spans="1:20" outlineLevel="1" x14ac:dyDescent="0.25">
      <c r="A771" s="149">
        <v>2</v>
      </c>
      <c r="B771" s="164" t="str">
        <f t="shared" si="84"/>
        <v>FA</v>
      </c>
      <c r="C771" s="164" t="str">
        <f t="shared" si="85"/>
        <v>FA</v>
      </c>
      <c r="D771" s="135">
        <v>4.68</v>
      </c>
      <c r="E771" s="165">
        <v>3</v>
      </c>
      <c r="F771" s="135">
        <v>1</v>
      </c>
      <c r="G771" s="135">
        <v>125</v>
      </c>
      <c r="H771" s="154">
        <v>0.43692300000000001</v>
      </c>
      <c r="I771" s="154">
        <v>1E-3</v>
      </c>
      <c r="J771" s="154">
        <v>141.79900000000001</v>
      </c>
      <c r="K771" s="154">
        <v>129.393</v>
      </c>
      <c r="L771" s="154">
        <v>131.78</v>
      </c>
      <c r="M771" s="166">
        <v>105</v>
      </c>
      <c r="N771" s="167">
        <f t="shared" si="90"/>
        <v>121.79900000000001</v>
      </c>
      <c r="O771" s="167">
        <f t="shared" si="90"/>
        <v>109.393</v>
      </c>
      <c r="P771" s="167">
        <f t="shared" si="90"/>
        <v>111.78</v>
      </c>
      <c r="Q771">
        <f t="shared" si="86"/>
        <v>141.79900000000001</v>
      </c>
      <c r="R771">
        <f t="shared" si="87"/>
        <v>129.393</v>
      </c>
      <c r="S771" s="168">
        <f t="shared" si="88"/>
        <v>121.79900000000001</v>
      </c>
      <c r="T771">
        <f t="shared" si="89"/>
        <v>109.393</v>
      </c>
    </row>
    <row r="772" spans="1:20" outlineLevel="1" x14ac:dyDescent="0.25">
      <c r="A772" s="149">
        <v>3.5</v>
      </c>
      <c r="B772" s="164" t="str">
        <f t="shared" si="84"/>
        <v>FA</v>
      </c>
      <c r="C772" s="164" t="str">
        <f t="shared" si="85"/>
        <v>FA</v>
      </c>
      <c r="D772" s="135">
        <v>8.06</v>
      </c>
      <c r="E772" s="165">
        <v>3</v>
      </c>
      <c r="F772" s="135">
        <v>1</v>
      </c>
      <c r="G772" s="135">
        <v>125</v>
      </c>
      <c r="H772" s="154">
        <v>3.8176899999999998</v>
      </c>
      <c r="I772" s="154">
        <v>1E-3</v>
      </c>
      <c r="J772" s="154">
        <v>135.44999999999999</v>
      </c>
      <c r="K772" s="154">
        <v>127.70399999999999</v>
      </c>
      <c r="L772" s="154">
        <v>129.12100000000001</v>
      </c>
      <c r="M772" s="166">
        <v>105</v>
      </c>
      <c r="N772" s="167">
        <f t="shared" si="90"/>
        <v>115.44999999999999</v>
      </c>
      <c r="O772" s="167">
        <f t="shared" si="90"/>
        <v>107.70399999999999</v>
      </c>
      <c r="P772" s="167">
        <f t="shared" si="90"/>
        <v>109.12100000000001</v>
      </c>
      <c r="Q772">
        <f t="shared" si="86"/>
        <v>135.44999999999999</v>
      </c>
      <c r="R772">
        <f t="shared" si="87"/>
        <v>127.70399999999999</v>
      </c>
      <c r="S772" s="168">
        <f t="shared" si="88"/>
        <v>115.44999999999999</v>
      </c>
      <c r="T772">
        <f t="shared" si="89"/>
        <v>107.70399999999999</v>
      </c>
    </row>
    <row r="773" spans="1:20" outlineLevel="1" x14ac:dyDescent="0.25">
      <c r="A773" s="149">
        <v>5</v>
      </c>
      <c r="B773" s="164" t="str">
        <f t="shared" si="84"/>
        <v>FA</v>
      </c>
      <c r="C773" s="164" t="str">
        <f t="shared" si="85"/>
        <v>FA</v>
      </c>
      <c r="D773" s="135">
        <v>11.44</v>
      </c>
      <c r="E773" s="165">
        <v>3</v>
      </c>
      <c r="F773" s="135">
        <v>1</v>
      </c>
      <c r="G773" s="135">
        <v>125</v>
      </c>
      <c r="H773" s="154">
        <v>7.1984599999999999</v>
      </c>
      <c r="I773" s="154">
        <v>1E-3</v>
      </c>
      <c r="J773" s="154">
        <v>132.54599999999999</v>
      </c>
      <c r="K773" s="154">
        <v>126.97499999999999</v>
      </c>
      <c r="L773" s="154">
        <v>127.926</v>
      </c>
      <c r="M773" s="166">
        <v>105</v>
      </c>
      <c r="N773" s="167">
        <f t="shared" si="90"/>
        <v>112.54599999999999</v>
      </c>
      <c r="O773" s="167">
        <f t="shared" si="90"/>
        <v>106.97499999999999</v>
      </c>
      <c r="P773" s="167">
        <f t="shared" si="90"/>
        <v>107.926</v>
      </c>
      <c r="Q773">
        <f t="shared" si="86"/>
        <v>132.54599999999999</v>
      </c>
      <c r="R773">
        <f t="shared" si="87"/>
        <v>126.97499999999999</v>
      </c>
      <c r="S773" s="168">
        <f t="shared" si="88"/>
        <v>112.54599999999999</v>
      </c>
      <c r="T773">
        <f t="shared" si="89"/>
        <v>106.97499999999999</v>
      </c>
    </row>
    <row r="774" spans="1:20" outlineLevel="1" x14ac:dyDescent="0.25">
      <c r="A774" s="149">
        <v>7.5</v>
      </c>
      <c r="B774" s="164" t="str">
        <f t="shared" si="84"/>
        <v>FA</v>
      </c>
      <c r="C774" s="164" t="str">
        <f t="shared" si="85"/>
        <v>FA</v>
      </c>
      <c r="D774" s="135">
        <v>17.07</v>
      </c>
      <c r="E774" s="165">
        <v>3</v>
      </c>
      <c r="F774" s="135">
        <v>1</v>
      </c>
      <c r="G774" s="135">
        <v>125</v>
      </c>
      <c r="H774" s="154">
        <v>12.8331</v>
      </c>
      <c r="I774" s="154">
        <v>1E-3</v>
      </c>
      <c r="J774" s="154">
        <v>130.154</v>
      </c>
      <c r="K774" s="154">
        <v>126.354</v>
      </c>
      <c r="L774" s="154">
        <v>127.018</v>
      </c>
      <c r="M774" s="166">
        <v>105</v>
      </c>
      <c r="N774" s="167">
        <f t="shared" si="90"/>
        <v>110.154</v>
      </c>
      <c r="O774" s="167">
        <f t="shared" si="90"/>
        <v>106.354</v>
      </c>
      <c r="P774" s="167">
        <f t="shared" si="90"/>
        <v>107.018</v>
      </c>
      <c r="Q774">
        <f t="shared" si="86"/>
        <v>130.154</v>
      </c>
      <c r="R774">
        <f t="shared" si="87"/>
        <v>126.354</v>
      </c>
      <c r="S774" s="168">
        <f t="shared" si="88"/>
        <v>110.154</v>
      </c>
      <c r="T774">
        <f t="shared" si="89"/>
        <v>106.354</v>
      </c>
    </row>
    <row r="775" spans="1:20" outlineLevel="1" x14ac:dyDescent="0.25">
      <c r="A775" s="149">
        <v>10</v>
      </c>
      <c r="B775" s="164" t="str">
        <f t="shared" si="84"/>
        <v>FA</v>
      </c>
      <c r="C775" s="164" t="str">
        <f t="shared" si="85"/>
        <v>FA</v>
      </c>
      <c r="D775" s="135">
        <v>22.71</v>
      </c>
      <c r="E775" s="165">
        <v>3</v>
      </c>
      <c r="F775" s="135">
        <v>1</v>
      </c>
      <c r="G775" s="135">
        <v>125</v>
      </c>
      <c r="H775" s="154">
        <v>18.467700000000001</v>
      </c>
      <c r="I775" s="154">
        <v>1E-3</v>
      </c>
      <c r="J775" s="154">
        <v>128.929</v>
      </c>
      <c r="K775" s="154">
        <v>126.04600000000001</v>
      </c>
      <c r="L775" s="154">
        <v>126.53400000000001</v>
      </c>
      <c r="M775" s="166">
        <v>105</v>
      </c>
      <c r="N775" s="167">
        <f t="shared" si="90"/>
        <v>108.929</v>
      </c>
      <c r="O775" s="167">
        <f t="shared" si="90"/>
        <v>106.04600000000001</v>
      </c>
      <c r="P775" s="167">
        <f t="shared" si="90"/>
        <v>106.53400000000001</v>
      </c>
      <c r="Q775">
        <f t="shared" si="86"/>
        <v>128.929</v>
      </c>
      <c r="R775">
        <f t="shared" si="87"/>
        <v>126.04600000000001</v>
      </c>
      <c r="S775" s="168">
        <f t="shared" si="88"/>
        <v>108.929</v>
      </c>
      <c r="T775">
        <f t="shared" si="89"/>
        <v>106.04600000000001</v>
      </c>
    </row>
    <row r="776" spans="1:20" outlineLevel="1" x14ac:dyDescent="0.25">
      <c r="A776" s="149">
        <v>15</v>
      </c>
      <c r="B776" s="164" t="str">
        <f t="shared" si="84"/>
        <v>FA</v>
      </c>
      <c r="C776" s="164" t="str">
        <f t="shared" si="85"/>
        <v>FA</v>
      </c>
      <c r="D776" s="135">
        <v>33.979999999999997</v>
      </c>
      <c r="E776" s="165">
        <v>3</v>
      </c>
      <c r="F776" s="135">
        <v>1</v>
      </c>
      <c r="G776" s="135">
        <v>125</v>
      </c>
      <c r="H776" s="154">
        <v>29.736899999999999</v>
      </c>
      <c r="I776" s="154">
        <v>1E-3</v>
      </c>
      <c r="J776" s="154">
        <v>127.67</v>
      </c>
      <c r="K776" s="154">
        <v>125.714</v>
      </c>
      <c r="L776" s="154">
        <v>126.044</v>
      </c>
      <c r="M776" s="166">
        <v>105</v>
      </c>
      <c r="N776" s="167">
        <f t="shared" si="90"/>
        <v>107.67</v>
      </c>
      <c r="O776" s="167">
        <f t="shared" si="90"/>
        <v>105.714</v>
      </c>
      <c r="P776" s="167">
        <f t="shared" si="90"/>
        <v>106.044</v>
      </c>
      <c r="Q776">
        <f t="shared" si="86"/>
        <v>127.67</v>
      </c>
      <c r="R776">
        <f t="shared" si="87"/>
        <v>125.714</v>
      </c>
      <c r="S776" s="168">
        <f t="shared" si="88"/>
        <v>107.67</v>
      </c>
      <c r="T776">
        <f t="shared" si="89"/>
        <v>105.714</v>
      </c>
    </row>
    <row r="777" spans="1:20" outlineLevel="1" x14ac:dyDescent="0.25">
      <c r="A777" s="149">
        <v>20</v>
      </c>
      <c r="B777" s="164" t="str">
        <f t="shared" si="84"/>
        <v>FA</v>
      </c>
      <c r="C777" s="164" t="str">
        <f t="shared" si="85"/>
        <v>FA</v>
      </c>
      <c r="D777" s="135">
        <v>45.25</v>
      </c>
      <c r="E777" s="165">
        <v>3</v>
      </c>
      <c r="F777" s="135">
        <v>1</v>
      </c>
      <c r="G777" s="135">
        <v>125</v>
      </c>
      <c r="H777" s="154">
        <v>41.0062</v>
      </c>
      <c r="I777" s="154">
        <v>1E-3</v>
      </c>
      <c r="J777" s="154">
        <v>127.029</v>
      </c>
      <c r="K777" s="154">
        <v>125.55</v>
      </c>
      <c r="L777" s="154">
        <v>125.791</v>
      </c>
      <c r="M777" s="166">
        <v>105</v>
      </c>
      <c r="N777" s="167">
        <f t="shared" si="90"/>
        <v>107.029</v>
      </c>
      <c r="O777" s="167">
        <f t="shared" si="90"/>
        <v>105.55</v>
      </c>
      <c r="P777" s="167">
        <f t="shared" si="90"/>
        <v>105.791</v>
      </c>
      <c r="Q777">
        <f t="shared" si="86"/>
        <v>127.029</v>
      </c>
      <c r="R777">
        <f t="shared" si="87"/>
        <v>125.55</v>
      </c>
      <c r="S777" s="168">
        <f t="shared" si="88"/>
        <v>107.029</v>
      </c>
      <c r="T777">
        <f t="shared" si="89"/>
        <v>105.55</v>
      </c>
    </row>
    <row r="778" spans="1:20" outlineLevel="1" x14ac:dyDescent="0.25">
      <c r="A778" s="149">
        <v>35</v>
      </c>
      <c r="B778" s="164" t="str">
        <f t="shared" si="84"/>
        <v>FA</v>
      </c>
      <c r="C778" s="164" t="str">
        <f t="shared" si="85"/>
        <v>FA</v>
      </c>
      <c r="D778" s="135">
        <v>79.05</v>
      </c>
      <c r="E778" s="165">
        <v>3</v>
      </c>
      <c r="F778" s="135">
        <v>1</v>
      </c>
      <c r="G778" s="135">
        <v>125</v>
      </c>
      <c r="H778" s="154">
        <v>74.813800000000001</v>
      </c>
      <c r="I778" s="154">
        <v>1E-3</v>
      </c>
      <c r="J778" s="154">
        <v>126.187</v>
      </c>
      <c r="K778" s="154">
        <v>125.33</v>
      </c>
      <c r="L778" s="154">
        <v>125.474</v>
      </c>
      <c r="M778" s="166">
        <v>105</v>
      </c>
      <c r="N778" s="167">
        <f t="shared" si="90"/>
        <v>106.187</v>
      </c>
      <c r="O778" s="167">
        <f t="shared" si="90"/>
        <v>105.33</v>
      </c>
      <c r="P778" s="167">
        <f t="shared" si="90"/>
        <v>105.474</v>
      </c>
      <c r="Q778">
        <f t="shared" si="86"/>
        <v>126.187</v>
      </c>
      <c r="R778">
        <f t="shared" si="87"/>
        <v>125.33</v>
      </c>
      <c r="S778" s="168">
        <f t="shared" si="88"/>
        <v>106.187</v>
      </c>
      <c r="T778">
        <f t="shared" si="89"/>
        <v>105.33</v>
      </c>
    </row>
    <row r="779" spans="1:20" outlineLevel="1" x14ac:dyDescent="0.25">
      <c r="A779" s="149">
        <v>50</v>
      </c>
      <c r="B779" s="164" t="str">
        <f t="shared" si="84"/>
        <v>FA</v>
      </c>
      <c r="C779" s="164" t="str">
        <f t="shared" si="85"/>
        <v>FA</v>
      </c>
      <c r="D779" s="135">
        <v>112.86</v>
      </c>
      <c r="E779" s="165">
        <v>3</v>
      </c>
      <c r="F779" s="135">
        <v>1</v>
      </c>
      <c r="G779" s="135">
        <v>125</v>
      </c>
      <c r="H779" s="154">
        <v>108.622</v>
      </c>
      <c r="I779" s="154">
        <v>1E-3</v>
      </c>
      <c r="J779" s="154">
        <v>125.845</v>
      </c>
      <c r="K779" s="154">
        <v>125.23699999999999</v>
      </c>
      <c r="L779" s="154">
        <v>125.33499999999999</v>
      </c>
      <c r="M779" s="166">
        <v>105</v>
      </c>
      <c r="N779" s="167">
        <f t="shared" si="90"/>
        <v>105.845</v>
      </c>
      <c r="O779" s="167">
        <f t="shared" si="90"/>
        <v>105.23699999999999</v>
      </c>
      <c r="P779" s="167">
        <f t="shared" si="90"/>
        <v>105.33499999999999</v>
      </c>
      <c r="Q779">
        <f t="shared" si="86"/>
        <v>125.845</v>
      </c>
      <c r="R779">
        <f t="shared" si="87"/>
        <v>125.23699999999999</v>
      </c>
      <c r="S779" s="168">
        <f t="shared" si="88"/>
        <v>105.845</v>
      </c>
      <c r="T779">
        <f t="shared" si="89"/>
        <v>105.23699999999999</v>
      </c>
    </row>
    <row r="780" spans="1:20" outlineLevel="1" x14ac:dyDescent="0.25">
      <c r="A780" s="149">
        <v>60</v>
      </c>
      <c r="B780" s="164" t="str">
        <f t="shared" si="84"/>
        <v>FA</v>
      </c>
      <c r="C780" s="164" t="str">
        <f t="shared" si="85"/>
        <v>FA</v>
      </c>
      <c r="D780" s="135">
        <v>135.4</v>
      </c>
      <c r="E780" s="165">
        <v>3</v>
      </c>
      <c r="F780" s="135">
        <v>1</v>
      </c>
      <c r="G780" s="135">
        <v>125</v>
      </c>
      <c r="H780" s="154">
        <v>131.16</v>
      </c>
      <c r="I780" s="154">
        <v>1E-3</v>
      </c>
      <c r="J780" s="154">
        <v>125.709</v>
      </c>
      <c r="K780" s="154">
        <v>125.202</v>
      </c>
      <c r="L780" s="154">
        <v>125.28100000000001</v>
      </c>
      <c r="M780" s="166">
        <v>105</v>
      </c>
      <c r="N780" s="167">
        <f t="shared" si="90"/>
        <v>105.709</v>
      </c>
      <c r="O780" s="167">
        <f t="shared" si="90"/>
        <v>105.202</v>
      </c>
      <c r="P780" s="167">
        <f t="shared" si="90"/>
        <v>105.28100000000001</v>
      </c>
      <c r="Q780">
        <f t="shared" si="86"/>
        <v>125.709</v>
      </c>
      <c r="R780">
        <f t="shared" si="87"/>
        <v>125.202</v>
      </c>
      <c r="S780" s="168">
        <f t="shared" si="88"/>
        <v>105.709</v>
      </c>
      <c r="T780">
        <f t="shared" si="89"/>
        <v>105.202</v>
      </c>
    </row>
    <row r="781" spans="1:20" outlineLevel="1" x14ac:dyDescent="0.25">
      <c r="A781" s="149">
        <v>70</v>
      </c>
      <c r="B781" s="164" t="str">
        <f t="shared" si="84"/>
        <v>FA</v>
      </c>
      <c r="C781" s="164" t="str">
        <f t="shared" si="85"/>
        <v>FA</v>
      </c>
      <c r="D781" s="135">
        <v>157.94</v>
      </c>
      <c r="E781" s="165">
        <v>3</v>
      </c>
      <c r="F781" s="135">
        <v>1</v>
      </c>
      <c r="G781" s="135">
        <v>125</v>
      </c>
      <c r="H781" s="154">
        <v>153.69800000000001</v>
      </c>
      <c r="I781" s="154">
        <v>1E-3</v>
      </c>
      <c r="J781" s="154">
        <v>125.613</v>
      </c>
      <c r="K781" s="154">
        <v>125.176</v>
      </c>
      <c r="L781" s="154">
        <v>125.246</v>
      </c>
      <c r="M781" s="166">
        <v>105</v>
      </c>
      <c r="N781" s="167">
        <f t="shared" si="90"/>
        <v>105.613</v>
      </c>
      <c r="O781" s="167">
        <f t="shared" si="90"/>
        <v>105.176</v>
      </c>
      <c r="P781" s="167">
        <f t="shared" si="90"/>
        <v>105.246</v>
      </c>
      <c r="Q781">
        <f t="shared" si="86"/>
        <v>125.613</v>
      </c>
      <c r="R781">
        <f t="shared" si="87"/>
        <v>125.176</v>
      </c>
      <c r="S781" s="168">
        <f t="shared" si="88"/>
        <v>105.613</v>
      </c>
      <c r="T781">
        <f t="shared" si="89"/>
        <v>105.176</v>
      </c>
    </row>
    <row r="782" spans="1:20" outlineLevel="1" x14ac:dyDescent="0.25">
      <c r="A782" s="149">
        <v>85</v>
      </c>
      <c r="B782" s="164" t="str">
        <f t="shared" si="84"/>
        <v>FA</v>
      </c>
      <c r="C782" s="164" t="str">
        <f t="shared" si="85"/>
        <v>FA</v>
      </c>
      <c r="D782" s="135">
        <v>191.75</v>
      </c>
      <c r="E782" s="165">
        <v>3</v>
      </c>
      <c r="F782" s="135">
        <v>1</v>
      </c>
      <c r="G782" s="135">
        <v>125</v>
      </c>
      <c r="H782" s="154">
        <v>187.506</v>
      </c>
      <c r="I782" s="154">
        <v>1E-3</v>
      </c>
      <c r="J782" s="154">
        <v>125.508</v>
      </c>
      <c r="K782" s="154">
        <v>125.146</v>
      </c>
      <c r="L782" s="154">
        <v>125.205</v>
      </c>
      <c r="M782" s="166">
        <v>105</v>
      </c>
      <c r="N782" s="167">
        <f t="shared" si="90"/>
        <v>105.508</v>
      </c>
      <c r="O782" s="167">
        <f t="shared" si="90"/>
        <v>105.146</v>
      </c>
      <c r="P782" s="167">
        <f t="shared" si="90"/>
        <v>105.205</v>
      </c>
      <c r="Q782">
        <f t="shared" si="86"/>
        <v>125.508</v>
      </c>
      <c r="R782">
        <f t="shared" si="87"/>
        <v>125.146</v>
      </c>
      <c r="S782" s="168">
        <f t="shared" si="88"/>
        <v>105.508</v>
      </c>
      <c r="T782">
        <f t="shared" si="89"/>
        <v>105.146</v>
      </c>
    </row>
    <row r="783" spans="1:20" outlineLevel="1" x14ac:dyDescent="0.25">
      <c r="A783" s="149">
        <v>100</v>
      </c>
      <c r="B783" s="164" t="str">
        <f t="shared" si="84"/>
        <v>FA</v>
      </c>
      <c r="C783" s="164" t="str">
        <f t="shared" si="85"/>
        <v>FA</v>
      </c>
      <c r="D783" s="135">
        <v>225.55</v>
      </c>
      <c r="E783" s="165">
        <v>3</v>
      </c>
      <c r="F783" s="135">
        <v>1</v>
      </c>
      <c r="G783" s="135">
        <v>125</v>
      </c>
      <c r="H783" s="154">
        <v>221.31399999999999</v>
      </c>
      <c r="I783" s="154">
        <v>1E-3</v>
      </c>
      <c r="J783" s="154">
        <v>125.432</v>
      </c>
      <c r="K783" s="154">
        <v>125.127</v>
      </c>
      <c r="L783" s="154">
        <v>125.18</v>
      </c>
      <c r="M783" s="166">
        <v>105</v>
      </c>
      <c r="N783" s="167">
        <f t="shared" si="90"/>
        <v>105.432</v>
      </c>
      <c r="O783" s="167">
        <f t="shared" si="90"/>
        <v>105.127</v>
      </c>
      <c r="P783" s="167">
        <f t="shared" si="90"/>
        <v>105.18</v>
      </c>
      <c r="Q783">
        <f t="shared" si="86"/>
        <v>125.432</v>
      </c>
      <c r="R783">
        <f t="shared" si="87"/>
        <v>125.127</v>
      </c>
      <c r="S783" s="168">
        <f t="shared" si="88"/>
        <v>105.432</v>
      </c>
      <c r="T783">
        <f t="shared" si="89"/>
        <v>105.127</v>
      </c>
    </row>
    <row r="784" spans="1:20" outlineLevel="1" x14ac:dyDescent="0.25">
      <c r="A784" s="149">
        <v>125</v>
      </c>
      <c r="B784" s="164" t="str">
        <f t="shared" si="84"/>
        <v>FA</v>
      </c>
      <c r="C784" s="164" t="str">
        <f t="shared" si="85"/>
        <v>FA</v>
      </c>
      <c r="D784" s="135">
        <v>281.89999999999998</v>
      </c>
      <c r="E784" s="165">
        <v>3</v>
      </c>
      <c r="F784" s="135">
        <v>1</v>
      </c>
      <c r="G784" s="135">
        <v>125</v>
      </c>
      <c r="H784" s="154">
        <v>277.66000000000003</v>
      </c>
      <c r="I784" s="154">
        <v>1E-3</v>
      </c>
      <c r="J784" s="154">
        <v>125.35</v>
      </c>
      <c r="K784" s="154">
        <v>125.104</v>
      </c>
      <c r="L784" s="154">
        <v>125.139</v>
      </c>
      <c r="M784" s="166">
        <v>105</v>
      </c>
      <c r="N784" s="167">
        <f t="shared" si="90"/>
        <v>105.35</v>
      </c>
      <c r="O784" s="167">
        <f t="shared" si="90"/>
        <v>105.104</v>
      </c>
      <c r="P784" s="167">
        <f t="shared" si="90"/>
        <v>105.139</v>
      </c>
      <c r="Q784">
        <f t="shared" si="86"/>
        <v>125.35</v>
      </c>
      <c r="R784">
        <f t="shared" si="87"/>
        <v>125.104</v>
      </c>
      <c r="S784" s="168">
        <f t="shared" si="88"/>
        <v>105.35</v>
      </c>
      <c r="T784">
        <f t="shared" si="89"/>
        <v>105.104</v>
      </c>
    </row>
    <row r="785" spans="1:20" outlineLevel="1" x14ac:dyDescent="0.25">
      <c r="A785" s="149">
        <v>150</v>
      </c>
      <c r="B785" s="164" t="str">
        <f t="shared" si="84"/>
        <v>FA</v>
      </c>
      <c r="C785" s="164" t="str">
        <f t="shared" si="85"/>
        <v>FA</v>
      </c>
      <c r="D785" s="135">
        <v>338.25</v>
      </c>
      <c r="E785" s="165">
        <v>3</v>
      </c>
      <c r="F785" s="135">
        <v>1</v>
      </c>
      <c r="G785" s="135">
        <v>125</v>
      </c>
      <c r="H785" s="154">
        <v>334.00599999999997</v>
      </c>
      <c r="I785" s="154">
        <v>1E-3</v>
      </c>
      <c r="J785" s="154">
        <v>125.29</v>
      </c>
      <c r="K785" s="154">
        <v>125.08799999999999</v>
      </c>
      <c r="L785" s="154">
        <v>125.12</v>
      </c>
      <c r="M785" s="166">
        <v>105</v>
      </c>
      <c r="N785" s="167">
        <f t="shared" si="90"/>
        <v>105.29</v>
      </c>
      <c r="O785" s="167">
        <f t="shared" si="90"/>
        <v>105.08799999999999</v>
      </c>
      <c r="P785" s="167">
        <f t="shared" si="90"/>
        <v>105.12</v>
      </c>
      <c r="Q785">
        <f t="shared" si="86"/>
        <v>125.29</v>
      </c>
      <c r="R785">
        <f t="shared" si="87"/>
        <v>125.08799999999999</v>
      </c>
      <c r="S785" s="168">
        <f t="shared" si="88"/>
        <v>105.29</v>
      </c>
      <c r="T785">
        <f t="shared" si="89"/>
        <v>105.08799999999999</v>
      </c>
    </row>
    <row r="786" spans="1:20" outlineLevel="1" x14ac:dyDescent="0.25">
      <c r="A786" s="149">
        <v>2</v>
      </c>
      <c r="B786" s="164" t="str">
        <f t="shared" si="84"/>
        <v>FA</v>
      </c>
      <c r="C786" s="164" t="str">
        <f t="shared" si="85"/>
        <v>FA</v>
      </c>
      <c r="D786" s="135">
        <v>4.68</v>
      </c>
      <c r="E786" s="165">
        <v>3</v>
      </c>
      <c r="F786" s="135">
        <v>2</v>
      </c>
      <c r="G786" s="135">
        <v>125</v>
      </c>
      <c r="H786" s="154">
        <v>0.43692300000000001</v>
      </c>
      <c r="I786" s="154">
        <v>2E-3</v>
      </c>
      <c r="J786" s="154">
        <v>158.44200000000001</v>
      </c>
      <c r="K786" s="154">
        <v>133.74600000000001</v>
      </c>
      <c r="L786" s="154">
        <v>138.482</v>
      </c>
      <c r="M786" s="166">
        <v>105</v>
      </c>
      <c r="N786" s="167">
        <f t="shared" si="90"/>
        <v>138.44200000000001</v>
      </c>
      <c r="O786" s="167">
        <f t="shared" si="90"/>
        <v>113.74600000000001</v>
      </c>
      <c r="P786" s="167">
        <f t="shared" si="90"/>
        <v>118.482</v>
      </c>
      <c r="Q786">
        <f t="shared" si="86"/>
        <v>158.44200000000001</v>
      </c>
      <c r="R786">
        <f t="shared" si="87"/>
        <v>133.74600000000001</v>
      </c>
      <c r="S786" s="168">
        <f t="shared" si="88"/>
        <v>138.44200000000001</v>
      </c>
      <c r="T786">
        <f t="shared" si="89"/>
        <v>113.74600000000001</v>
      </c>
    </row>
    <row r="787" spans="1:20" outlineLevel="1" x14ac:dyDescent="0.25">
      <c r="A787" s="149">
        <v>3.5</v>
      </c>
      <c r="B787" s="164" t="str">
        <f t="shared" si="84"/>
        <v>FA</v>
      </c>
      <c r="C787" s="164" t="str">
        <f t="shared" si="85"/>
        <v>FA</v>
      </c>
      <c r="D787" s="135">
        <v>8.06</v>
      </c>
      <c r="E787" s="165">
        <v>3</v>
      </c>
      <c r="F787" s="135">
        <v>2</v>
      </c>
      <c r="G787" s="135">
        <v>125</v>
      </c>
      <c r="H787" s="154">
        <v>3.8176899999999998</v>
      </c>
      <c r="I787" s="154">
        <v>2E-3</v>
      </c>
      <c r="J787" s="154">
        <v>145.833</v>
      </c>
      <c r="K787" s="154">
        <v>130.393</v>
      </c>
      <c r="L787" s="154">
        <v>133.214</v>
      </c>
      <c r="M787" s="166">
        <v>105</v>
      </c>
      <c r="N787" s="167">
        <f t="shared" si="90"/>
        <v>125.833</v>
      </c>
      <c r="O787" s="167">
        <f t="shared" si="90"/>
        <v>110.393</v>
      </c>
      <c r="P787" s="167">
        <f t="shared" si="90"/>
        <v>113.214</v>
      </c>
      <c r="Q787">
        <f t="shared" si="86"/>
        <v>145.833</v>
      </c>
      <c r="R787">
        <f t="shared" si="87"/>
        <v>130.393</v>
      </c>
      <c r="S787" s="168">
        <f t="shared" si="88"/>
        <v>125.833</v>
      </c>
      <c r="T787">
        <f t="shared" si="89"/>
        <v>110.393</v>
      </c>
    </row>
    <row r="788" spans="1:20" outlineLevel="1" x14ac:dyDescent="0.25">
      <c r="A788" s="149">
        <v>5</v>
      </c>
      <c r="B788" s="164" t="str">
        <f t="shared" si="84"/>
        <v>FA</v>
      </c>
      <c r="C788" s="164" t="str">
        <f t="shared" si="85"/>
        <v>FA</v>
      </c>
      <c r="D788" s="135">
        <v>11.44</v>
      </c>
      <c r="E788" s="165">
        <v>3</v>
      </c>
      <c r="F788" s="135">
        <v>2</v>
      </c>
      <c r="G788" s="135">
        <v>125</v>
      </c>
      <c r="H788" s="154">
        <v>7.1984599999999999</v>
      </c>
      <c r="I788" s="154">
        <v>2E-3</v>
      </c>
      <c r="J788" s="154">
        <v>140.05699999999999</v>
      </c>
      <c r="K788" s="154">
        <v>128.94200000000001</v>
      </c>
      <c r="L788" s="154">
        <v>130.83699999999999</v>
      </c>
      <c r="M788" s="166">
        <v>105</v>
      </c>
      <c r="N788" s="167">
        <f t="shared" si="90"/>
        <v>120.05699999999999</v>
      </c>
      <c r="O788" s="167">
        <f t="shared" si="90"/>
        <v>108.94200000000001</v>
      </c>
      <c r="P788" s="167">
        <f t="shared" si="90"/>
        <v>110.83699999999999</v>
      </c>
      <c r="Q788">
        <f t="shared" si="86"/>
        <v>140.05699999999999</v>
      </c>
      <c r="R788">
        <f t="shared" si="87"/>
        <v>128.94200000000001</v>
      </c>
      <c r="S788" s="168">
        <f t="shared" si="88"/>
        <v>120.05699999999999</v>
      </c>
      <c r="T788">
        <f t="shared" si="89"/>
        <v>108.94200000000001</v>
      </c>
    </row>
    <row r="789" spans="1:20" outlineLevel="1" x14ac:dyDescent="0.25">
      <c r="A789" s="149">
        <v>7.5</v>
      </c>
      <c r="B789" s="164" t="str">
        <f t="shared" si="84"/>
        <v>FA</v>
      </c>
      <c r="C789" s="164" t="str">
        <f t="shared" si="85"/>
        <v>FA</v>
      </c>
      <c r="D789" s="135">
        <v>17.07</v>
      </c>
      <c r="E789" s="165">
        <v>3</v>
      </c>
      <c r="F789" s="135">
        <v>2</v>
      </c>
      <c r="G789" s="135">
        <v>125</v>
      </c>
      <c r="H789" s="154">
        <v>12.8331</v>
      </c>
      <c r="I789" s="154">
        <v>2E-3</v>
      </c>
      <c r="J789" s="154">
        <v>135.291</v>
      </c>
      <c r="K789" s="154">
        <v>127.70399999999999</v>
      </c>
      <c r="L789" s="154">
        <v>129.02799999999999</v>
      </c>
      <c r="M789" s="166">
        <v>105</v>
      </c>
      <c r="N789" s="167">
        <f t="shared" si="90"/>
        <v>115.291</v>
      </c>
      <c r="O789" s="167">
        <f t="shared" si="90"/>
        <v>107.70399999999999</v>
      </c>
      <c r="P789" s="167">
        <f t="shared" si="90"/>
        <v>109.02799999999999</v>
      </c>
      <c r="Q789">
        <f t="shared" si="86"/>
        <v>135.291</v>
      </c>
      <c r="R789">
        <f t="shared" si="87"/>
        <v>127.70399999999999</v>
      </c>
      <c r="S789" s="168">
        <f t="shared" si="88"/>
        <v>115.291</v>
      </c>
      <c r="T789">
        <f t="shared" si="89"/>
        <v>107.70399999999999</v>
      </c>
    </row>
    <row r="790" spans="1:20" outlineLevel="1" x14ac:dyDescent="0.25">
      <c r="A790" s="149">
        <v>10</v>
      </c>
      <c r="B790" s="164" t="str">
        <f t="shared" si="84"/>
        <v>FA</v>
      </c>
      <c r="C790" s="164" t="str">
        <f t="shared" si="85"/>
        <v>FA</v>
      </c>
      <c r="D790" s="135">
        <v>22.71</v>
      </c>
      <c r="E790" s="165">
        <v>3</v>
      </c>
      <c r="F790" s="135">
        <v>2</v>
      </c>
      <c r="G790" s="135">
        <v>125</v>
      </c>
      <c r="H790" s="154">
        <v>18.467700000000001</v>
      </c>
      <c r="I790" s="154">
        <v>2E-3</v>
      </c>
      <c r="J790" s="154">
        <v>132.84899999999999</v>
      </c>
      <c r="K790" s="154">
        <v>127.09</v>
      </c>
      <c r="L790" s="154">
        <v>128.06399999999999</v>
      </c>
      <c r="M790" s="166">
        <v>105</v>
      </c>
      <c r="N790" s="167">
        <f t="shared" si="90"/>
        <v>112.84899999999999</v>
      </c>
      <c r="O790" s="167">
        <f t="shared" si="90"/>
        <v>107.09</v>
      </c>
      <c r="P790" s="167">
        <f t="shared" si="90"/>
        <v>108.06399999999999</v>
      </c>
      <c r="Q790">
        <f t="shared" si="86"/>
        <v>132.84899999999999</v>
      </c>
      <c r="R790">
        <f t="shared" si="87"/>
        <v>127.09</v>
      </c>
      <c r="S790" s="168">
        <f t="shared" si="88"/>
        <v>112.84899999999999</v>
      </c>
      <c r="T790">
        <f t="shared" si="89"/>
        <v>107.09</v>
      </c>
    </row>
    <row r="791" spans="1:20" outlineLevel="1" x14ac:dyDescent="0.25">
      <c r="A791" s="149">
        <v>15</v>
      </c>
      <c r="B791" s="164" t="str">
        <f t="shared" si="84"/>
        <v>FA</v>
      </c>
      <c r="C791" s="164" t="str">
        <f t="shared" si="85"/>
        <v>FA</v>
      </c>
      <c r="D791" s="135">
        <v>33.979999999999997</v>
      </c>
      <c r="E791" s="165">
        <v>3</v>
      </c>
      <c r="F791" s="135">
        <v>2</v>
      </c>
      <c r="G791" s="135">
        <v>125</v>
      </c>
      <c r="H791" s="154">
        <v>29.736899999999999</v>
      </c>
      <c r="I791" s="154">
        <v>2E-3</v>
      </c>
      <c r="J791" s="154">
        <v>130.33600000000001</v>
      </c>
      <c r="K791" s="154">
        <v>126.42700000000001</v>
      </c>
      <c r="L791" s="154">
        <v>127.086</v>
      </c>
      <c r="M791" s="166">
        <v>105</v>
      </c>
      <c r="N791" s="167">
        <f t="shared" si="90"/>
        <v>110.33600000000001</v>
      </c>
      <c r="O791" s="167">
        <f t="shared" si="90"/>
        <v>106.42700000000001</v>
      </c>
      <c r="P791" s="167">
        <f t="shared" si="90"/>
        <v>107.086</v>
      </c>
      <c r="Q791">
        <f t="shared" si="86"/>
        <v>130.33600000000001</v>
      </c>
      <c r="R791">
        <f t="shared" si="87"/>
        <v>126.42700000000001</v>
      </c>
      <c r="S791" s="168">
        <f t="shared" si="88"/>
        <v>110.33600000000001</v>
      </c>
      <c r="T791">
        <f t="shared" si="89"/>
        <v>106.42700000000001</v>
      </c>
    </row>
    <row r="792" spans="1:20" outlineLevel="1" x14ac:dyDescent="0.25">
      <c r="A792" s="149">
        <v>20</v>
      </c>
      <c r="B792" s="164" t="str">
        <f t="shared" si="84"/>
        <v>FA</v>
      </c>
      <c r="C792" s="164" t="str">
        <f t="shared" si="85"/>
        <v>FA</v>
      </c>
      <c r="D792" s="135">
        <v>45.25</v>
      </c>
      <c r="E792" s="165">
        <v>3</v>
      </c>
      <c r="F792" s="135">
        <v>2</v>
      </c>
      <c r="G792" s="135">
        <v>125</v>
      </c>
      <c r="H792" s="154">
        <v>41.0062</v>
      </c>
      <c r="I792" s="154">
        <v>2E-3</v>
      </c>
      <c r="J792" s="154">
        <v>129.05500000000001</v>
      </c>
      <c r="K792" s="154">
        <v>126.1</v>
      </c>
      <c r="L792" s="154">
        <v>126.581</v>
      </c>
      <c r="M792" s="166">
        <v>105</v>
      </c>
      <c r="N792" s="167">
        <f t="shared" si="90"/>
        <v>109.05500000000001</v>
      </c>
      <c r="O792" s="167">
        <f t="shared" si="90"/>
        <v>106.1</v>
      </c>
      <c r="P792" s="167">
        <f t="shared" si="90"/>
        <v>106.581</v>
      </c>
      <c r="Q792">
        <f t="shared" si="86"/>
        <v>129.05500000000001</v>
      </c>
      <c r="R792">
        <f t="shared" si="87"/>
        <v>126.1</v>
      </c>
      <c r="S792" s="168">
        <f t="shared" si="88"/>
        <v>109.05500000000001</v>
      </c>
      <c r="T792">
        <f t="shared" si="89"/>
        <v>106.1</v>
      </c>
    </row>
    <row r="793" spans="1:20" outlineLevel="1" x14ac:dyDescent="0.25">
      <c r="A793" s="149">
        <v>35</v>
      </c>
      <c r="B793" s="164" t="str">
        <f t="shared" si="84"/>
        <v>FA</v>
      </c>
      <c r="C793" s="164" t="str">
        <f t="shared" si="85"/>
        <v>FA</v>
      </c>
      <c r="D793" s="135">
        <v>79.05</v>
      </c>
      <c r="E793" s="165">
        <v>3</v>
      </c>
      <c r="F793" s="135">
        <v>2</v>
      </c>
      <c r="G793" s="135">
        <v>125</v>
      </c>
      <c r="H793" s="154">
        <v>74.813800000000001</v>
      </c>
      <c r="I793" s="154">
        <v>2E-3</v>
      </c>
      <c r="J793" s="154">
        <v>127.372</v>
      </c>
      <c r="K793" s="154">
        <v>125.66</v>
      </c>
      <c r="L793" s="154">
        <v>125.947</v>
      </c>
      <c r="M793" s="166">
        <v>105</v>
      </c>
      <c r="N793" s="167">
        <f t="shared" si="90"/>
        <v>107.372</v>
      </c>
      <c r="O793" s="167">
        <f t="shared" si="90"/>
        <v>105.66</v>
      </c>
      <c r="P793" s="167">
        <f t="shared" si="90"/>
        <v>105.947</v>
      </c>
      <c r="Q793">
        <f t="shared" si="86"/>
        <v>127.372</v>
      </c>
      <c r="R793">
        <f t="shared" si="87"/>
        <v>125.66</v>
      </c>
      <c r="S793" s="168">
        <f t="shared" si="88"/>
        <v>107.372</v>
      </c>
      <c r="T793">
        <f t="shared" si="89"/>
        <v>105.66</v>
      </c>
    </row>
    <row r="794" spans="1:20" outlineLevel="1" x14ac:dyDescent="0.25">
      <c r="A794" s="149">
        <v>50</v>
      </c>
      <c r="B794" s="164" t="str">
        <f t="shared" si="84"/>
        <v>FA</v>
      </c>
      <c r="C794" s="164" t="str">
        <f t="shared" si="85"/>
        <v>FA</v>
      </c>
      <c r="D794" s="135">
        <v>112.86</v>
      </c>
      <c r="E794" s="165">
        <v>3</v>
      </c>
      <c r="F794" s="135">
        <v>2</v>
      </c>
      <c r="G794" s="135">
        <v>125</v>
      </c>
      <c r="H794" s="154">
        <v>108.622</v>
      </c>
      <c r="I794" s="154">
        <v>2E-3</v>
      </c>
      <c r="J794" s="154">
        <v>126.69</v>
      </c>
      <c r="K794" s="154">
        <v>125.474</v>
      </c>
      <c r="L794" s="154">
        <v>125.67100000000001</v>
      </c>
      <c r="M794" s="166">
        <v>105</v>
      </c>
      <c r="N794" s="167">
        <f t="shared" si="90"/>
        <v>106.69</v>
      </c>
      <c r="O794" s="167">
        <f t="shared" si="90"/>
        <v>105.474</v>
      </c>
      <c r="P794" s="167">
        <f t="shared" si="90"/>
        <v>105.67100000000001</v>
      </c>
      <c r="Q794">
        <f t="shared" si="86"/>
        <v>126.69</v>
      </c>
      <c r="R794">
        <f t="shared" si="87"/>
        <v>125.474</v>
      </c>
      <c r="S794" s="168">
        <f t="shared" si="88"/>
        <v>106.69</v>
      </c>
      <c r="T794">
        <f t="shared" si="89"/>
        <v>105.474</v>
      </c>
    </row>
    <row r="795" spans="1:20" outlineLevel="1" x14ac:dyDescent="0.25">
      <c r="A795" s="149">
        <v>60</v>
      </c>
      <c r="B795" s="164" t="str">
        <f t="shared" si="84"/>
        <v>FA</v>
      </c>
      <c r="C795" s="164" t="str">
        <f t="shared" si="85"/>
        <v>FA</v>
      </c>
      <c r="D795" s="135">
        <v>135.4</v>
      </c>
      <c r="E795" s="165">
        <v>3</v>
      </c>
      <c r="F795" s="135">
        <v>2</v>
      </c>
      <c r="G795" s="135">
        <v>125</v>
      </c>
      <c r="H795" s="154">
        <v>131.16</v>
      </c>
      <c r="I795" s="154">
        <v>2E-3</v>
      </c>
      <c r="J795" s="154">
        <v>126.419</v>
      </c>
      <c r="K795" s="154">
        <v>125.40300000000001</v>
      </c>
      <c r="L795" s="154">
        <v>125.562</v>
      </c>
      <c r="M795" s="166">
        <v>105</v>
      </c>
      <c r="N795" s="167">
        <f t="shared" si="90"/>
        <v>106.419</v>
      </c>
      <c r="O795" s="167">
        <f t="shared" si="90"/>
        <v>105.40300000000001</v>
      </c>
      <c r="P795" s="167">
        <f t="shared" si="90"/>
        <v>105.562</v>
      </c>
      <c r="Q795">
        <f t="shared" si="86"/>
        <v>126.419</v>
      </c>
      <c r="R795">
        <f t="shared" si="87"/>
        <v>125.40300000000001</v>
      </c>
      <c r="S795" s="168">
        <f t="shared" si="88"/>
        <v>106.419</v>
      </c>
      <c r="T795">
        <f t="shared" si="89"/>
        <v>105.40300000000001</v>
      </c>
    </row>
    <row r="796" spans="1:20" outlineLevel="1" x14ac:dyDescent="0.25">
      <c r="A796" s="149">
        <v>70</v>
      </c>
      <c r="B796" s="164" t="str">
        <f t="shared" si="84"/>
        <v>FA</v>
      </c>
      <c r="C796" s="164" t="str">
        <f t="shared" si="85"/>
        <v>FA</v>
      </c>
      <c r="D796" s="135">
        <v>157.94</v>
      </c>
      <c r="E796" s="165">
        <v>3</v>
      </c>
      <c r="F796" s="135">
        <v>2</v>
      </c>
      <c r="G796" s="135">
        <v>125</v>
      </c>
      <c r="H796" s="154">
        <v>153.69800000000001</v>
      </c>
      <c r="I796" s="154">
        <v>2E-3</v>
      </c>
      <c r="J796" s="154">
        <v>126.226</v>
      </c>
      <c r="K796" s="154">
        <v>125.351</v>
      </c>
      <c r="L796" s="154">
        <v>125.492</v>
      </c>
      <c r="M796" s="166">
        <v>105</v>
      </c>
      <c r="N796" s="167">
        <f t="shared" si="90"/>
        <v>106.226</v>
      </c>
      <c r="O796" s="167">
        <f t="shared" si="90"/>
        <v>105.351</v>
      </c>
      <c r="P796" s="167">
        <f t="shared" si="90"/>
        <v>105.492</v>
      </c>
      <c r="Q796">
        <f t="shared" si="86"/>
        <v>126.226</v>
      </c>
      <c r="R796">
        <f t="shared" si="87"/>
        <v>125.351</v>
      </c>
      <c r="S796" s="168">
        <f t="shared" si="88"/>
        <v>106.226</v>
      </c>
      <c r="T796">
        <f t="shared" si="89"/>
        <v>105.351</v>
      </c>
    </row>
    <row r="797" spans="1:20" outlineLevel="1" x14ac:dyDescent="0.25">
      <c r="A797" s="149">
        <v>85</v>
      </c>
      <c r="B797" s="164" t="str">
        <f t="shared" si="84"/>
        <v>FA</v>
      </c>
      <c r="C797" s="164" t="str">
        <f t="shared" si="85"/>
        <v>FA</v>
      </c>
      <c r="D797" s="135">
        <v>191.75</v>
      </c>
      <c r="E797" s="165">
        <v>3</v>
      </c>
      <c r="F797" s="135">
        <v>2</v>
      </c>
      <c r="G797" s="135">
        <v>125</v>
      </c>
      <c r="H797" s="154">
        <v>187.506</v>
      </c>
      <c r="I797" s="154">
        <v>2E-3</v>
      </c>
      <c r="J797" s="154">
        <v>126.015</v>
      </c>
      <c r="K797" s="154">
        <v>125.292</v>
      </c>
      <c r="L797" s="154">
        <v>125.40900000000001</v>
      </c>
      <c r="M797" s="166">
        <v>105</v>
      </c>
      <c r="N797" s="167">
        <f t="shared" si="90"/>
        <v>106.015</v>
      </c>
      <c r="O797" s="167">
        <f t="shared" si="90"/>
        <v>105.292</v>
      </c>
      <c r="P797" s="167">
        <f t="shared" si="90"/>
        <v>105.40900000000001</v>
      </c>
      <c r="Q797">
        <f t="shared" si="86"/>
        <v>126.015</v>
      </c>
      <c r="R797">
        <f t="shared" si="87"/>
        <v>125.292</v>
      </c>
      <c r="S797" s="168">
        <f t="shared" si="88"/>
        <v>106.015</v>
      </c>
      <c r="T797">
        <f t="shared" si="89"/>
        <v>105.292</v>
      </c>
    </row>
    <row r="798" spans="1:20" outlineLevel="1" x14ac:dyDescent="0.25">
      <c r="A798" s="149">
        <v>100</v>
      </c>
      <c r="B798" s="164" t="str">
        <f t="shared" si="84"/>
        <v>FA</v>
      </c>
      <c r="C798" s="164" t="str">
        <f t="shared" si="85"/>
        <v>FA</v>
      </c>
      <c r="D798" s="135">
        <v>225.55</v>
      </c>
      <c r="E798" s="165">
        <v>3</v>
      </c>
      <c r="F798" s="135">
        <v>2</v>
      </c>
      <c r="G798" s="135">
        <v>125</v>
      </c>
      <c r="H798" s="154">
        <v>221.31399999999999</v>
      </c>
      <c r="I798" s="154">
        <v>2E-3</v>
      </c>
      <c r="J798" s="154">
        <v>125.864</v>
      </c>
      <c r="K798" s="154">
        <v>125.254</v>
      </c>
      <c r="L798" s="154">
        <v>125.354</v>
      </c>
      <c r="M798" s="166">
        <v>105</v>
      </c>
      <c r="N798" s="167">
        <f t="shared" si="90"/>
        <v>105.864</v>
      </c>
      <c r="O798" s="167">
        <f t="shared" si="90"/>
        <v>105.254</v>
      </c>
      <c r="P798" s="167">
        <f t="shared" si="90"/>
        <v>105.354</v>
      </c>
      <c r="Q798">
        <f t="shared" si="86"/>
        <v>125.864</v>
      </c>
      <c r="R798">
        <f t="shared" si="87"/>
        <v>125.254</v>
      </c>
      <c r="S798" s="168">
        <f t="shared" si="88"/>
        <v>105.864</v>
      </c>
      <c r="T798">
        <f t="shared" si="89"/>
        <v>105.254</v>
      </c>
    </row>
    <row r="799" spans="1:20" outlineLevel="1" x14ac:dyDescent="0.25">
      <c r="A799" s="149">
        <v>125</v>
      </c>
      <c r="B799" s="164" t="str">
        <f t="shared" si="84"/>
        <v>FA</v>
      </c>
      <c r="C799" s="164" t="str">
        <f t="shared" si="85"/>
        <v>FA</v>
      </c>
      <c r="D799" s="135">
        <v>281.89999999999998</v>
      </c>
      <c r="E799" s="165">
        <v>3</v>
      </c>
      <c r="F799" s="135">
        <v>2</v>
      </c>
      <c r="G799" s="135">
        <v>125</v>
      </c>
      <c r="H799" s="154">
        <v>277.66000000000003</v>
      </c>
      <c r="I799" s="154">
        <v>2E-3</v>
      </c>
      <c r="J799" s="154">
        <v>125.699</v>
      </c>
      <c r="K799" s="154">
        <v>125.208</v>
      </c>
      <c r="L799" s="154">
        <v>125.28</v>
      </c>
      <c r="M799" s="166">
        <v>105</v>
      </c>
      <c r="N799" s="167">
        <f t="shared" si="90"/>
        <v>105.699</v>
      </c>
      <c r="O799" s="167">
        <f t="shared" si="90"/>
        <v>105.208</v>
      </c>
      <c r="P799" s="167">
        <f t="shared" si="90"/>
        <v>105.28</v>
      </c>
      <c r="Q799">
        <f t="shared" si="86"/>
        <v>125.699</v>
      </c>
      <c r="R799">
        <f t="shared" si="87"/>
        <v>125.208</v>
      </c>
      <c r="S799" s="168">
        <f t="shared" si="88"/>
        <v>105.699</v>
      </c>
      <c r="T799">
        <f t="shared" si="89"/>
        <v>105.208</v>
      </c>
    </row>
    <row r="800" spans="1:20" outlineLevel="1" x14ac:dyDescent="0.25">
      <c r="A800" s="149">
        <v>150</v>
      </c>
      <c r="B800" s="164" t="str">
        <f t="shared" si="84"/>
        <v>FA</v>
      </c>
      <c r="C800" s="164" t="str">
        <f t="shared" si="85"/>
        <v>FA</v>
      </c>
      <c r="D800" s="135">
        <v>338.25</v>
      </c>
      <c r="E800" s="165">
        <v>3</v>
      </c>
      <c r="F800" s="135">
        <v>2</v>
      </c>
      <c r="G800" s="135">
        <v>125</v>
      </c>
      <c r="H800" s="154">
        <v>334.00599999999997</v>
      </c>
      <c r="I800" s="154">
        <v>2E-3</v>
      </c>
      <c r="J800" s="154">
        <v>125.581</v>
      </c>
      <c r="K800" s="154">
        <v>125.176</v>
      </c>
      <c r="L800" s="154">
        <v>125.241</v>
      </c>
      <c r="M800" s="166">
        <v>105</v>
      </c>
      <c r="N800" s="167">
        <f t="shared" si="90"/>
        <v>105.581</v>
      </c>
      <c r="O800" s="167">
        <f t="shared" si="90"/>
        <v>105.176</v>
      </c>
      <c r="P800" s="167">
        <f t="shared" si="90"/>
        <v>105.241</v>
      </c>
      <c r="Q800">
        <f t="shared" si="86"/>
        <v>125.581</v>
      </c>
      <c r="R800">
        <f t="shared" si="87"/>
        <v>125.176</v>
      </c>
      <c r="S800" s="168">
        <f t="shared" si="88"/>
        <v>105.581</v>
      </c>
      <c r="T800">
        <f t="shared" si="89"/>
        <v>105.176</v>
      </c>
    </row>
    <row r="801" spans="1:20" outlineLevel="1" x14ac:dyDescent="0.25">
      <c r="A801" s="149">
        <v>2</v>
      </c>
      <c r="B801" s="164" t="str">
        <f t="shared" si="84"/>
        <v>FA</v>
      </c>
      <c r="C801" s="164" t="str">
        <f t="shared" si="85"/>
        <v>FA</v>
      </c>
      <c r="D801" s="135">
        <v>4.68</v>
      </c>
      <c r="E801" s="165">
        <v>3</v>
      </c>
      <c r="F801" s="135">
        <v>4</v>
      </c>
      <c r="G801" s="135">
        <v>125</v>
      </c>
      <c r="H801" s="154">
        <v>0.43692300000000001</v>
      </c>
      <c r="I801" s="154">
        <v>4.0000000000000001E-3</v>
      </c>
      <c r="J801" s="154">
        <v>191.28299999999999</v>
      </c>
      <c r="K801" s="154">
        <v>142.33600000000001</v>
      </c>
      <c r="L801" s="154">
        <v>151.667</v>
      </c>
      <c r="M801" s="166">
        <v>105</v>
      </c>
      <c r="N801" s="167">
        <f t="shared" si="90"/>
        <v>171.28299999999999</v>
      </c>
      <c r="O801" s="167">
        <f t="shared" si="90"/>
        <v>122.33600000000001</v>
      </c>
      <c r="P801" s="167">
        <f t="shared" si="90"/>
        <v>131.667</v>
      </c>
      <c r="Q801">
        <f t="shared" si="86"/>
        <v>191.28299999999999</v>
      </c>
      <c r="R801">
        <f t="shared" si="87"/>
        <v>142.33600000000001</v>
      </c>
      <c r="S801" s="168">
        <f t="shared" si="88"/>
        <v>171.28299999999999</v>
      </c>
      <c r="T801">
        <f t="shared" si="89"/>
        <v>122.33600000000001</v>
      </c>
    </row>
    <row r="802" spans="1:20" outlineLevel="1" x14ac:dyDescent="0.25">
      <c r="A802" s="149">
        <v>3.5</v>
      </c>
      <c r="B802" s="164" t="str">
        <f t="shared" si="84"/>
        <v>FA</v>
      </c>
      <c r="C802" s="164" t="str">
        <f t="shared" si="85"/>
        <v>FA</v>
      </c>
      <c r="D802" s="135">
        <v>8.06</v>
      </c>
      <c r="E802" s="165">
        <v>3</v>
      </c>
      <c r="F802" s="135">
        <v>4</v>
      </c>
      <c r="G802" s="135">
        <v>125</v>
      </c>
      <c r="H802" s="154">
        <v>3.8176899999999998</v>
      </c>
      <c r="I802" s="154">
        <v>4.0000000000000001E-3</v>
      </c>
      <c r="J802" s="154">
        <v>166.40600000000001</v>
      </c>
      <c r="K802" s="154">
        <v>135.72800000000001</v>
      </c>
      <c r="L802" s="154">
        <v>141.31800000000001</v>
      </c>
      <c r="M802" s="166">
        <v>105</v>
      </c>
      <c r="N802" s="167">
        <f t="shared" si="90"/>
        <v>146.40600000000001</v>
      </c>
      <c r="O802" s="167">
        <f t="shared" si="90"/>
        <v>115.72800000000001</v>
      </c>
      <c r="P802" s="167">
        <f t="shared" si="90"/>
        <v>121.31800000000001</v>
      </c>
      <c r="Q802">
        <f t="shared" si="86"/>
        <v>166.40600000000001</v>
      </c>
      <c r="R802">
        <f t="shared" si="87"/>
        <v>135.72800000000001</v>
      </c>
      <c r="S802" s="168">
        <f t="shared" si="88"/>
        <v>146.40600000000001</v>
      </c>
      <c r="T802">
        <f t="shared" si="89"/>
        <v>115.72800000000001</v>
      </c>
    </row>
    <row r="803" spans="1:20" outlineLevel="1" x14ac:dyDescent="0.25">
      <c r="A803" s="149">
        <v>5</v>
      </c>
      <c r="B803" s="164" t="str">
        <f t="shared" si="84"/>
        <v>FA</v>
      </c>
      <c r="C803" s="164" t="str">
        <f t="shared" si="85"/>
        <v>FA</v>
      </c>
      <c r="D803" s="135">
        <v>11.44</v>
      </c>
      <c r="E803" s="165">
        <v>3</v>
      </c>
      <c r="F803" s="135">
        <v>4</v>
      </c>
      <c r="G803" s="135">
        <v>125</v>
      </c>
      <c r="H803" s="154">
        <v>7.1984599999999999</v>
      </c>
      <c r="I803" s="154">
        <v>4.0000000000000001E-3</v>
      </c>
      <c r="J803" s="154">
        <v>154.97399999999999</v>
      </c>
      <c r="K803" s="154">
        <v>132.85300000000001</v>
      </c>
      <c r="L803" s="154">
        <v>136.62</v>
      </c>
      <c r="M803" s="166">
        <v>105</v>
      </c>
      <c r="N803" s="167">
        <f t="shared" si="90"/>
        <v>134.97399999999999</v>
      </c>
      <c r="O803" s="167">
        <f t="shared" si="90"/>
        <v>112.85300000000001</v>
      </c>
      <c r="P803" s="167">
        <f t="shared" si="90"/>
        <v>116.62</v>
      </c>
      <c r="Q803">
        <f t="shared" si="86"/>
        <v>154.97399999999999</v>
      </c>
      <c r="R803">
        <f t="shared" si="87"/>
        <v>132.85300000000001</v>
      </c>
      <c r="S803" s="168">
        <f t="shared" si="88"/>
        <v>134.97399999999999</v>
      </c>
      <c r="T803">
        <f t="shared" si="89"/>
        <v>112.85300000000001</v>
      </c>
    </row>
    <row r="804" spans="1:20" outlineLevel="1" x14ac:dyDescent="0.25">
      <c r="A804" s="149">
        <v>7.5</v>
      </c>
      <c r="B804" s="164" t="str">
        <f t="shared" si="84"/>
        <v>FA</v>
      </c>
      <c r="C804" s="164" t="str">
        <f t="shared" si="85"/>
        <v>FA</v>
      </c>
      <c r="D804" s="135">
        <v>17.07</v>
      </c>
      <c r="E804" s="165">
        <v>3</v>
      </c>
      <c r="F804" s="135">
        <v>4</v>
      </c>
      <c r="G804" s="135">
        <v>125</v>
      </c>
      <c r="H804" s="154">
        <v>12.8331</v>
      </c>
      <c r="I804" s="154">
        <v>4.0000000000000001E-3</v>
      </c>
      <c r="J804" s="154">
        <v>145.51599999999999</v>
      </c>
      <c r="K804" s="154">
        <v>130.393</v>
      </c>
      <c r="L804" s="154">
        <v>133.03100000000001</v>
      </c>
      <c r="M804" s="166">
        <v>105</v>
      </c>
      <c r="N804" s="167">
        <f t="shared" si="90"/>
        <v>125.51599999999999</v>
      </c>
      <c r="O804" s="167">
        <f t="shared" si="90"/>
        <v>110.393</v>
      </c>
      <c r="P804" s="167">
        <f t="shared" si="90"/>
        <v>113.03100000000001</v>
      </c>
      <c r="Q804">
        <f t="shared" si="86"/>
        <v>145.51599999999999</v>
      </c>
      <c r="R804">
        <f t="shared" si="87"/>
        <v>130.393</v>
      </c>
      <c r="S804" s="168">
        <f t="shared" si="88"/>
        <v>125.51599999999999</v>
      </c>
      <c r="T804">
        <f t="shared" si="89"/>
        <v>110.393</v>
      </c>
    </row>
    <row r="805" spans="1:20" outlineLevel="1" x14ac:dyDescent="0.25">
      <c r="A805" s="149">
        <v>10</v>
      </c>
      <c r="B805" s="164" t="str">
        <f t="shared" si="84"/>
        <v>FA</v>
      </c>
      <c r="C805" s="164" t="str">
        <f t="shared" si="85"/>
        <v>FA</v>
      </c>
      <c r="D805" s="135">
        <v>22.71</v>
      </c>
      <c r="E805" s="165">
        <v>3</v>
      </c>
      <c r="F805" s="135">
        <v>4</v>
      </c>
      <c r="G805" s="135">
        <v>125</v>
      </c>
      <c r="H805" s="154">
        <v>18.467700000000001</v>
      </c>
      <c r="I805" s="154">
        <v>4.0000000000000001E-3</v>
      </c>
      <c r="J805" s="154">
        <v>140.65899999999999</v>
      </c>
      <c r="K805" s="154">
        <v>129.172</v>
      </c>
      <c r="L805" s="154">
        <v>131.11000000000001</v>
      </c>
      <c r="M805" s="166">
        <v>105</v>
      </c>
      <c r="N805" s="167">
        <f t="shared" si="90"/>
        <v>120.65899999999999</v>
      </c>
      <c r="O805" s="167">
        <f t="shared" si="90"/>
        <v>109.172</v>
      </c>
      <c r="P805" s="167">
        <f t="shared" si="90"/>
        <v>111.11000000000001</v>
      </c>
      <c r="Q805">
        <f t="shared" si="86"/>
        <v>140.65899999999999</v>
      </c>
      <c r="R805">
        <f t="shared" si="87"/>
        <v>129.172</v>
      </c>
      <c r="S805" s="168">
        <f t="shared" si="88"/>
        <v>120.65899999999999</v>
      </c>
      <c r="T805">
        <f t="shared" si="89"/>
        <v>109.172</v>
      </c>
    </row>
    <row r="806" spans="1:20" outlineLevel="1" x14ac:dyDescent="0.25">
      <c r="A806" s="149">
        <v>15</v>
      </c>
      <c r="B806" s="164" t="str">
        <f t="shared" si="84"/>
        <v>FA</v>
      </c>
      <c r="C806" s="164" t="str">
        <f t="shared" si="85"/>
        <v>FA</v>
      </c>
      <c r="D806" s="135">
        <v>33.979999999999997</v>
      </c>
      <c r="E806" s="165">
        <v>3</v>
      </c>
      <c r="F806" s="135">
        <v>4</v>
      </c>
      <c r="G806" s="135">
        <v>125</v>
      </c>
      <c r="H806" s="154">
        <v>29.736899999999999</v>
      </c>
      <c r="I806" s="154">
        <v>4.0000000000000001E-3</v>
      </c>
      <c r="J806" s="154">
        <v>135.65600000000001</v>
      </c>
      <c r="K806" s="154">
        <v>127.849</v>
      </c>
      <c r="L806" s="154">
        <v>129.16499999999999</v>
      </c>
      <c r="M806" s="166">
        <v>105</v>
      </c>
      <c r="N806" s="167">
        <f t="shared" si="90"/>
        <v>115.65600000000001</v>
      </c>
      <c r="O806" s="167">
        <f t="shared" si="90"/>
        <v>107.849</v>
      </c>
      <c r="P806" s="167">
        <f t="shared" si="90"/>
        <v>109.16499999999999</v>
      </c>
      <c r="Q806">
        <f t="shared" si="86"/>
        <v>135.65600000000001</v>
      </c>
      <c r="R806">
        <f t="shared" si="87"/>
        <v>127.849</v>
      </c>
      <c r="S806" s="168">
        <f t="shared" si="88"/>
        <v>115.65600000000001</v>
      </c>
      <c r="T806">
        <f t="shared" si="89"/>
        <v>107.849</v>
      </c>
    </row>
    <row r="807" spans="1:20" outlineLevel="1" x14ac:dyDescent="0.25">
      <c r="A807" s="149">
        <v>20</v>
      </c>
      <c r="B807" s="164" t="str">
        <f t="shared" si="84"/>
        <v>FA</v>
      </c>
      <c r="C807" s="164" t="str">
        <f t="shared" si="85"/>
        <v>FA</v>
      </c>
      <c r="D807" s="135">
        <v>45.25</v>
      </c>
      <c r="E807" s="165">
        <v>3</v>
      </c>
      <c r="F807" s="135">
        <v>4</v>
      </c>
      <c r="G807" s="135">
        <v>125</v>
      </c>
      <c r="H807" s="154">
        <v>41.0062</v>
      </c>
      <c r="I807" s="154">
        <v>4.0000000000000001E-3</v>
      </c>
      <c r="J807" s="154">
        <v>133.101</v>
      </c>
      <c r="K807" s="154">
        <v>127.19799999999999</v>
      </c>
      <c r="L807" s="154">
        <v>128.15799999999999</v>
      </c>
      <c r="M807" s="166">
        <v>105</v>
      </c>
      <c r="N807" s="167">
        <f t="shared" si="90"/>
        <v>113.101</v>
      </c>
      <c r="O807" s="167">
        <f t="shared" si="90"/>
        <v>107.19799999999999</v>
      </c>
      <c r="P807" s="167">
        <f t="shared" si="90"/>
        <v>108.15799999999999</v>
      </c>
      <c r="Q807">
        <f t="shared" si="86"/>
        <v>133.101</v>
      </c>
      <c r="R807">
        <f t="shared" si="87"/>
        <v>127.19799999999999</v>
      </c>
      <c r="S807" s="168">
        <f t="shared" si="88"/>
        <v>113.101</v>
      </c>
      <c r="T807">
        <f t="shared" si="89"/>
        <v>107.19799999999999</v>
      </c>
    </row>
    <row r="808" spans="1:20" outlineLevel="1" x14ac:dyDescent="0.25">
      <c r="A808" s="149">
        <v>35</v>
      </c>
      <c r="B808" s="164" t="str">
        <f t="shared" si="84"/>
        <v>FA</v>
      </c>
      <c r="C808" s="164" t="str">
        <f t="shared" si="85"/>
        <v>FA</v>
      </c>
      <c r="D808" s="135">
        <v>79.05</v>
      </c>
      <c r="E808" s="165">
        <v>3</v>
      </c>
      <c r="F808" s="135">
        <v>4</v>
      </c>
      <c r="G808" s="135">
        <v>125</v>
      </c>
      <c r="H808" s="154">
        <v>74.813800000000001</v>
      </c>
      <c r="I808" s="154">
        <v>4.0000000000000001E-3</v>
      </c>
      <c r="J808" s="154">
        <v>129.74100000000001</v>
      </c>
      <c r="K808" s="154">
        <v>126.32</v>
      </c>
      <c r="L808" s="154">
        <v>126.893</v>
      </c>
      <c r="M808" s="166">
        <v>105</v>
      </c>
      <c r="N808" s="167">
        <f t="shared" si="90"/>
        <v>109.74100000000001</v>
      </c>
      <c r="O808" s="167">
        <f t="shared" si="90"/>
        <v>106.32</v>
      </c>
      <c r="P808" s="167">
        <f t="shared" si="90"/>
        <v>106.893</v>
      </c>
      <c r="Q808">
        <f t="shared" si="86"/>
        <v>129.74100000000001</v>
      </c>
      <c r="R808">
        <f t="shared" si="87"/>
        <v>126.32</v>
      </c>
      <c r="S808" s="168">
        <f t="shared" si="88"/>
        <v>109.74100000000001</v>
      </c>
      <c r="T808">
        <f t="shared" si="89"/>
        <v>106.32</v>
      </c>
    </row>
    <row r="809" spans="1:20" outlineLevel="1" x14ac:dyDescent="0.25">
      <c r="A809" s="149">
        <v>50</v>
      </c>
      <c r="B809" s="164" t="str">
        <f t="shared" si="84"/>
        <v>FA</v>
      </c>
      <c r="C809" s="164" t="str">
        <f t="shared" si="85"/>
        <v>FA</v>
      </c>
      <c r="D809" s="135">
        <v>112.86</v>
      </c>
      <c r="E809" s="165">
        <v>3</v>
      </c>
      <c r="F809" s="135">
        <v>4</v>
      </c>
      <c r="G809" s="135">
        <v>125</v>
      </c>
      <c r="H809" s="154">
        <v>108.622</v>
      </c>
      <c r="I809" s="154">
        <v>4.0000000000000001E-3</v>
      </c>
      <c r="J809" s="154">
        <v>128.37700000000001</v>
      </c>
      <c r="K809" s="154">
        <v>125.947</v>
      </c>
      <c r="L809" s="154">
        <v>126.34</v>
      </c>
      <c r="M809" s="166">
        <v>105</v>
      </c>
      <c r="N809" s="167">
        <f t="shared" si="90"/>
        <v>108.37700000000001</v>
      </c>
      <c r="O809" s="167">
        <f t="shared" si="90"/>
        <v>105.947</v>
      </c>
      <c r="P809" s="167">
        <f t="shared" si="90"/>
        <v>106.34</v>
      </c>
      <c r="Q809">
        <f t="shared" si="86"/>
        <v>128.37700000000001</v>
      </c>
      <c r="R809">
        <f t="shared" si="87"/>
        <v>125.947</v>
      </c>
      <c r="S809" s="168">
        <f t="shared" si="88"/>
        <v>108.37700000000001</v>
      </c>
      <c r="T809">
        <f t="shared" si="89"/>
        <v>105.947</v>
      </c>
    </row>
    <row r="810" spans="1:20" outlineLevel="1" x14ac:dyDescent="0.25">
      <c r="A810" s="149">
        <v>60</v>
      </c>
      <c r="B810" s="164" t="str">
        <f t="shared" si="84"/>
        <v>FA</v>
      </c>
      <c r="C810" s="164" t="str">
        <f t="shared" si="85"/>
        <v>FA</v>
      </c>
      <c r="D810" s="135">
        <v>135.4</v>
      </c>
      <c r="E810" s="165">
        <v>3</v>
      </c>
      <c r="F810" s="135">
        <v>4</v>
      </c>
      <c r="G810" s="135">
        <v>125</v>
      </c>
      <c r="H810" s="154">
        <v>131.16</v>
      </c>
      <c r="I810" s="154">
        <v>4.0000000000000001E-3</v>
      </c>
      <c r="J810" s="154">
        <v>127.83499999999999</v>
      </c>
      <c r="K810" s="154">
        <v>125.806</v>
      </c>
      <c r="L810" s="154">
        <v>126.124</v>
      </c>
      <c r="M810" s="166">
        <v>105</v>
      </c>
      <c r="N810" s="167">
        <f t="shared" si="90"/>
        <v>107.83499999999999</v>
      </c>
      <c r="O810" s="167">
        <f t="shared" si="90"/>
        <v>105.806</v>
      </c>
      <c r="P810" s="167">
        <f t="shared" si="90"/>
        <v>106.124</v>
      </c>
      <c r="Q810">
        <f t="shared" si="86"/>
        <v>127.83499999999999</v>
      </c>
      <c r="R810">
        <f t="shared" si="87"/>
        <v>125.806</v>
      </c>
      <c r="S810" s="168">
        <f t="shared" si="88"/>
        <v>107.83499999999999</v>
      </c>
      <c r="T810">
        <f t="shared" si="89"/>
        <v>105.806</v>
      </c>
    </row>
    <row r="811" spans="1:20" outlineLevel="1" x14ac:dyDescent="0.25">
      <c r="A811" s="149">
        <v>70</v>
      </c>
      <c r="B811" s="164" t="str">
        <f t="shared" si="84"/>
        <v>FA</v>
      </c>
      <c r="C811" s="164" t="str">
        <f t="shared" si="85"/>
        <v>FA</v>
      </c>
      <c r="D811" s="135">
        <v>157.94</v>
      </c>
      <c r="E811" s="165">
        <v>3</v>
      </c>
      <c r="F811" s="135">
        <v>4</v>
      </c>
      <c r="G811" s="135">
        <v>125</v>
      </c>
      <c r="H811" s="154">
        <v>153.69800000000001</v>
      </c>
      <c r="I811" s="154">
        <v>4.0000000000000001E-3</v>
      </c>
      <c r="J811" s="154">
        <v>127.45</v>
      </c>
      <c r="K811" s="154">
        <v>125.703</v>
      </c>
      <c r="L811" s="154">
        <v>125.98399999999999</v>
      </c>
      <c r="M811" s="166">
        <v>105</v>
      </c>
      <c r="N811" s="167">
        <f t="shared" si="90"/>
        <v>107.45</v>
      </c>
      <c r="O811" s="167">
        <f t="shared" si="90"/>
        <v>105.703</v>
      </c>
      <c r="P811" s="167">
        <f t="shared" si="90"/>
        <v>105.98399999999999</v>
      </c>
      <c r="Q811">
        <f t="shared" si="86"/>
        <v>127.45</v>
      </c>
      <c r="R811">
        <f t="shared" si="87"/>
        <v>125.703</v>
      </c>
      <c r="S811" s="168">
        <f t="shared" si="88"/>
        <v>107.45</v>
      </c>
      <c r="T811">
        <f t="shared" si="89"/>
        <v>105.703</v>
      </c>
    </row>
    <row r="812" spans="1:20" outlineLevel="1" x14ac:dyDescent="0.25">
      <c r="A812" s="149">
        <v>85</v>
      </c>
      <c r="B812" s="164" t="str">
        <f t="shared" si="84"/>
        <v>FA</v>
      </c>
      <c r="C812" s="164" t="str">
        <f t="shared" si="85"/>
        <v>FA</v>
      </c>
      <c r="D812" s="135">
        <v>191.75</v>
      </c>
      <c r="E812" s="165">
        <v>3</v>
      </c>
      <c r="F812" s="135">
        <v>4</v>
      </c>
      <c r="G812" s="135">
        <v>125</v>
      </c>
      <c r="H812" s="154">
        <v>187.506</v>
      </c>
      <c r="I812" s="154">
        <v>4.0000000000000001E-3</v>
      </c>
      <c r="J812" s="154">
        <v>127.029</v>
      </c>
      <c r="K812" s="154">
        <v>125.584</v>
      </c>
      <c r="L812" s="154">
        <v>125.818</v>
      </c>
      <c r="M812" s="166">
        <v>105</v>
      </c>
      <c r="N812" s="167">
        <f t="shared" si="90"/>
        <v>107.029</v>
      </c>
      <c r="O812" s="167">
        <f t="shared" si="90"/>
        <v>105.584</v>
      </c>
      <c r="P812" s="167">
        <f t="shared" si="90"/>
        <v>105.818</v>
      </c>
      <c r="Q812">
        <f t="shared" si="86"/>
        <v>127.029</v>
      </c>
      <c r="R812">
        <f t="shared" si="87"/>
        <v>125.584</v>
      </c>
      <c r="S812" s="168">
        <f t="shared" si="88"/>
        <v>107.029</v>
      </c>
      <c r="T812">
        <f t="shared" si="89"/>
        <v>105.584</v>
      </c>
    </row>
    <row r="813" spans="1:20" outlineLevel="1" x14ac:dyDescent="0.25">
      <c r="A813" s="149">
        <v>100</v>
      </c>
      <c r="B813" s="164" t="str">
        <f t="shared" si="84"/>
        <v>FA</v>
      </c>
      <c r="C813" s="164" t="str">
        <f t="shared" si="85"/>
        <v>FA</v>
      </c>
      <c r="D813" s="135">
        <v>225.55</v>
      </c>
      <c r="E813" s="165">
        <v>3</v>
      </c>
      <c r="F813" s="135">
        <v>4</v>
      </c>
      <c r="G813" s="135">
        <v>125</v>
      </c>
      <c r="H813" s="154">
        <v>221.31399999999999</v>
      </c>
      <c r="I813" s="154">
        <v>4.0000000000000001E-3</v>
      </c>
      <c r="J813" s="154">
        <v>126.72799999999999</v>
      </c>
      <c r="K813" s="154">
        <v>125.508</v>
      </c>
      <c r="L813" s="154">
        <v>125.708</v>
      </c>
      <c r="M813" s="166">
        <v>105</v>
      </c>
      <c r="N813" s="167">
        <f t="shared" si="90"/>
        <v>106.72799999999999</v>
      </c>
      <c r="O813" s="167">
        <f t="shared" si="90"/>
        <v>105.508</v>
      </c>
      <c r="P813" s="167">
        <f t="shared" si="90"/>
        <v>105.708</v>
      </c>
      <c r="Q813">
        <f t="shared" si="86"/>
        <v>126.72799999999999</v>
      </c>
      <c r="R813">
        <f t="shared" si="87"/>
        <v>125.508</v>
      </c>
      <c r="S813" s="168">
        <f t="shared" si="88"/>
        <v>106.72799999999999</v>
      </c>
      <c r="T813">
        <f t="shared" si="89"/>
        <v>105.508</v>
      </c>
    </row>
    <row r="814" spans="1:20" outlineLevel="1" x14ac:dyDescent="0.25">
      <c r="A814" s="149">
        <v>125</v>
      </c>
      <c r="B814" s="164" t="str">
        <f t="shared" si="84"/>
        <v>FA</v>
      </c>
      <c r="C814" s="164" t="str">
        <f t="shared" si="85"/>
        <v>FA</v>
      </c>
      <c r="D814" s="135">
        <v>281.89999999999998</v>
      </c>
      <c r="E814" s="165">
        <v>3</v>
      </c>
      <c r="F814" s="135">
        <v>4</v>
      </c>
      <c r="G814" s="135">
        <v>125</v>
      </c>
      <c r="H814" s="154">
        <v>277.66000000000003</v>
      </c>
      <c r="I814" s="154">
        <v>4.0000000000000001E-3</v>
      </c>
      <c r="J814" s="154">
        <v>126.398</v>
      </c>
      <c r="K814" s="154">
        <v>125.41500000000001</v>
      </c>
      <c r="L814" s="154">
        <v>125.559</v>
      </c>
      <c r="M814" s="166">
        <v>105</v>
      </c>
      <c r="N814" s="167">
        <f t="shared" si="90"/>
        <v>106.398</v>
      </c>
      <c r="O814" s="167">
        <f t="shared" si="90"/>
        <v>105.41500000000001</v>
      </c>
      <c r="P814" s="167">
        <f t="shared" si="90"/>
        <v>105.559</v>
      </c>
      <c r="Q814">
        <f t="shared" si="86"/>
        <v>126.398</v>
      </c>
      <c r="R814">
        <f t="shared" si="87"/>
        <v>125.41500000000001</v>
      </c>
      <c r="S814" s="168">
        <f t="shared" si="88"/>
        <v>106.398</v>
      </c>
      <c r="T814">
        <f t="shared" si="89"/>
        <v>105.41500000000001</v>
      </c>
    </row>
    <row r="815" spans="1:20" outlineLevel="1" x14ac:dyDescent="0.25">
      <c r="A815" s="149">
        <v>150</v>
      </c>
      <c r="B815" s="164" t="str">
        <f t="shared" si="84"/>
        <v>FA</v>
      </c>
      <c r="C815" s="164" t="str">
        <f t="shared" si="85"/>
        <v>FA</v>
      </c>
      <c r="D815" s="135">
        <v>338.25</v>
      </c>
      <c r="E815" s="165">
        <v>3</v>
      </c>
      <c r="F815" s="135">
        <v>4</v>
      </c>
      <c r="G815" s="135">
        <v>125</v>
      </c>
      <c r="H815" s="154">
        <v>334.00599999999997</v>
      </c>
      <c r="I815" s="154">
        <v>4.0000000000000001E-3</v>
      </c>
      <c r="J815" s="154">
        <v>126.16200000000001</v>
      </c>
      <c r="K815" s="154">
        <v>125.352</v>
      </c>
      <c r="L815" s="154">
        <v>125.48099999999999</v>
      </c>
      <c r="M815" s="166">
        <v>105</v>
      </c>
      <c r="N815" s="167">
        <f t="shared" si="90"/>
        <v>106.16200000000001</v>
      </c>
      <c r="O815" s="167">
        <f t="shared" si="90"/>
        <v>105.352</v>
      </c>
      <c r="P815" s="167">
        <f t="shared" si="90"/>
        <v>105.48099999999999</v>
      </c>
      <c r="Q815">
        <f t="shared" si="86"/>
        <v>126.16200000000001</v>
      </c>
      <c r="R815">
        <f t="shared" si="87"/>
        <v>125.352</v>
      </c>
      <c r="S815" s="168">
        <f t="shared" si="88"/>
        <v>106.16200000000001</v>
      </c>
      <c r="T815">
        <f t="shared" si="89"/>
        <v>105.352</v>
      </c>
    </row>
    <row r="816" spans="1:20" outlineLevel="1" x14ac:dyDescent="0.25">
      <c r="A816" s="149">
        <v>2</v>
      </c>
      <c r="B816" s="164" t="str">
        <f t="shared" si="84"/>
        <v>FA</v>
      </c>
      <c r="C816" s="164" t="str">
        <f t="shared" si="85"/>
        <v>TR</v>
      </c>
      <c r="D816" s="135">
        <v>4.68</v>
      </c>
      <c r="E816" s="165">
        <v>3</v>
      </c>
      <c r="F816" s="135">
        <v>6</v>
      </c>
      <c r="G816" s="135">
        <v>125</v>
      </c>
      <c r="H816" s="154">
        <v>0.43692300000000001</v>
      </c>
      <c r="I816" s="154">
        <v>6.0000000000000001E-3</v>
      </c>
      <c r="J816" s="154">
        <v>223.61</v>
      </c>
      <c r="K816" s="154">
        <v>150.79499999999999</v>
      </c>
      <c r="L816" s="154">
        <v>164.602</v>
      </c>
      <c r="M816" s="166">
        <v>105</v>
      </c>
      <c r="N816" s="167">
        <f t="shared" si="90"/>
        <v>203.61</v>
      </c>
      <c r="O816" s="167">
        <f t="shared" si="90"/>
        <v>130.79499999999999</v>
      </c>
      <c r="P816" s="167">
        <f t="shared" si="90"/>
        <v>144.602</v>
      </c>
      <c r="Q816" t="str">
        <f t="shared" si="86"/>
        <v>NA</v>
      </c>
      <c r="R816" t="str">
        <f t="shared" si="87"/>
        <v>NA</v>
      </c>
      <c r="S816" s="168">
        <f t="shared" si="88"/>
        <v>203.61</v>
      </c>
      <c r="T816">
        <f t="shared" si="89"/>
        <v>130.79499999999999</v>
      </c>
    </row>
    <row r="817" spans="1:20" outlineLevel="1" x14ac:dyDescent="0.25">
      <c r="A817" s="149">
        <v>3.5</v>
      </c>
      <c r="B817" s="164" t="str">
        <f t="shared" si="84"/>
        <v>FA</v>
      </c>
      <c r="C817" s="164" t="str">
        <f t="shared" si="85"/>
        <v>TR</v>
      </c>
      <c r="D817" s="135">
        <v>8.06</v>
      </c>
      <c r="E817" s="165">
        <v>3</v>
      </c>
      <c r="F817" s="135">
        <v>6</v>
      </c>
      <c r="G817" s="135">
        <v>125</v>
      </c>
      <c r="H817" s="154">
        <v>3.8176899999999998</v>
      </c>
      <c r="I817" s="154">
        <v>6.0000000000000001E-3</v>
      </c>
      <c r="J817" s="154">
        <v>186.73400000000001</v>
      </c>
      <c r="K817" s="154">
        <v>141.00800000000001</v>
      </c>
      <c r="L817" s="154">
        <v>149.31899999999999</v>
      </c>
      <c r="M817" s="166">
        <v>105</v>
      </c>
      <c r="N817" s="167">
        <f t="shared" si="90"/>
        <v>166.73400000000001</v>
      </c>
      <c r="O817" s="167">
        <f t="shared" si="90"/>
        <v>121.00800000000001</v>
      </c>
      <c r="P817" s="167">
        <f t="shared" si="90"/>
        <v>129.31899999999999</v>
      </c>
      <c r="Q817">
        <f t="shared" si="86"/>
        <v>186.73400000000001</v>
      </c>
      <c r="R817">
        <f t="shared" si="87"/>
        <v>141.00800000000001</v>
      </c>
      <c r="S817" s="168">
        <f t="shared" si="88"/>
        <v>166.73400000000001</v>
      </c>
      <c r="T817">
        <f t="shared" si="89"/>
        <v>121.00800000000001</v>
      </c>
    </row>
    <row r="818" spans="1:20" outlineLevel="1" x14ac:dyDescent="0.25">
      <c r="A818" s="149">
        <v>5</v>
      </c>
      <c r="B818" s="164" t="str">
        <f t="shared" si="84"/>
        <v>FA</v>
      </c>
      <c r="C818" s="164" t="str">
        <f t="shared" si="85"/>
        <v>TR</v>
      </c>
      <c r="D818" s="135">
        <v>11.44</v>
      </c>
      <c r="E818" s="165">
        <v>3</v>
      </c>
      <c r="F818" s="135">
        <v>6</v>
      </c>
      <c r="G818" s="135">
        <v>125</v>
      </c>
      <c r="H818" s="154">
        <v>7.1984599999999999</v>
      </c>
      <c r="I818" s="154">
        <v>6.0000000000000001E-3</v>
      </c>
      <c r="J818" s="154">
        <v>169.75899999999999</v>
      </c>
      <c r="K818" s="154">
        <v>136.73599999999999</v>
      </c>
      <c r="L818" s="154">
        <v>142.35</v>
      </c>
      <c r="M818" s="166">
        <v>105</v>
      </c>
      <c r="N818" s="167">
        <f t="shared" si="90"/>
        <v>149.75899999999999</v>
      </c>
      <c r="O818" s="167">
        <f t="shared" si="90"/>
        <v>116.73599999999999</v>
      </c>
      <c r="P818" s="167">
        <f t="shared" si="90"/>
        <v>122.35</v>
      </c>
      <c r="Q818">
        <f t="shared" si="86"/>
        <v>169.75899999999999</v>
      </c>
      <c r="R818">
        <f t="shared" si="87"/>
        <v>136.73599999999999</v>
      </c>
      <c r="S818" s="168">
        <f t="shared" si="88"/>
        <v>149.75899999999999</v>
      </c>
      <c r="T818">
        <f t="shared" si="89"/>
        <v>116.73599999999999</v>
      </c>
    </row>
    <row r="819" spans="1:20" outlineLevel="1" x14ac:dyDescent="0.25">
      <c r="A819" s="149">
        <v>7.5</v>
      </c>
      <c r="B819" s="164" t="str">
        <f t="shared" si="84"/>
        <v>FA</v>
      </c>
      <c r="C819" s="164" t="str">
        <f t="shared" si="85"/>
        <v>TR</v>
      </c>
      <c r="D819" s="135">
        <v>17.07</v>
      </c>
      <c r="E819" s="165">
        <v>3</v>
      </c>
      <c r="F819" s="135">
        <v>6</v>
      </c>
      <c r="G819" s="135">
        <v>125</v>
      </c>
      <c r="H819" s="154">
        <v>12.8331</v>
      </c>
      <c r="I819" s="154">
        <v>6.0000000000000001E-3</v>
      </c>
      <c r="J819" s="154">
        <v>155.67699999999999</v>
      </c>
      <c r="K819" s="154">
        <v>133.07</v>
      </c>
      <c r="L819" s="154">
        <v>137.00800000000001</v>
      </c>
      <c r="M819" s="166">
        <v>105</v>
      </c>
      <c r="N819" s="167">
        <f t="shared" si="90"/>
        <v>135.67699999999999</v>
      </c>
      <c r="O819" s="167">
        <f t="shared" si="90"/>
        <v>113.07</v>
      </c>
      <c r="P819" s="167">
        <f t="shared" si="90"/>
        <v>117.00800000000001</v>
      </c>
      <c r="Q819">
        <f t="shared" si="86"/>
        <v>155.67699999999999</v>
      </c>
      <c r="R819">
        <f t="shared" si="87"/>
        <v>133.07</v>
      </c>
      <c r="S819" s="168">
        <f t="shared" si="88"/>
        <v>135.67699999999999</v>
      </c>
      <c r="T819">
        <f t="shared" si="89"/>
        <v>113.07</v>
      </c>
    </row>
    <row r="820" spans="1:20" outlineLevel="1" x14ac:dyDescent="0.25">
      <c r="A820" s="149">
        <v>10</v>
      </c>
      <c r="B820" s="164" t="str">
        <f t="shared" ref="B820:B883" si="91">IF(AND($A820&lt;=$C$24,Q820&lt;&gt;"NA",R820&lt;&gt;"NA",F820&gt;=$Q$26),"TR","FA")</f>
        <v>FA</v>
      </c>
      <c r="C820" s="164" t="str">
        <f t="shared" ref="C820:C883" si="92">IF(AND($A820&lt;=$C$24,$S820&lt;&gt;"NA",$T820&lt;&gt;"NA",$F820&gt;=$S$26),"TR","FA")</f>
        <v>TR</v>
      </c>
      <c r="D820" s="135">
        <v>22.71</v>
      </c>
      <c r="E820" s="165">
        <v>3</v>
      </c>
      <c r="F820" s="135">
        <v>6</v>
      </c>
      <c r="G820" s="135">
        <v>125</v>
      </c>
      <c r="H820" s="154">
        <v>18.467700000000001</v>
      </c>
      <c r="I820" s="154">
        <v>6.0000000000000001E-3</v>
      </c>
      <c r="J820" s="154">
        <v>148.43299999999999</v>
      </c>
      <c r="K820" s="154">
        <v>131.245</v>
      </c>
      <c r="L820" s="154">
        <v>134.14500000000001</v>
      </c>
      <c r="M820" s="166">
        <v>105</v>
      </c>
      <c r="N820" s="167">
        <f t="shared" si="90"/>
        <v>128.43299999999999</v>
      </c>
      <c r="O820" s="167">
        <f t="shared" si="90"/>
        <v>111.245</v>
      </c>
      <c r="P820" s="167">
        <f t="shared" si="90"/>
        <v>114.14500000000001</v>
      </c>
      <c r="Q820">
        <f t="shared" ref="Q820:Q883" si="93">IF(J820&lt;$Q$30,J820,"NA")</f>
        <v>148.43299999999999</v>
      </c>
      <c r="R820">
        <f t="shared" ref="R820:R883" si="94">IF(J820&lt;$Q$30,K820,"NA")</f>
        <v>131.245</v>
      </c>
      <c r="S820" s="168">
        <f t="shared" ref="S820:S883" si="95">IF(N820&lt;$S$30,N820,"NA")</f>
        <v>128.43299999999999</v>
      </c>
      <c r="T820">
        <f t="shared" ref="T820:T883" si="96">IF(O820&lt;$T$30,O820,"NA")</f>
        <v>111.245</v>
      </c>
    </row>
    <row r="821" spans="1:20" outlineLevel="1" x14ac:dyDescent="0.25">
      <c r="A821" s="149">
        <v>15</v>
      </c>
      <c r="B821" s="164" t="str">
        <f t="shared" si="91"/>
        <v>FA</v>
      </c>
      <c r="C821" s="164" t="str">
        <f t="shared" si="92"/>
        <v>TR</v>
      </c>
      <c r="D821" s="135">
        <v>33.979999999999997</v>
      </c>
      <c r="E821" s="165">
        <v>3</v>
      </c>
      <c r="F821" s="135">
        <v>6</v>
      </c>
      <c r="G821" s="135">
        <v>125</v>
      </c>
      <c r="H821" s="154">
        <v>29.736899999999999</v>
      </c>
      <c r="I821" s="154">
        <v>6.0000000000000001E-3</v>
      </c>
      <c r="J821" s="154">
        <v>140.958</v>
      </c>
      <c r="K821" s="154">
        <v>129.268</v>
      </c>
      <c r="L821" s="154">
        <v>131.238</v>
      </c>
      <c r="M821" s="166">
        <v>105</v>
      </c>
      <c r="N821" s="167">
        <f t="shared" ref="N821:P884" si="97">J821-$J$30+$N$30</f>
        <v>120.958</v>
      </c>
      <c r="O821" s="167">
        <f t="shared" si="97"/>
        <v>109.268</v>
      </c>
      <c r="P821" s="167">
        <f t="shared" si="97"/>
        <v>111.238</v>
      </c>
      <c r="Q821">
        <f t="shared" si="93"/>
        <v>140.958</v>
      </c>
      <c r="R821">
        <f t="shared" si="94"/>
        <v>129.268</v>
      </c>
      <c r="S821" s="168">
        <f t="shared" si="95"/>
        <v>120.958</v>
      </c>
      <c r="T821">
        <f t="shared" si="96"/>
        <v>109.268</v>
      </c>
    </row>
    <row r="822" spans="1:20" outlineLevel="1" x14ac:dyDescent="0.25">
      <c r="A822" s="149">
        <v>20</v>
      </c>
      <c r="B822" s="164" t="str">
        <f t="shared" si="91"/>
        <v>FA</v>
      </c>
      <c r="C822" s="164" t="str">
        <f t="shared" si="92"/>
        <v>TR</v>
      </c>
      <c r="D822" s="135">
        <v>45.25</v>
      </c>
      <c r="E822" s="165">
        <v>3</v>
      </c>
      <c r="F822" s="135">
        <v>6</v>
      </c>
      <c r="G822" s="135">
        <v>125</v>
      </c>
      <c r="H822" s="154">
        <v>41.0062</v>
      </c>
      <c r="I822" s="154">
        <v>6.0000000000000001E-3</v>
      </c>
      <c r="J822" s="154">
        <v>137.136</v>
      </c>
      <c r="K822" s="154">
        <v>128.29400000000001</v>
      </c>
      <c r="L822" s="154">
        <v>129.72999999999999</v>
      </c>
      <c r="M822" s="166">
        <v>105</v>
      </c>
      <c r="N822" s="167">
        <f t="shared" si="97"/>
        <v>117.136</v>
      </c>
      <c r="O822" s="167">
        <f t="shared" si="97"/>
        <v>108.29400000000001</v>
      </c>
      <c r="P822" s="167">
        <f t="shared" si="97"/>
        <v>109.72999999999999</v>
      </c>
      <c r="Q822">
        <f t="shared" si="93"/>
        <v>137.136</v>
      </c>
      <c r="R822">
        <f t="shared" si="94"/>
        <v>128.29400000000001</v>
      </c>
      <c r="S822" s="168">
        <f t="shared" si="95"/>
        <v>117.136</v>
      </c>
      <c r="T822">
        <f t="shared" si="96"/>
        <v>108.29400000000001</v>
      </c>
    </row>
    <row r="823" spans="1:20" outlineLevel="1" x14ac:dyDescent="0.25">
      <c r="A823" s="149">
        <v>35</v>
      </c>
      <c r="B823" s="164" t="str">
        <f t="shared" si="91"/>
        <v>FA</v>
      </c>
      <c r="C823" s="164" t="str">
        <f t="shared" si="92"/>
        <v>FA</v>
      </c>
      <c r="D823" s="135">
        <v>79.05</v>
      </c>
      <c r="E823" s="165">
        <v>3</v>
      </c>
      <c r="F823" s="135">
        <v>6</v>
      </c>
      <c r="G823" s="135">
        <v>125</v>
      </c>
      <c r="H823" s="154">
        <v>74.813800000000001</v>
      </c>
      <c r="I823" s="154">
        <v>6.0000000000000001E-3</v>
      </c>
      <c r="J823" s="154">
        <v>132.107</v>
      </c>
      <c r="K823" s="154">
        <v>126.979</v>
      </c>
      <c r="L823" s="154">
        <v>127.837</v>
      </c>
      <c r="M823" s="166">
        <v>105</v>
      </c>
      <c r="N823" s="167">
        <f t="shared" si="97"/>
        <v>112.107</v>
      </c>
      <c r="O823" s="167">
        <f t="shared" si="97"/>
        <v>106.979</v>
      </c>
      <c r="P823" s="167">
        <f t="shared" si="97"/>
        <v>107.837</v>
      </c>
      <c r="Q823">
        <f t="shared" si="93"/>
        <v>132.107</v>
      </c>
      <c r="R823">
        <f t="shared" si="94"/>
        <v>126.979</v>
      </c>
      <c r="S823" s="168">
        <f t="shared" si="95"/>
        <v>112.107</v>
      </c>
      <c r="T823">
        <f t="shared" si="96"/>
        <v>106.979</v>
      </c>
    </row>
    <row r="824" spans="1:20" outlineLevel="1" x14ac:dyDescent="0.25">
      <c r="A824" s="149">
        <v>50</v>
      </c>
      <c r="B824" s="164" t="str">
        <f t="shared" si="91"/>
        <v>FA</v>
      </c>
      <c r="C824" s="164" t="str">
        <f t="shared" si="92"/>
        <v>FA</v>
      </c>
      <c r="D824" s="135">
        <v>112.86</v>
      </c>
      <c r="E824" s="165">
        <v>3</v>
      </c>
      <c r="F824" s="135">
        <v>6</v>
      </c>
      <c r="G824" s="135">
        <v>125</v>
      </c>
      <c r="H824" s="154">
        <v>108.622</v>
      </c>
      <c r="I824" s="154">
        <v>6.0000000000000001E-3</v>
      </c>
      <c r="J824" s="154">
        <v>130.06399999999999</v>
      </c>
      <c r="K824" s="154">
        <v>126.42100000000001</v>
      </c>
      <c r="L824" s="154">
        <v>127.01</v>
      </c>
      <c r="M824" s="166">
        <v>105</v>
      </c>
      <c r="N824" s="167">
        <f t="shared" si="97"/>
        <v>110.06399999999999</v>
      </c>
      <c r="O824" s="167">
        <f t="shared" si="97"/>
        <v>106.42100000000001</v>
      </c>
      <c r="P824" s="167">
        <f t="shared" si="97"/>
        <v>107.01</v>
      </c>
      <c r="Q824">
        <f t="shared" si="93"/>
        <v>130.06399999999999</v>
      </c>
      <c r="R824">
        <f t="shared" si="94"/>
        <v>126.42100000000001</v>
      </c>
      <c r="S824" s="168">
        <f t="shared" si="95"/>
        <v>110.06399999999999</v>
      </c>
      <c r="T824">
        <f t="shared" si="96"/>
        <v>106.42100000000001</v>
      </c>
    </row>
    <row r="825" spans="1:20" outlineLevel="1" x14ac:dyDescent="0.25">
      <c r="A825" s="149">
        <v>60</v>
      </c>
      <c r="B825" s="164" t="str">
        <f t="shared" si="91"/>
        <v>FA</v>
      </c>
      <c r="C825" s="164" t="str">
        <f t="shared" si="92"/>
        <v>FA</v>
      </c>
      <c r="D825" s="135">
        <v>135.4</v>
      </c>
      <c r="E825" s="165">
        <v>3</v>
      </c>
      <c r="F825" s="135">
        <v>6</v>
      </c>
      <c r="G825" s="135">
        <v>125</v>
      </c>
      <c r="H825" s="154">
        <v>131.16</v>
      </c>
      <c r="I825" s="154">
        <v>6.0000000000000001E-3</v>
      </c>
      <c r="J825" s="154">
        <v>129.251</v>
      </c>
      <c r="K825" s="154">
        <v>126.209</v>
      </c>
      <c r="L825" s="154">
        <v>126.685</v>
      </c>
      <c r="M825" s="166">
        <v>105</v>
      </c>
      <c r="N825" s="167">
        <f t="shared" si="97"/>
        <v>109.251</v>
      </c>
      <c r="O825" s="167">
        <f t="shared" si="97"/>
        <v>106.209</v>
      </c>
      <c r="P825" s="167">
        <f t="shared" si="97"/>
        <v>106.685</v>
      </c>
      <c r="Q825">
        <f t="shared" si="93"/>
        <v>129.251</v>
      </c>
      <c r="R825">
        <f t="shared" si="94"/>
        <v>126.209</v>
      </c>
      <c r="S825" s="168">
        <f t="shared" si="95"/>
        <v>109.251</v>
      </c>
      <c r="T825">
        <f t="shared" si="96"/>
        <v>106.209</v>
      </c>
    </row>
    <row r="826" spans="1:20" outlineLevel="1" x14ac:dyDescent="0.25">
      <c r="A826" s="149">
        <v>70</v>
      </c>
      <c r="B826" s="164" t="str">
        <f t="shared" si="91"/>
        <v>FA</v>
      </c>
      <c r="C826" s="164" t="str">
        <f t="shared" si="92"/>
        <v>FA</v>
      </c>
      <c r="D826" s="135">
        <v>157.94</v>
      </c>
      <c r="E826" s="165">
        <v>3</v>
      </c>
      <c r="F826" s="135">
        <v>6</v>
      </c>
      <c r="G826" s="135">
        <v>125</v>
      </c>
      <c r="H826" s="154">
        <v>153.69800000000001</v>
      </c>
      <c r="I826" s="154">
        <v>6.0000000000000001E-3</v>
      </c>
      <c r="J826" s="154">
        <v>128.67400000000001</v>
      </c>
      <c r="K826" s="154">
        <v>126.054</v>
      </c>
      <c r="L826" s="154">
        <v>126.476</v>
      </c>
      <c r="M826" s="166">
        <v>105</v>
      </c>
      <c r="N826" s="167">
        <f t="shared" si="97"/>
        <v>108.67400000000001</v>
      </c>
      <c r="O826" s="167">
        <f t="shared" si="97"/>
        <v>106.054</v>
      </c>
      <c r="P826" s="167">
        <f t="shared" si="97"/>
        <v>106.476</v>
      </c>
      <c r="Q826">
        <f t="shared" si="93"/>
        <v>128.67400000000001</v>
      </c>
      <c r="R826">
        <f t="shared" si="94"/>
        <v>126.054</v>
      </c>
      <c r="S826" s="168">
        <f t="shared" si="95"/>
        <v>108.67400000000001</v>
      </c>
      <c r="T826">
        <f t="shared" si="96"/>
        <v>106.054</v>
      </c>
    </row>
    <row r="827" spans="1:20" outlineLevel="1" x14ac:dyDescent="0.25">
      <c r="A827" s="149">
        <v>85</v>
      </c>
      <c r="B827" s="164" t="str">
        <f t="shared" si="91"/>
        <v>FA</v>
      </c>
      <c r="C827" s="164" t="str">
        <f t="shared" si="92"/>
        <v>FA</v>
      </c>
      <c r="D827" s="135">
        <v>191.75</v>
      </c>
      <c r="E827" s="165">
        <v>3</v>
      </c>
      <c r="F827" s="135">
        <v>6</v>
      </c>
      <c r="G827" s="135">
        <v>125</v>
      </c>
      <c r="H827" s="154">
        <v>187.506</v>
      </c>
      <c r="I827" s="154">
        <v>6.0000000000000001E-3</v>
      </c>
      <c r="J827" s="154">
        <v>128.04300000000001</v>
      </c>
      <c r="K827" s="154">
        <v>125.876</v>
      </c>
      <c r="L827" s="154">
        <v>126.226</v>
      </c>
      <c r="M827" s="166">
        <v>105</v>
      </c>
      <c r="N827" s="167">
        <f t="shared" si="97"/>
        <v>108.04300000000001</v>
      </c>
      <c r="O827" s="167">
        <f t="shared" si="97"/>
        <v>105.876</v>
      </c>
      <c r="P827" s="167">
        <f t="shared" si="97"/>
        <v>106.226</v>
      </c>
      <c r="Q827">
        <f t="shared" si="93"/>
        <v>128.04300000000001</v>
      </c>
      <c r="R827">
        <f t="shared" si="94"/>
        <v>125.876</v>
      </c>
      <c r="S827" s="168">
        <f t="shared" si="95"/>
        <v>108.04300000000001</v>
      </c>
      <c r="T827">
        <f t="shared" si="96"/>
        <v>105.876</v>
      </c>
    </row>
    <row r="828" spans="1:20" outlineLevel="1" x14ac:dyDescent="0.25">
      <c r="A828" s="149">
        <v>100</v>
      </c>
      <c r="B828" s="164" t="str">
        <f t="shared" si="91"/>
        <v>FA</v>
      </c>
      <c r="C828" s="164" t="str">
        <f t="shared" si="92"/>
        <v>FA</v>
      </c>
      <c r="D828" s="135">
        <v>225.55</v>
      </c>
      <c r="E828" s="165">
        <v>3</v>
      </c>
      <c r="F828" s="135">
        <v>6</v>
      </c>
      <c r="G828" s="135">
        <v>125</v>
      </c>
      <c r="H828" s="154">
        <v>221.31399999999999</v>
      </c>
      <c r="I828" s="154">
        <v>6.0000000000000001E-3</v>
      </c>
      <c r="J828" s="154">
        <v>127.59099999999999</v>
      </c>
      <c r="K828" s="154">
        <v>125.762</v>
      </c>
      <c r="L828" s="154">
        <v>126.062</v>
      </c>
      <c r="M828" s="166">
        <v>105</v>
      </c>
      <c r="N828" s="167">
        <f t="shared" si="97"/>
        <v>107.59099999999999</v>
      </c>
      <c r="O828" s="167">
        <f t="shared" si="97"/>
        <v>105.762</v>
      </c>
      <c r="P828" s="167">
        <f t="shared" si="97"/>
        <v>106.062</v>
      </c>
      <c r="Q828">
        <f t="shared" si="93"/>
        <v>127.59099999999999</v>
      </c>
      <c r="R828">
        <f t="shared" si="94"/>
        <v>125.762</v>
      </c>
      <c r="S828" s="168">
        <f t="shared" si="95"/>
        <v>107.59099999999999</v>
      </c>
      <c r="T828">
        <f t="shared" si="96"/>
        <v>105.762</v>
      </c>
    </row>
    <row r="829" spans="1:20" outlineLevel="1" x14ac:dyDescent="0.25">
      <c r="A829" s="149">
        <v>125</v>
      </c>
      <c r="B829" s="164" t="str">
        <f t="shared" si="91"/>
        <v>FA</v>
      </c>
      <c r="C829" s="164" t="str">
        <f t="shared" si="92"/>
        <v>FA</v>
      </c>
      <c r="D829" s="135">
        <v>281.89999999999998</v>
      </c>
      <c r="E829" s="165">
        <v>3</v>
      </c>
      <c r="F829" s="135">
        <v>6</v>
      </c>
      <c r="G829" s="135">
        <v>125</v>
      </c>
      <c r="H829" s="154">
        <v>277.66000000000003</v>
      </c>
      <c r="I829" s="154">
        <v>6.0000000000000001E-3</v>
      </c>
      <c r="J829" s="154">
        <v>127.096</v>
      </c>
      <c r="K829" s="154">
        <v>125.623</v>
      </c>
      <c r="L829" s="154">
        <v>125.839</v>
      </c>
      <c r="M829" s="166">
        <v>105</v>
      </c>
      <c r="N829" s="167">
        <f t="shared" si="97"/>
        <v>107.096</v>
      </c>
      <c r="O829" s="167">
        <f t="shared" si="97"/>
        <v>105.623</v>
      </c>
      <c r="P829" s="167">
        <f t="shared" si="97"/>
        <v>105.839</v>
      </c>
      <c r="Q829">
        <f t="shared" si="93"/>
        <v>127.096</v>
      </c>
      <c r="R829">
        <f t="shared" si="94"/>
        <v>125.623</v>
      </c>
      <c r="S829" s="168">
        <f t="shared" si="95"/>
        <v>107.096</v>
      </c>
      <c r="T829">
        <f t="shared" si="96"/>
        <v>105.623</v>
      </c>
    </row>
    <row r="830" spans="1:20" outlineLevel="1" x14ac:dyDescent="0.25">
      <c r="A830" s="149">
        <v>150</v>
      </c>
      <c r="B830" s="164" t="str">
        <f t="shared" si="91"/>
        <v>FA</v>
      </c>
      <c r="C830" s="164" t="str">
        <f t="shared" si="92"/>
        <v>FA</v>
      </c>
      <c r="D830" s="135">
        <v>338.25</v>
      </c>
      <c r="E830" s="165">
        <v>3</v>
      </c>
      <c r="F830" s="135">
        <v>6</v>
      </c>
      <c r="G830" s="135">
        <v>125</v>
      </c>
      <c r="H830" s="154">
        <v>334.00599999999997</v>
      </c>
      <c r="I830" s="154">
        <v>6.0000000000000001E-3</v>
      </c>
      <c r="J830" s="154">
        <v>126.742</v>
      </c>
      <c r="K830" s="154">
        <v>125.52800000000001</v>
      </c>
      <c r="L830" s="154">
        <v>125.721</v>
      </c>
      <c r="M830" s="166">
        <v>105</v>
      </c>
      <c r="N830" s="167">
        <f t="shared" si="97"/>
        <v>106.742</v>
      </c>
      <c r="O830" s="167">
        <f t="shared" si="97"/>
        <v>105.52800000000001</v>
      </c>
      <c r="P830" s="167">
        <f t="shared" si="97"/>
        <v>105.721</v>
      </c>
      <c r="Q830">
        <f t="shared" si="93"/>
        <v>126.742</v>
      </c>
      <c r="R830">
        <f t="shared" si="94"/>
        <v>125.52800000000001</v>
      </c>
      <c r="S830" s="168">
        <f t="shared" si="95"/>
        <v>106.742</v>
      </c>
      <c r="T830">
        <f t="shared" si="96"/>
        <v>105.52800000000001</v>
      </c>
    </row>
    <row r="831" spans="1:20" outlineLevel="1" x14ac:dyDescent="0.25">
      <c r="A831" s="149">
        <v>2</v>
      </c>
      <c r="B831" s="164" t="str">
        <f t="shared" si="91"/>
        <v>FA</v>
      </c>
      <c r="C831" s="164" t="str">
        <f t="shared" si="92"/>
        <v>TR</v>
      </c>
      <c r="D831" s="135">
        <v>4.68</v>
      </c>
      <c r="E831" s="165">
        <v>3</v>
      </c>
      <c r="F831" s="135">
        <v>8</v>
      </c>
      <c r="G831" s="135">
        <v>125</v>
      </c>
      <c r="H831" s="154">
        <v>0.43692300000000001</v>
      </c>
      <c r="I831" s="154">
        <v>8.0000000000000002E-3</v>
      </c>
      <c r="J831" s="154">
        <v>255.43100000000001</v>
      </c>
      <c r="K831" s="154">
        <v>159.124</v>
      </c>
      <c r="L831" s="154">
        <v>177.28899999999999</v>
      </c>
      <c r="M831" s="166">
        <v>105</v>
      </c>
      <c r="N831" s="167">
        <f t="shared" si="97"/>
        <v>235.43100000000001</v>
      </c>
      <c r="O831" s="167">
        <f t="shared" si="97"/>
        <v>139.124</v>
      </c>
      <c r="P831" s="167">
        <f t="shared" si="97"/>
        <v>157.28899999999999</v>
      </c>
      <c r="Q831" t="str">
        <f t="shared" si="93"/>
        <v>NA</v>
      </c>
      <c r="R831" t="str">
        <f t="shared" si="94"/>
        <v>NA</v>
      </c>
      <c r="S831" s="168">
        <f t="shared" si="95"/>
        <v>235.43100000000001</v>
      </c>
      <c r="T831">
        <f t="shared" si="96"/>
        <v>139.124</v>
      </c>
    </row>
    <row r="832" spans="1:20" outlineLevel="1" x14ac:dyDescent="0.25">
      <c r="A832" s="149">
        <v>3.5</v>
      </c>
      <c r="B832" s="164" t="str">
        <f t="shared" si="91"/>
        <v>FA</v>
      </c>
      <c r="C832" s="164" t="str">
        <f t="shared" si="92"/>
        <v>TR</v>
      </c>
      <c r="D832" s="135">
        <v>8.06</v>
      </c>
      <c r="E832" s="165">
        <v>3</v>
      </c>
      <c r="F832" s="135">
        <v>8</v>
      </c>
      <c r="G832" s="135">
        <v>125</v>
      </c>
      <c r="H832" s="154">
        <v>3.8176899999999998</v>
      </c>
      <c r="I832" s="154">
        <v>8.0000000000000002E-3</v>
      </c>
      <c r="J832" s="154">
        <v>206.86</v>
      </c>
      <c r="K832" s="154">
        <v>146.24299999999999</v>
      </c>
      <c r="L832" s="154">
        <v>157.23400000000001</v>
      </c>
      <c r="M832" s="166">
        <v>105</v>
      </c>
      <c r="N832" s="167">
        <f t="shared" si="97"/>
        <v>186.86</v>
      </c>
      <c r="O832" s="167">
        <f t="shared" si="97"/>
        <v>126.24299999999999</v>
      </c>
      <c r="P832" s="167">
        <f t="shared" si="97"/>
        <v>137.23400000000001</v>
      </c>
      <c r="Q832">
        <f t="shared" si="93"/>
        <v>206.86</v>
      </c>
      <c r="R832">
        <f t="shared" si="94"/>
        <v>146.24299999999999</v>
      </c>
      <c r="S832" s="168">
        <f t="shared" si="95"/>
        <v>186.86</v>
      </c>
      <c r="T832">
        <f t="shared" si="96"/>
        <v>126.24299999999999</v>
      </c>
    </row>
    <row r="833" spans="1:20" outlineLevel="1" x14ac:dyDescent="0.25">
      <c r="A833" s="149">
        <v>5</v>
      </c>
      <c r="B833" s="164" t="str">
        <f t="shared" si="91"/>
        <v>FA</v>
      </c>
      <c r="C833" s="164" t="str">
        <f t="shared" si="92"/>
        <v>TR</v>
      </c>
      <c r="D833" s="135">
        <v>11.44</v>
      </c>
      <c r="E833" s="165">
        <v>3</v>
      </c>
      <c r="F833" s="135">
        <v>8</v>
      </c>
      <c r="G833" s="135">
        <v>125</v>
      </c>
      <c r="H833" s="154">
        <v>7.1984599999999999</v>
      </c>
      <c r="I833" s="154">
        <v>8.0000000000000002E-3</v>
      </c>
      <c r="J833" s="154">
        <v>184.41499999999999</v>
      </c>
      <c r="K833" s="154">
        <v>140.59100000000001</v>
      </c>
      <c r="L833" s="154">
        <v>148.029</v>
      </c>
      <c r="M833" s="166">
        <v>105</v>
      </c>
      <c r="N833" s="167">
        <f t="shared" si="97"/>
        <v>164.41499999999999</v>
      </c>
      <c r="O833" s="167">
        <f t="shared" si="97"/>
        <v>120.59100000000001</v>
      </c>
      <c r="P833" s="167">
        <f t="shared" si="97"/>
        <v>128.029</v>
      </c>
      <c r="Q833">
        <f t="shared" si="93"/>
        <v>184.41499999999999</v>
      </c>
      <c r="R833">
        <f t="shared" si="94"/>
        <v>140.59100000000001</v>
      </c>
      <c r="S833" s="168">
        <f t="shared" si="95"/>
        <v>164.41499999999999</v>
      </c>
      <c r="T833">
        <f t="shared" si="96"/>
        <v>120.59100000000001</v>
      </c>
    </row>
    <row r="834" spans="1:20" outlineLevel="1" x14ac:dyDescent="0.25">
      <c r="A834" s="149">
        <v>7.5</v>
      </c>
      <c r="B834" s="164" t="str">
        <f t="shared" si="91"/>
        <v>FA</v>
      </c>
      <c r="C834" s="164" t="str">
        <f t="shared" si="92"/>
        <v>TR</v>
      </c>
      <c r="D834" s="135">
        <v>17.07</v>
      </c>
      <c r="E834" s="165">
        <v>3</v>
      </c>
      <c r="F834" s="135">
        <v>8</v>
      </c>
      <c r="G834" s="135">
        <v>125</v>
      </c>
      <c r="H834" s="154">
        <v>12.8331</v>
      </c>
      <c r="I834" s="154">
        <v>8.0000000000000002E-3</v>
      </c>
      <c r="J834" s="154">
        <v>165.77699999999999</v>
      </c>
      <c r="K834" s="154">
        <v>135.733</v>
      </c>
      <c r="L834" s="154">
        <v>140.96</v>
      </c>
      <c r="M834" s="166">
        <v>105</v>
      </c>
      <c r="N834" s="167">
        <f t="shared" si="97"/>
        <v>145.77699999999999</v>
      </c>
      <c r="O834" s="167">
        <f t="shared" si="97"/>
        <v>115.733</v>
      </c>
      <c r="P834" s="167">
        <f t="shared" si="97"/>
        <v>120.96000000000001</v>
      </c>
      <c r="Q834">
        <f t="shared" si="93"/>
        <v>165.77699999999999</v>
      </c>
      <c r="R834">
        <f t="shared" si="94"/>
        <v>135.733</v>
      </c>
      <c r="S834" s="168">
        <f t="shared" si="95"/>
        <v>145.77699999999999</v>
      </c>
      <c r="T834">
        <f t="shared" si="96"/>
        <v>115.733</v>
      </c>
    </row>
    <row r="835" spans="1:20" outlineLevel="1" x14ac:dyDescent="0.25">
      <c r="A835" s="149">
        <v>10</v>
      </c>
      <c r="B835" s="164" t="str">
        <f t="shared" si="91"/>
        <v>FA</v>
      </c>
      <c r="C835" s="164" t="str">
        <f t="shared" si="92"/>
        <v>TR</v>
      </c>
      <c r="D835" s="135">
        <v>22.71</v>
      </c>
      <c r="E835" s="165">
        <v>3</v>
      </c>
      <c r="F835" s="135">
        <v>8</v>
      </c>
      <c r="G835" s="135">
        <v>125</v>
      </c>
      <c r="H835" s="154">
        <v>18.467700000000001</v>
      </c>
      <c r="I835" s="154">
        <v>8.0000000000000002E-3</v>
      </c>
      <c r="J835" s="154">
        <v>156.17099999999999</v>
      </c>
      <c r="K835" s="154">
        <v>133.31100000000001</v>
      </c>
      <c r="L835" s="154">
        <v>137.16499999999999</v>
      </c>
      <c r="M835" s="166">
        <v>105</v>
      </c>
      <c r="N835" s="167">
        <f t="shared" si="97"/>
        <v>136.17099999999999</v>
      </c>
      <c r="O835" s="167">
        <f t="shared" si="97"/>
        <v>113.31100000000001</v>
      </c>
      <c r="P835" s="167">
        <f t="shared" si="97"/>
        <v>117.16499999999999</v>
      </c>
      <c r="Q835">
        <f t="shared" si="93"/>
        <v>156.17099999999999</v>
      </c>
      <c r="R835">
        <f t="shared" si="94"/>
        <v>133.31100000000001</v>
      </c>
      <c r="S835" s="168">
        <f t="shared" si="95"/>
        <v>136.17099999999999</v>
      </c>
      <c r="T835">
        <f t="shared" si="96"/>
        <v>113.31100000000001</v>
      </c>
    </row>
    <row r="836" spans="1:20" outlineLevel="1" x14ac:dyDescent="0.25">
      <c r="A836" s="149">
        <v>15</v>
      </c>
      <c r="B836" s="164" t="str">
        <f t="shared" si="91"/>
        <v>FA</v>
      </c>
      <c r="C836" s="164" t="str">
        <f t="shared" si="92"/>
        <v>TR</v>
      </c>
      <c r="D836" s="135">
        <v>33.979999999999997</v>
      </c>
      <c r="E836" s="165">
        <v>3</v>
      </c>
      <c r="F836" s="135">
        <v>8</v>
      </c>
      <c r="G836" s="135">
        <v>125</v>
      </c>
      <c r="H836" s="154">
        <v>29.736899999999999</v>
      </c>
      <c r="I836" s="154">
        <v>8.0000000000000002E-3</v>
      </c>
      <c r="J836" s="154">
        <v>146.24299999999999</v>
      </c>
      <c r="K836" s="154">
        <v>130.68299999999999</v>
      </c>
      <c r="L836" s="154">
        <v>133.304</v>
      </c>
      <c r="M836" s="166">
        <v>105</v>
      </c>
      <c r="N836" s="167">
        <f t="shared" si="97"/>
        <v>126.24299999999999</v>
      </c>
      <c r="O836" s="167">
        <f t="shared" si="97"/>
        <v>110.68299999999999</v>
      </c>
      <c r="P836" s="167">
        <f t="shared" si="97"/>
        <v>113.304</v>
      </c>
      <c r="Q836">
        <f t="shared" si="93"/>
        <v>146.24299999999999</v>
      </c>
      <c r="R836">
        <f t="shared" si="94"/>
        <v>130.68299999999999</v>
      </c>
      <c r="S836" s="168">
        <f t="shared" si="95"/>
        <v>126.24299999999999</v>
      </c>
      <c r="T836">
        <f t="shared" si="96"/>
        <v>110.68299999999999</v>
      </c>
    </row>
    <row r="837" spans="1:20" outlineLevel="1" x14ac:dyDescent="0.25">
      <c r="A837" s="149">
        <v>20</v>
      </c>
      <c r="B837" s="164" t="str">
        <f t="shared" si="91"/>
        <v>FA</v>
      </c>
      <c r="C837" s="164" t="str">
        <f t="shared" si="92"/>
        <v>TR</v>
      </c>
      <c r="D837" s="135">
        <v>45.25</v>
      </c>
      <c r="E837" s="165">
        <v>3</v>
      </c>
      <c r="F837" s="135">
        <v>8</v>
      </c>
      <c r="G837" s="135">
        <v>125</v>
      </c>
      <c r="H837" s="154">
        <v>41.0062</v>
      </c>
      <c r="I837" s="154">
        <v>8.0000000000000002E-3</v>
      </c>
      <c r="J837" s="154">
        <v>141.16200000000001</v>
      </c>
      <c r="K837" s="154">
        <v>129.38800000000001</v>
      </c>
      <c r="L837" s="154">
        <v>131.29900000000001</v>
      </c>
      <c r="M837" s="166">
        <v>105</v>
      </c>
      <c r="N837" s="167">
        <f t="shared" si="97"/>
        <v>121.16200000000001</v>
      </c>
      <c r="O837" s="167">
        <f t="shared" si="97"/>
        <v>109.38800000000001</v>
      </c>
      <c r="P837" s="167">
        <f t="shared" si="97"/>
        <v>111.29900000000001</v>
      </c>
      <c r="Q837">
        <f t="shared" si="93"/>
        <v>141.16200000000001</v>
      </c>
      <c r="R837">
        <f t="shared" si="94"/>
        <v>129.38800000000001</v>
      </c>
      <c r="S837" s="168">
        <f t="shared" si="95"/>
        <v>121.16200000000001</v>
      </c>
      <c r="T837">
        <f t="shared" si="96"/>
        <v>109.38800000000001</v>
      </c>
    </row>
    <row r="838" spans="1:20" outlineLevel="1" x14ac:dyDescent="0.25">
      <c r="A838" s="149">
        <v>35</v>
      </c>
      <c r="B838" s="164" t="str">
        <f t="shared" si="91"/>
        <v>FA</v>
      </c>
      <c r="C838" s="164" t="str">
        <f t="shared" si="92"/>
        <v>FA</v>
      </c>
      <c r="D838" s="135">
        <v>79.05</v>
      </c>
      <c r="E838" s="165">
        <v>3</v>
      </c>
      <c r="F838" s="135">
        <v>8</v>
      </c>
      <c r="G838" s="135">
        <v>125</v>
      </c>
      <c r="H838" s="154">
        <v>74.813800000000001</v>
      </c>
      <c r="I838" s="154">
        <v>8.0000000000000002E-3</v>
      </c>
      <c r="J838" s="154">
        <v>134.46899999999999</v>
      </c>
      <c r="K838" s="154">
        <v>127.63800000000001</v>
      </c>
      <c r="L838" s="154">
        <v>128.78</v>
      </c>
      <c r="M838" s="166">
        <v>105</v>
      </c>
      <c r="N838" s="167">
        <f t="shared" si="97"/>
        <v>114.46899999999999</v>
      </c>
      <c r="O838" s="167">
        <f t="shared" si="97"/>
        <v>107.63800000000001</v>
      </c>
      <c r="P838" s="167">
        <f t="shared" si="97"/>
        <v>108.78</v>
      </c>
      <c r="Q838">
        <f t="shared" si="93"/>
        <v>134.46899999999999</v>
      </c>
      <c r="R838">
        <f t="shared" si="94"/>
        <v>127.63800000000001</v>
      </c>
      <c r="S838" s="168">
        <f t="shared" si="95"/>
        <v>114.46899999999999</v>
      </c>
      <c r="T838">
        <f t="shared" si="96"/>
        <v>107.63800000000001</v>
      </c>
    </row>
    <row r="839" spans="1:20" outlineLevel="1" x14ac:dyDescent="0.25">
      <c r="A839" s="149">
        <v>50</v>
      </c>
      <c r="B839" s="164" t="str">
        <f t="shared" si="91"/>
        <v>FA</v>
      </c>
      <c r="C839" s="164" t="str">
        <f t="shared" si="92"/>
        <v>FA</v>
      </c>
      <c r="D839" s="135">
        <v>112.86</v>
      </c>
      <c r="E839" s="165">
        <v>3</v>
      </c>
      <c r="F839" s="135">
        <v>8</v>
      </c>
      <c r="G839" s="135">
        <v>125</v>
      </c>
      <c r="H839" s="154">
        <v>108.622</v>
      </c>
      <c r="I839" s="154">
        <v>8.0000000000000002E-3</v>
      </c>
      <c r="J839" s="154">
        <v>131.74799999999999</v>
      </c>
      <c r="K839" s="154">
        <v>126.89400000000001</v>
      </c>
      <c r="L839" s="154">
        <v>127.678</v>
      </c>
      <c r="M839" s="166">
        <v>105</v>
      </c>
      <c r="N839" s="167">
        <f t="shared" si="97"/>
        <v>111.74799999999999</v>
      </c>
      <c r="O839" s="167">
        <f t="shared" si="97"/>
        <v>106.89400000000001</v>
      </c>
      <c r="P839" s="167">
        <f t="shared" si="97"/>
        <v>107.678</v>
      </c>
      <c r="Q839">
        <f t="shared" si="93"/>
        <v>131.74799999999999</v>
      </c>
      <c r="R839">
        <f t="shared" si="94"/>
        <v>126.89400000000001</v>
      </c>
      <c r="S839" s="168">
        <f t="shared" si="95"/>
        <v>111.74799999999999</v>
      </c>
      <c r="T839">
        <f t="shared" si="96"/>
        <v>106.89400000000001</v>
      </c>
    </row>
    <row r="840" spans="1:20" outlineLevel="1" x14ac:dyDescent="0.25">
      <c r="A840" s="149">
        <v>60</v>
      </c>
      <c r="B840" s="164" t="str">
        <f t="shared" si="91"/>
        <v>FA</v>
      </c>
      <c r="C840" s="164" t="str">
        <f t="shared" si="92"/>
        <v>FA</v>
      </c>
      <c r="D840" s="135">
        <v>135.4</v>
      </c>
      <c r="E840" s="165">
        <v>3</v>
      </c>
      <c r="F840" s="135">
        <v>8</v>
      </c>
      <c r="G840" s="135">
        <v>125</v>
      </c>
      <c r="H840" s="154">
        <v>131.16</v>
      </c>
      <c r="I840" s="154">
        <v>8.0000000000000002E-3</v>
      </c>
      <c r="J840" s="154">
        <v>130.666</v>
      </c>
      <c r="K840" s="154">
        <v>126.611</v>
      </c>
      <c r="L840" s="154">
        <v>127.245</v>
      </c>
      <c r="M840" s="166">
        <v>105</v>
      </c>
      <c r="N840" s="167">
        <f t="shared" si="97"/>
        <v>110.666</v>
      </c>
      <c r="O840" s="167">
        <f t="shared" si="97"/>
        <v>106.611</v>
      </c>
      <c r="P840" s="167">
        <f t="shared" si="97"/>
        <v>107.245</v>
      </c>
      <c r="Q840">
        <f t="shared" si="93"/>
        <v>130.666</v>
      </c>
      <c r="R840">
        <f t="shared" si="94"/>
        <v>126.611</v>
      </c>
      <c r="S840" s="168">
        <f t="shared" si="95"/>
        <v>110.666</v>
      </c>
      <c r="T840">
        <f t="shared" si="96"/>
        <v>106.611</v>
      </c>
    </row>
    <row r="841" spans="1:20" outlineLevel="1" x14ac:dyDescent="0.25">
      <c r="A841" s="149">
        <v>70</v>
      </c>
      <c r="B841" s="164" t="str">
        <f t="shared" si="91"/>
        <v>FA</v>
      </c>
      <c r="C841" s="164" t="str">
        <f t="shared" si="92"/>
        <v>FA</v>
      </c>
      <c r="D841" s="135">
        <v>157.94</v>
      </c>
      <c r="E841" s="165">
        <v>3</v>
      </c>
      <c r="F841" s="135">
        <v>8</v>
      </c>
      <c r="G841" s="135">
        <v>125</v>
      </c>
      <c r="H841" s="154">
        <v>153.69800000000001</v>
      </c>
      <c r="I841" s="154">
        <v>8.0000000000000002E-3</v>
      </c>
      <c r="J841" s="154">
        <v>129.89699999999999</v>
      </c>
      <c r="K841" s="154">
        <v>126.405</v>
      </c>
      <c r="L841" s="154">
        <v>126.967</v>
      </c>
      <c r="M841" s="166">
        <v>105</v>
      </c>
      <c r="N841" s="167">
        <f t="shared" si="97"/>
        <v>109.89699999999999</v>
      </c>
      <c r="O841" s="167">
        <f t="shared" si="97"/>
        <v>106.405</v>
      </c>
      <c r="P841" s="167">
        <f t="shared" si="97"/>
        <v>106.967</v>
      </c>
      <c r="Q841">
        <f t="shared" si="93"/>
        <v>129.89699999999999</v>
      </c>
      <c r="R841">
        <f t="shared" si="94"/>
        <v>126.405</v>
      </c>
      <c r="S841" s="168">
        <f t="shared" si="95"/>
        <v>109.89699999999999</v>
      </c>
      <c r="T841">
        <f t="shared" si="96"/>
        <v>106.405</v>
      </c>
    </row>
    <row r="842" spans="1:20" outlineLevel="1" x14ac:dyDescent="0.25">
      <c r="A842" s="149">
        <v>85</v>
      </c>
      <c r="B842" s="164" t="str">
        <f t="shared" si="91"/>
        <v>FA</v>
      </c>
      <c r="C842" s="164" t="str">
        <f t="shared" si="92"/>
        <v>FA</v>
      </c>
      <c r="D842" s="135">
        <v>191.75</v>
      </c>
      <c r="E842" s="165">
        <v>3</v>
      </c>
      <c r="F842" s="135">
        <v>8</v>
      </c>
      <c r="G842" s="135">
        <v>125</v>
      </c>
      <c r="H842" s="154">
        <v>187.506</v>
      </c>
      <c r="I842" s="154">
        <v>8.0000000000000002E-3</v>
      </c>
      <c r="J842" s="154">
        <v>129.05600000000001</v>
      </c>
      <c r="K842" s="154">
        <v>126.16800000000001</v>
      </c>
      <c r="L842" s="154">
        <v>126.634</v>
      </c>
      <c r="M842" s="166">
        <v>105</v>
      </c>
      <c r="N842" s="167">
        <f t="shared" si="97"/>
        <v>109.05600000000001</v>
      </c>
      <c r="O842" s="167">
        <f t="shared" si="97"/>
        <v>106.16800000000001</v>
      </c>
      <c r="P842" s="167">
        <f t="shared" si="97"/>
        <v>106.634</v>
      </c>
      <c r="Q842">
        <f t="shared" si="93"/>
        <v>129.05600000000001</v>
      </c>
      <c r="R842">
        <f t="shared" si="94"/>
        <v>126.16800000000001</v>
      </c>
      <c r="S842" s="168">
        <f t="shared" si="95"/>
        <v>109.05600000000001</v>
      </c>
      <c r="T842">
        <f t="shared" si="96"/>
        <v>106.16800000000001</v>
      </c>
    </row>
    <row r="843" spans="1:20" outlineLevel="1" x14ac:dyDescent="0.25">
      <c r="A843" s="149">
        <v>100</v>
      </c>
      <c r="B843" s="164" t="str">
        <f t="shared" si="91"/>
        <v>FA</v>
      </c>
      <c r="C843" s="164" t="str">
        <f t="shared" si="92"/>
        <v>FA</v>
      </c>
      <c r="D843" s="135">
        <v>225.55</v>
      </c>
      <c r="E843" s="165">
        <v>3</v>
      </c>
      <c r="F843" s="135">
        <v>8</v>
      </c>
      <c r="G843" s="135">
        <v>125</v>
      </c>
      <c r="H843" s="154">
        <v>221.31399999999999</v>
      </c>
      <c r="I843" s="154">
        <v>8.0000000000000002E-3</v>
      </c>
      <c r="J843" s="154">
        <v>128.45400000000001</v>
      </c>
      <c r="K843" s="154">
        <v>126.01600000000001</v>
      </c>
      <c r="L843" s="154">
        <v>126.41500000000001</v>
      </c>
      <c r="M843" s="166">
        <v>105</v>
      </c>
      <c r="N843" s="167">
        <f t="shared" si="97"/>
        <v>108.45400000000001</v>
      </c>
      <c r="O843" s="167">
        <f t="shared" si="97"/>
        <v>106.01600000000001</v>
      </c>
      <c r="P843" s="167">
        <f t="shared" si="97"/>
        <v>106.41500000000001</v>
      </c>
      <c r="Q843">
        <f t="shared" si="93"/>
        <v>128.45400000000001</v>
      </c>
      <c r="R843">
        <f t="shared" si="94"/>
        <v>126.01600000000001</v>
      </c>
      <c r="S843" s="168">
        <f t="shared" si="95"/>
        <v>108.45400000000001</v>
      </c>
      <c r="T843">
        <f t="shared" si="96"/>
        <v>106.01600000000001</v>
      </c>
    </row>
    <row r="844" spans="1:20" outlineLevel="1" x14ac:dyDescent="0.25">
      <c r="A844" s="149">
        <v>125</v>
      </c>
      <c r="B844" s="164" t="str">
        <f t="shared" si="91"/>
        <v>FA</v>
      </c>
      <c r="C844" s="164" t="str">
        <f t="shared" si="92"/>
        <v>FA</v>
      </c>
      <c r="D844" s="135">
        <v>281.89999999999998</v>
      </c>
      <c r="E844" s="165">
        <v>3</v>
      </c>
      <c r="F844" s="135">
        <v>8</v>
      </c>
      <c r="G844" s="135">
        <v>125</v>
      </c>
      <c r="H844" s="154">
        <v>277.66000000000003</v>
      </c>
      <c r="I844" s="154">
        <v>8.0000000000000002E-3</v>
      </c>
      <c r="J844" s="154">
        <v>127.794</v>
      </c>
      <c r="K844" s="154">
        <v>125.831</v>
      </c>
      <c r="L844" s="154">
        <v>126.11799999999999</v>
      </c>
      <c r="M844" s="166">
        <v>105</v>
      </c>
      <c r="N844" s="167">
        <f t="shared" si="97"/>
        <v>107.794</v>
      </c>
      <c r="O844" s="167">
        <f t="shared" si="97"/>
        <v>105.831</v>
      </c>
      <c r="P844" s="167">
        <f t="shared" si="97"/>
        <v>106.11799999999999</v>
      </c>
      <c r="Q844">
        <f t="shared" si="93"/>
        <v>127.794</v>
      </c>
      <c r="R844">
        <f t="shared" si="94"/>
        <v>125.831</v>
      </c>
      <c r="S844" s="168">
        <f t="shared" si="95"/>
        <v>107.794</v>
      </c>
      <c r="T844">
        <f t="shared" si="96"/>
        <v>105.831</v>
      </c>
    </row>
    <row r="845" spans="1:20" outlineLevel="1" x14ac:dyDescent="0.25">
      <c r="A845" s="149">
        <v>150</v>
      </c>
      <c r="B845" s="164" t="str">
        <f t="shared" si="91"/>
        <v>FA</v>
      </c>
      <c r="C845" s="164" t="str">
        <f t="shared" si="92"/>
        <v>FA</v>
      </c>
      <c r="D845" s="135">
        <v>338.25</v>
      </c>
      <c r="E845" s="165">
        <v>3</v>
      </c>
      <c r="F845" s="135">
        <v>8</v>
      </c>
      <c r="G845" s="135">
        <v>125</v>
      </c>
      <c r="H845" s="154">
        <v>334.00599999999997</v>
      </c>
      <c r="I845" s="154">
        <v>8.0000000000000002E-3</v>
      </c>
      <c r="J845" s="154">
        <v>127.32299999999999</v>
      </c>
      <c r="K845" s="154">
        <v>125.70399999999999</v>
      </c>
      <c r="L845" s="154">
        <v>125.961</v>
      </c>
      <c r="M845" s="166">
        <v>105</v>
      </c>
      <c r="N845" s="167">
        <f t="shared" si="97"/>
        <v>107.32299999999999</v>
      </c>
      <c r="O845" s="167">
        <f t="shared" si="97"/>
        <v>105.70399999999999</v>
      </c>
      <c r="P845" s="167">
        <f t="shared" si="97"/>
        <v>105.961</v>
      </c>
      <c r="Q845">
        <f t="shared" si="93"/>
        <v>127.32299999999999</v>
      </c>
      <c r="R845">
        <f t="shared" si="94"/>
        <v>125.70399999999999</v>
      </c>
      <c r="S845" s="168">
        <f t="shared" si="95"/>
        <v>107.32299999999999</v>
      </c>
      <c r="T845">
        <f t="shared" si="96"/>
        <v>105.70399999999999</v>
      </c>
    </row>
    <row r="846" spans="1:20" outlineLevel="1" x14ac:dyDescent="0.25">
      <c r="A846" s="149">
        <v>2</v>
      </c>
      <c r="B846" s="164" t="str">
        <f t="shared" si="91"/>
        <v>FA</v>
      </c>
      <c r="C846" s="164" t="str">
        <f t="shared" si="92"/>
        <v>TR</v>
      </c>
      <c r="D846" s="135">
        <v>4.68</v>
      </c>
      <c r="E846" s="165">
        <v>3</v>
      </c>
      <c r="F846" s="135">
        <v>9</v>
      </c>
      <c r="G846" s="135">
        <v>125</v>
      </c>
      <c r="H846" s="154">
        <v>0.43692300000000001</v>
      </c>
      <c r="I846" s="154">
        <v>8.9999999999999993E-3</v>
      </c>
      <c r="J846" s="154">
        <v>271.16800000000001</v>
      </c>
      <c r="K846" s="154">
        <v>163.244</v>
      </c>
      <c r="L846" s="154">
        <v>183.548</v>
      </c>
      <c r="M846" s="166">
        <v>105</v>
      </c>
      <c r="N846" s="167">
        <f t="shared" si="97"/>
        <v>251.16800000000001</v>
      </c>
      <c r="O846" s="167">
        <f t="shared" si="97"/>
        <v>143.244</v>
      </c>
      <c r="P846" s="167">
        <f t="shared" si="97"/>
        <v>163.548</v>
      </c>
      <c r="Q846" t="str">
        <f t="shared" si="93"/>
        <v>NA</v>
      </c>
      <c r="R846" t="str">
        <f t="shared" si="94"/>
        <v>NA</v>
      </c>
      <c r="S846" s="168">
        <f t="shared" si="95"/>
        <v>251.16800000000001</v>
      </c>
      <c r="T846">
        <f t="shared" si="96"/>
        <v>143.244</v>
      </c>
    </row>
    <row r="847" spans="1:20" outlineLevel="1" x14ac:dyDescent="0.25">
      <c r="A847" s="149">
        <v>3.5</v>
      </c>
      <c r="B847" s="164" t="str">
        <f t="shared" si="91"/>
        <v>FA</v>
      </c>
      <c r="C847" s="164" t="str">
        <f t="shared" si="92"/>
        <v>TR</v>
      </c>
      <c r="D847" s="135">
        <v>8.06</v>
      </c>
      <c r="E847" s="165">
        <v>3</v>
      </c>
      <c r="F847" s="135">
        <v>9</v>
      </c>
      <c r="G847" s="135">
        <v>125</v>
      </c>
      <c r="H847" s="154">
        <v>3.8176899999999998</v>
      </c>
      <c r="I847" s="154">
        <v>8.9999999999999993E-3</v>
      </c>
      <c r="J847" s="154">
        <v>216.83600000000001</v>
      </c>
      <c r="K847" s="154">
        <v>148.84100000000001</v>
      </c>
      <c r="L847" s="154">
        <v>161.155</v>
      </c>
      <c r="M847" s="166">
        <v>105</v>
      </c>
      <c r="N847" s="167">
        <f t="shared" si="97"/>
        <v>196.83600000000001</v>
      </c>
      <c r="O847" s="167">
        <f t="shared" si="97"/>
        <v>128.84100000000001</v>
      </c>
      <c r="P847" s="167">
        <f t="shared" si="97"/>
        <v>141.155</v>
      </c>
      <c r="Q847" t="str">
        <f t="shared" si="93"/>
        <v>NA</v>
      </c>
      <c r="R847" t="str">
        <f t="shared" si="94"/>
        <v>NA</v>
      </c>
      <c r="S847" s="168">
        <f t="shared" si="95"/>
        <v>196.83600000000001</v>
      </c>
      <c r="T847">
        <f t="shared" si="96"/>
        <v>128.84100000000001</v>
      </c>
    </row>
    <row r="848" spans="1:20" outlineLevel="1" x14ac:dyDescent="0.25">
      <c r="A848" s="149">
        <v>5</v>
      </c>
      <c r="B848" s="164" t="str">
        <f t="shared" si="91"/>
        <v>FA</v>
      </c>
      <c r="C848" s="164" t="str">
        <f t="shared" si="92"/>
        <v>TR</v>
      </c>
      <c r="D848" s="135">
        <v>11.44</v>
      </c>
      <c r="E848" s="165">
        <v>3</v>
      </c>
      <c r="F848" s="135">
        <v>9</v>
      </c>
      <c r="G848" s="135">
        <v>125</v>
      </c>
      <c r="H848" s="154">
        <v>7.1984599999999999</v>
      </c>
      <c r="I848" s="154">
        <v>8.9999999999999993E-3</v>
      </c>
      <c r="J848" s="154">
        <v>191.697</v>
      </c>
      <c r="K848" s="154">
        <v>142.50800000000001</v>
      </c>
      <c r="L848" s="154">
        <v>150.85</v>
      </c>
      <c r="M848" s="166">
        <v>105</v>
      </c>
      <c r="N848" s="167">
        <f t="shared" si="97"/>
        <v>171.697</v>
      </c>
      <c r="O848" s="167">
        <f t="shared" si="97"/>
        <v>122.50800000000001</v>
      </c>
      <c r="P848" s="167">
        <f t="shared" si="97"/>
        <v>130.85</v>
      </c>
      <c r="Q848">
        <f t="shared" si="93"/>
        <v>191.697</v>
      </c>
      <c r="R848">
        <f t="shared" si="94"/>
        <v>142.50800000000001</v>
      </c>
      <c r="S848" s="168">
        <f t="shared" si="95"/>
        <v>171.697</v>
      </c>
      <c r="T848">
        <f t="shared" si="96"/>
        <v>122.50800000000001</v>
      </c>
    </row>
    <row r="849" spans="1:20" outlineLevel="1" x14ac:dyDescent="0.25">
      <c r="A849" s="149">
        <v>7.5</v>
      </c>
      <c r="B849" s="164" t="str">
        <f t="shared" si="91"/>
        <v>FA</v>
      </c>
      <c r="C849" s="164" t="str">
        <f t="shared" si="92"/>
        <v>TR</v>
      </c>
      <c r="D849" s="135">
        <v>17.07</v>
      </c>
      <c r="E849" s="165">
        <v>3</v>
      </c>
      <c r="F849" s="135">
        <v>9</v>
      </c>
      <c r="G849" s="135">
        <v>125</v>
      </c>
      <c r="H849" s="154">
        <v>12.8331</v>
      </c>
      <c r="I849" s="154">
        <v>8.9999999999999993E-3</v>
      </c>
      <c r="J849" s="154">
        <v>170.80500000000001</v>
      </c>
      <c r="K849" s="154">
        <v>137.06</v>
      </c>
      <c r="L849" s="154">
        <v>142.92699999999999</v>
      </c>
      <c r="M849" s="166">
        <v>105</v>
      </c>
      <c r="N849" s="167">
        <f t="shared" si="97"/>
        <v>150.80500000000001</v>
      </c>
      <c r="O849" s="167">
        <f t="shared" si="97"/>
        <v>117.06</v>
      </c>
      <c r="P849" s="167">
        <f t="shared" si="97"/>
        <v>122.92699999999999</v>
      </c>
      <c r="Q849">
        <f t="shared" si="93"/>
        <v>170.80500000000001</v>
      </c>
      <c r="R849">
        <f t="shared" si="94"/>
        <v>137.06</v>
      </c>
      <c r="S849" s="168">
        <f t="shared" si="95"/>
        <v>150.80500000000001</v>
      </c>
      <c r="T849">
        <f t="shared" si="96"/>
        <v>117.06</v>
      </c>
    </row>
    <row r="850" spans="1:20" outlineLevel="1" x14ac:dyDescent="0.25">
      <c r="A850" s="149">
        <v>10</v>
      </c>
      <c r="B850" s="164" t="str">
        <f t="shared" si="91"/>
        <v>FA</v>
      </c>
      <c r="C850" s="164" t="str">
        <f t="shared" si="92"/>
        <v>TR</v>
      </c>
      <c r="D850" s="135">
        <v>22.71</v>
      </c>
      <c r="E850" s="165">
        <v>3</v>
      </c>
      <c r="F850" s="135">
        <v>9</v>
      </c>
      <c r="G850" s="135">
        <v>125</v>
      </c>
      <c r="H850" s="154">
        <v>18.467700000000001</v>
      </c>
      <c r="I850" s="154">
        <v>8.9999999999999993E-3</v>
      </c>
      <c r="J850" s="154">
        <v>160.02600000000001</v>
      </c>
      <c r="K850" s="154">
        <v>134.34200000000001</v>
      </c>
      <c r="L850" s="154">
        <v>138.66900000000001</v>
      </c>
      <c r="M850" s="166">
        <v>105</v>
      </c>
      <c r="N850" s="167">
        <f t="shared" si="97"/>
        <v>140.02600000000001</v>
      </c>
      <c r="O850" s="167">
        <f t="shared" si="97"/>
        <v>114.34200000000001</v>
      </c>
      <c r="P850" s="167">
        <f t="shared" si="97"/>
        <v>118.66900000000001</v>
      </c>
      <c r="Q850">
        <f t="shared" si="93"/>
        <v>160.02600000000001</v>
      </c>
      <c r="R850">
        <f t="shared" si="94"/>
        <v>134.34200000000001</v>
      </c>
      <c r="S850" s="168">
        <f t="shared" si="95"/>
        <v>140.02600000000001</v>
      </c>
      <c r="T850">
        <f t="shared" si="96"/>
        <v>114.34200000000001</v>
      </c>
    </row>
    <row r="851" spans="1:20" outlineLevel="1" x14ac:dyDescent="0.25">
      <c r="A851" s="149">
        <v>15</v>
      </c>
      <c r="B851" s="164" t="str">
        <f t="shared" si="91"/>
        <v>FA</v>
      </c>
      <c r="C851" s="164" t="str">
        <f t="shared" si="92"/>
        <v>TR</v>
      </c>
      <c r="D851" s="135">
        <v>33.979999999999997</v>
      </c>
      <c r="E851" s="165">
        <v>3</v>
      </c>
      <c r="F851" s="135">
        <v>9</v>
      </c>
      <c r="G851" s="135">
        <v>125</v>
      </c>
      <c r="H851" s="154">
        <v>29.736899999999999</v>
      </c>
      <c r="I851" s="154">
        <v>8.9999999999999993E-3</v>
      </c>
      <c r="J851" s="154">
        <v>148.87899999999999</v>
      </c>
      <c r="K851" s="154">
        <v>131.38999999999999</v>
      </c>
      <c r="L851" s="154">
        <v>134.33500000000001</v>
      </c>
      <c r="M851" s="166">
        <v>105</v>
      </c>
      <c r="N851" s="167">
        <f t="shared" si="97"/>
        <v>128.87899999999999</v>
      </c>
      <c r="O851" s="167">
        <f t="shared" si="97"/>
        <v>111.38999999999999</v>
      </c>
      <c r="P851" s="167">
        <f t="shared" si="97"/>
        <v>114.33500000000001</v>
      </c>
      <c r="Q851">
        <f t="shared" si="93"/>
        <v>148.87899999999999</v>
      </c>
      <c r="R851">
        <f t="shared" si="94"/>
        <v>131.38999999999999</v>
      </c>
      <c r="S851" s="168">
        <f t="shared" si="95"/>
        <v>128.87899999999999</v>
      </c>
      <c r="T851">
        <f t="shared" si="96"/>
        <v>111.38999999999999</v>
      </c>
    </row>
    <row r="852" spans="1:20" outlineLevel="1" x14ac:dyDescent="0.25">
      <c r="A852" s="149">
        <v>20</v>
      </c>
      <c r="B852" s="164" t="str">
        <f t="shared" si="91"/>
        <v>FA</v>
      </c>
      <c r="C852" s="164" t="str">
        <f t="shared" si="92"/>
        <v>TR</v>
      </c>
      <c r="D852" s="135">
        <v>45.25</v>
      </c>
      <c r="E852" s="165">
        <v>3</v>
      </c>
      <c r="F852" s="135">
        <v>9</v>
      </c>
      <c r="G852" s="135">
        <v>125</v>
      </c>
      <c r="H852" s="154">
        <v>41.0062</v>
      </c>
      <c r="I852" s="154">
        <v>8.9999999999999993E-3</v>
      </c>
      <c r="J852" s="154">
        <v>143.172</v>
      </c>
      <c r="K852" s="154">
        <v>129.934</v>
      </c>
      <c r="L852" s="154">
        <v>132.08199999999999</v>
      </c>
      <c r="M852" s="166">
        <v>105</v>
      </c>
      <c r="N852" s="167">
        <f t="shared" si="97"/>
        <v>123.172</v>
      </c>
      <c r="O852" s="167">
        <f t="shared" si="97"/>
        <v>109.934</v>
      </c>
      <c r="P852" s="167">
        <f t="shared" si="97"/>
        <v>112.08199999999999</v>
      </c>
      <c r="Q852">
        <f t="shared" si="93"/>
        <v>143.172</v>
      </c>
      <c r="R852">
        <f t="shared" si="94"/>
        <v>129.934</v>
      </c>
      <c r="S852" s="168">
        <f t="shared" si="95"/>
        <v>123.172</v>
      </c>
      <c r="T852">
        <f t="shared" si="96"/>
        <v>109.934</v>
      </c>
    </row>
    <row r="853" spans="1:20" outlineLevel="1" x14ac:dyDescent="0.25">
      <c r="A853" s="149">
        <v>35</v>
      </c>
      <c r="B853" s="164" t="str">
        <f t="shared" si="91"/>
        <v>FA</v>
      </c>
      <c r="C853" s="164" t="str">
        <f t="shared" si="92"/>
        <v>FA</v>
      </c>
      <c r="D853" s="135">
        <v>79.05</v>
      </c>
      <c r="E853" s="165">
        <v>3</v>
      </c>
      <c r="F853" s="135">
        <v>9</v>
      </c>
      <c r="G853" s="135">
        <v>125</v>
      </c>
      <c r="H853" s="154">
        <v>74.813800000000001</v>
      </c>
      <c r="I853" s="154">
        <v>8.9999999999999993E-3</v>
      </c>
      <c r="J853" s="154">
        <v>135.649</v>
      </c>
      <c r="K853" s="154">
        <v>127.967</v>
      </c>
      <c r="L853" s="154">
        <v>129.251</v>
      </c>
      <c r="M853" s="166">
        <v>105</v>
      </c>
      <c r="N853" s="167">
        <f t="shared" si="97"/>
        <v>115.649</v>
      </c>
      <c r="O853" s="167">
        <f t="shared" si="97"/>
        <v>107.967</v>
      </c>
      <c r="P853" s="167">
        <f t="shared" si="97"/>
        <v>109.251</v>
      </c>
      <c r="Q853">
        <f t="shared" si="93"/>
        <v>135.649</v>
      </c>
      <c r="R853">
        <f t="shared" si="94"/>
        <v>127.967</v>
      </c>
      <c r="S853" s="168">
        <f t="shared" si="95"/>
        <v>115.649</v>
      </c>
      <c r="T853">
        <f t="shared" si="96"/>
        <v>107.967</v>
      </c>
    </row>
    <row r="854" spans="1:20" outlineLevel="1" x14ac:dyDescent="0.25">
      <c r="A854" s="149">
        <v>50</v>
      </c>
      <c r="B854" s="164" t="str">
        <f t="shared" si="91"/>
        <v>FA</v>
      </c>
      <c r="C854" s="164" t="str">
        <f t="shared" si="92"/>
        <v>FA</v>
      </c>
      <c r="D854" s="135">
        <v>112.86</v>
      </c>
      <c r="E854" s="165">
        <v>3</v>
      </c>
      <c r="F854" s="135">
        <v>9</v>
      </c>
      <c r="G854" s="135">
        <v>125</v>
      </c>
      <c r="H854" s="154">
        <v>108.622</v>
      </c>
      <c r="I854" s="154">
        <v>8.9999999999999993E-3</v>
      </c>
      <c r="J854" s="154">
        <v>132.59</v>
      </c>
      <c r="K854" s="154">
        <v>127.13</v>
      </c>
      <c r="L854" s="154">
        <v>128.012</v>
      </c>
      <c r="M854" s="166">
        <v>105</v>
      </c>
      <c r="N854" s="167">
        <f t="shared" si="97"/>
        <v>112.59</v>
      </c>
      <c r="O854" s="167">
        <f t="shared" si="97"/>
        <v>107.13</v>
      </c>
      <c r="P854" s="167">
        <f t="shared" si="97"/>
        <v>108.012</v>
      </c>
      <c r="Q854">
        <f t="shared" si="93"/>
        <v>132.59</v>
      </c>
      <c r="R854">
        <f t="shared" si="94"/>
        <v>127.13</v>
      </c>
      <c r="S854" s="168">
        <f t="shared" si="95"/>
        <v>112.59</v>
      </c>
      <c r="T854">
        <f t="shared" si="96"/>
        <v>107.13</v>
      </c>
    </row>
    <row r="855" spans="1:20" outlineLevel="1" x14ac:dyDescent="0.25">
      <c r="A855" s="149">
        <v>60</v>
      </c>
      <c r="B855" s="164" t="str">
        <f t="shared" si="91"/>
        <v>FA</v>
      </c>
      <c r="C855" s="164" t="str">
        <f t="shared" si="92"/>
        <v>FA</v>
      </c>
      <c r="D855" s="135">
        <v>135.4</v>
      </c>
      <c r="E855" s="165">
        <v>3</v>
      </c>
      <c r="F855" s="135">
        <v>9</v>
      </c>
      <c r="G855" s="135">
        <v>125</v>
      </c>
      <c r="H855" s="154">
        <v>131.16</v>
      </c>
      <c r="I855" s="154">
        <v>8.9999999999999993E-3</v>
      </c>
      <c r="J855" s="154">
        <v>131.37299999999999</v>
      </c>
      <c r="K855" s="154">
        <v>126.812</v>
      </c>
      <c r="L855" s="154">
        <v>127.526</v>
      </c>
      <c r="M855" s="166">
        <v>105</v>
      </c>
      <c r="N855" s="167">
        <f t="shared" si="97"/>
        <v>111.37299999999999</v>
      </c>
      <c r="O855" s="167">
        <f t="shared" si="97"/>
        <v>106.812</v>
      </c>
      <c r="P855" s="167">
        <f t="shared" si="97"/>
        <v>107.526</v>
      </c>
      <c r="Q855">
        <f t="shared" si="93"/>
        <v>131.37299999999999</v>
      </c>
      <c r="R855">
        <f t="shared" si="94"/>
        <v>126.812</v>
      </c>
      <c r="S855" s="168">
        <f t="shared" si="95"/>
        <v>111.37299999999999</v>
      </c>
      <c r="T855">
        <f t="shared" si="96"/>
        <v>106.812</v>
      </c>
    </row>
    <row r="856" spans="1:20" outlineLevel="1" x14ac:dyDescent="0.25">
      <c r="A856" s="149">
        <v>70</v>
      </c>
      <c r="B856" s="164" t="str">
        <f t="shared" si="91"/>
        <v>FA</v>
      </c>
      <c r="C856" s="164" t="str">
        <f t="shared" si="92"/>
        <v>FA</v>
      </c>
      <c r="D856" s="135">
        <v>157.94</v>
      </c>
      <c r="E856" s="165">
        <v>3</v>
      </c>
      <c r="F856" s="135">
        <v>9</v>
      </c>
      <c r="G856" s="135">
        <v>125</v>
      </c>
      <c r="H856" s="154">
        <v>153.69800000000001</v>
      </c>
      <c r="I856" s="154">
        <v>8.9999999999999993E-3</v>
      </c>
      <c r="J856" s="154">
        <v>130.50800000000001</v>
      </c>
      <c r="K856" s="154">
        <v>126.58</v>
      </c>
      <c r="L856" s="154">
        <v>127.21299999999999</v>
      </c>
      <c r="M856" s="166">
        <v>105</v>
      </c>
      <c r="N856" s="167">
        <f t="shared" si="97"/>
        <v>110.50800000000001</v>
      </c>
      <c r="O856" s="167">
        <f t="shared" si="97"/>
        <v>106.58</v>
      </c>
      <c r="P856" s="167">
        <f t="shared" si="97"/>
        <v>107.21299999999999</v>
      </c>
      <c r="Q856">
        <f t="shared" si="93"/>
        <v>130.50800000000001</v>
      </c>
      <c r="R856">
        <f t="shared" si="94"/>
        <v>126.58</v>
      </c>
      <c r="S856" s="168">
        <f t="shared" si="95"/>
        <v>110.50800000000001</v>
      </c>
      <c r="T856">
        <f t="shared" si="96"/>
        <v>106.58</v>
      </c>
    </row>
    <row r="857" spans="1:20" outlineLevel="1" x14ac:dyDescent="0.25">
      <c r="A857" s="149">
        <v>85</v>
      </c>
      <c r="B857" s="164" t="str">
        <f t="shared" si="91"/>
        <v>FA</v>
      </c>
      <c r="C857" s="164" t="str">
        <f t="shared" si="92"/>
        <v>FA</v>
      </c>
      <c r="D857" s="135">
        <v>191.75</v>
      </c>
      <c r="E857" s="165">
        <v>3</v>
      </c>
      <c r="F857" s="135">
        <v>9</v>
      </c>
      <c r="G857" s="135">
        <v>125</v>
      </c>
      <c r="H857" s="154">
        <v>187.506</v>
      </c>
      <c r="I857" s="154">
        <v>8.9999999999999993E-3</v>
      </c>
      <c r="J857" s="154">
        <v>129.56200000000001</v>
      </c>
      <c r="K857" s="154">
        <v>126.31399999999999</v>
      </c>
      <c r="L857" s="154">
        <v>126.839</v>
      </c>
      <c r="M857" s="166">
        <v>105</v>
      </c>
      <c r="N857" s="167">
        <f t="shared" si="97"/>
        <v>109.56200000000001</v>
      </c>
      <c r="O857" s="167">
        <f t="shared" si="97"/>
        <v>106.31399999999999</v>
      </c>
      <c r="P857" s="167">
        <f t="shared" si="97"/>
        <v>106.839</v>
      </c>
      <c r="Q857">
        <f t="shared" si="93"/>
        <v>129.56200000000001</v>
      </c>
      <c r="R857">
        <f t="shared" si="94"/>
        <v>126.31399999999999</v>
      </c>
      <c r="S857" s="168">
        <f t="shared" si="95"/>
        <v>109.56200000000001</v>
      </c>
      <c r="T857">
        <f t="shared" si="96"/>
        <v>106.31399999999999</v>
      </c>
    </row>
    <row r="858" spans="1:20" outlineLevel="1" x14ac:dyDescent="0.25">
      <c r="A858" s="149">
        <v>100</v>
      </c>
      <c r="B858" s="164" t="str">
        <f t="shared" si="91"/>
        <v>FA</v>
      </c>
      <c r="C858" s="164" t="str">
        <f t="shared" si="92"/>
        <v>FA</v>
      </c>
      <c r="D858" s="135">
        <v>225.55</v>
      </c>
      <c r="E858" s="165">
        <v>3</v>
      </c>
      <c r="F858" s="135">
        <v>9</v>
      </c>
      <c r="G858" s="135">
        <v>125</v>
      </c>
      <c r="H858" s="154">
        <v>221.31399999999999</v>
      </c>
      <c r="I858" s="154">
        <v>8.9999999999999993E-3</v>
      </c>
      <c r="J858" s="154">
        <v>128.88499999999999</v>
      </c>
      <c r="K858" s="154">
        <v>126.143</v>
      </c>
      <c r="L858" s="154">
        <v>126.592</v>
      </c>
      <c r="M858" s="166">
        <v>105</v>
      </c>
      <c r="N858" s="167">
        <f t="shared" si="97"/>
        <v>108.88499999999999</v>
      </c>
      <c r="O858" s="167">
        <f t="shared" si="97"/>
        <v>106.143</v>
      </c>
      <c r="P858" s="167">
        <f t="shared" si="97"/>
        <v>106.592</v>
      </c>
      <c r="Q858">
        <f t="shared" si="93"/>
        <v>128.88499999999999</v>
      </c>
      <c r="R858">
        <f t="shared" si="94"/>
        <v>126.143</v>
      </c>
      <c r="S858" s="168">
        <f t="shared" si="95"/>
        <v>108.88499999999999</v>
      </c>
      <c r="T858">
        <f t="shared" si="96"/>
        <v>106.143</v>
      </c>
    </row>
    <row r="859" spans="1:20" outlineLevel="1" x14ac:dyDescent="0.25">
      <c r="A859" s="149">
        <v>125</v>
      </c>
      <c r="B859" s="164" t="str">
        <f t="shared" si="91"/>
        <v>FA</v>
      </c>
      <c r="C859" s="164" t="str">
        <f t="shared" si="92"/>
        <v>FA</v>
      </c>
      <c r="D859" s="135">
        <v>281.89999999999998</v>
      </c>
      <c r="E859" s="165">
        <v>3</v>
      </c>
      <c r="F859" s="135">
        <v>9</v>
      </c>
      <c r="G859" s="135">
        <v>125</v>
      </c>
      <c r="H859" s="154">
        <v>277.66000000000003</v>
      </c>
      <c r="I859" s="154">
        <v>8.9999999999999993E-3</v>
      </c>
      <c r="J859" s="154">
        <v>128.143</v>
      </c>
      <c r="K859" s="154">
        <v>125.935</v>
      </c>
      <c r="L859" s="154">
        <v>126.25700000000001</v>
      </c>
      <c r="M859" s="166">
        <v>105</v>
      </c>
      <c r="N859" s="167">
        <f t="shared" si="97"/>
        <v>108.143</v>
      </c>
      <c r="O859" s="167">
        <f t="shared" si="97"/>
        <v>105.935</v>
      </c>
      <c r="P859" s="167">
        <f t="shared" si="97"/>
        <v>106.25700000000001</v>
      </c>
      <c r="Q859">
        <f t="shared" si="93"/>
        <v>128.143</v>
      </c>
      <c r="R859">
        <f t="shared" si="94"/>
        <v>125.935</v>
      </c>
      <c r="S859" s="168">
        <f t="shared" si="95"/>
        <v>108.143</v>
      </c>
      <c r="T859">
        <f t="shared" si="96"/>
        <v>105.935</v>
      </c>
    </row>
    <row r="860" spans="1:20" outlineLevel="1" x14ac:dyDescent="0.25">
      <c r="A860" s="149">
        <v>150</v>
      </c>
      <c r="B860" s="164" t="str">
        <f t="shared" si="91"/>
        <v>FA</v>
      </c>
      <c r="C860" s="164" t="str">
        <f t="shared" si="92"/>
        <v>FA</v>
      </c>
      <c r="D860" s="135">
        <v>338.25</v>
      </c>
      <c r="E860" s="165">
        <v>3</v>
      </c>
      <c r="F860" s="135">
        <v>9</v>
      </c>
      <c r="G860" s="135">
        <v>125</v>
      </c>
      <c r="H860" s="154">
        <v>334.00599999999997</v>
      </c>
      <c r="I860" s="154">
        <v>8.9999999999999993E-3</v>
      </c>
      <c r="J860" s="154">
        <v>127.613</v>
      </c>
      <c r="K860" s="154">
        <v>125.792</v>
      </c>
      <c r="L860" s="154">
        <v>126.081</v>
      </c>
      <c r="M860" s="166">
        <v>105</v>
      </c>
      <c r="N860" s="167">
        <f t="shared" si="97"/>
        <v>107.613</v>
      </c>
      <c r="O860" s="167">
        <f t="shared" si="97"/>
        <v>105.792</v>
      </c>
      <c r="P860" s="167">
        <f t="shared" si="97"/>
        <v>106.081</v>
      </c>
      <c r="Q860">
        <f t="shared" si="93"/>
        <v>127.613</v>
      </c>
      <c r="R860">
        <f t="shared" si="94"/>
        <v>125.792</v>
      </c>
      <c r="S860" s="168">
        <f t="shared" si="95"/>
        <v>107.613</v>
      </c>
      <c r="T860">
        <f t="shared" si="96"/>
        <v>105.792</v>
      </c>
    </row>
    <row r="861" spans="1:20" outlineLevel="1" x14ac:dyDescent="0.25">
      <c r="A861" s="149">
        <v>2</v>
      </c>
      <c r="B861" s="164" t="str">
        <f t="shared" si="91"/>
        <v>FA</v>
      </c>
      <c r="C861" s="164" t="str">
        <f t="shared" si="92"/>
        <v>TR</v>
      </c>
      <c r="D861" s="135">
        <v>4.68</v>
      </c>
      <c r="E861" s="165">
        <v>3</v>
      </c>
      <c r="F861" s="135">
        <v>12</v>
      </c>
      <c r="G861" s="135">
        <v>125</v>
      </c>
      <c r="H861" s="154">
        <v>0.43692300000000001</v>
      </c>
      <c r="I861" s="154">
        <v>1.2E-2</v>
      </c>
      <c r="J861" s="154">
        <v>317.74299999999999</v>
      </c>
      <c r="K861" s="154">
        <v>175.44200000000001</v>
      </c>
      <c r="L861" s="154">
        <v>202.02099999999999</v>
      </c>
      <c r="M861" s="166">
        <v>105</v>
      </c>
      <c r="N861" s="167">
        <f t="shared" si="97"/>
        <v>297.74299999999999</v>
      </c>
      <c r="O861" s="167">
        <f t="shared" si="97"/>
        <v>155.44200000000001</v>
      </c>
      <c r="P861" s="167">
        <f t="shared" si="97"/>
        <v>182.02099999999999</v>
      </c>
      <c r="Q861" t="str">
        <f t="shared" si="93"/>
        <v>NA</v>
      </c>
      <c r="R861" t="str">
        <f t="shared" si="94"/>
        <v>NA</v>
      </c>
      <c r="S861" s="168">
        <f t="shared" si="95"/>
        <v>297.74299999999999</v>
      </c>
      <c r="T861">
        <f t="shared" si="96"/>
        <v>155.44200000000001</v>
      </c>
    </row>
    <row r="862" spans="1:20" outlineLevel="1" x14ac:dyDescent="0.25">
      <c r="A862" s="149">
        <v>3.5</v>
      </c>
      <c r="B862" s="164" t="str">
        <f t="shared" si="91"/>
        <v>FA</v>
      </c>
      <c r="C862" s="164" t="str">
        <f t="shared" si="92"/>
        <v>TR</v>
      </c>
      <c r="D862" s="135">
        <v>8.06</v>
      </c>
      <c r="E862" s="165">
        <v>3</v>
      </c>
      <c r="F862" s="135">
        <v>12</v>
      </c>
      <c r="G862" s="135">
        <v>125</v>
      </c>
      <c r="H862" s="154">
        <v>3.8176899999999998</v>
      </c>
      <c r="I862" s="154">
        <v>1.2E-2</v>
      </c>
      <c r="J862" s="154">
        <v>246.46299999999999</v>
      </c>
      <c r="K862" s="154">
        <v>156.56800000000001</v>
      </c>
      <c r="L862" s="154">
        <v>172.78899999999999</v>
      </c>
      <c r="M862" s="166">
        <v>105</v>
      </c>
      <c r="N862" s="167">
        <f t="shared" si="97"/>
        <v>226.46299999999999</v>
      </c>
      <c r="O862" s="167">
        <f t="shared" si="97"/>
        <v>136.56800000000001</v>
      </c>
      <c r="P862" s="167">
        <f t="shared" si="97"/>
        <v>152.78899999999999</v>
      </c>
      <c r="Q862" t="str">
        <f t="shared" si="93"/>
        <v>NA</v>
      </c>
      <c r="R862" t="str">
        <f t="shared" si="94"/>
        <v>NA</v>
      </c>
      <c r="S862" s="168">
        <f t="shared" si="95"/>
        <v>226.46299999999999</v>
      </c>
      <c r="T862">
        <f t="shared" si="96"/>
        <v>136.56800000000001</v>
      </c>
    </row>
    <row r="863" spans="1:20" outlineLevel="1" x14ac:dyDescent="0.25">
      <c r="A863" s="149">
        <v>5</v>
      </c>
      <c r="B863" s="164" t="str">
        <f t="shared" si="91"/>
        <v>FA</v>
      </c>
      <c r="C863" s="164" t="str">
        <f t="shared" si="92"/>
        <v>TR</v>
      </c>
      <c r="D863" s="135">
        <v>11.44</v>
      </c>
      <c r="E863" s="165">
        <v>3</v>
      </c>
      <c r="F863" s="135">
        <v>12</v>
      </c>
      <c r="G863" s="135">
        <v>125</v>
      </c>
      <c r="H863" s="154">
        <v>7.1984599999999999</v>
      </c>
      <c r="I863" s="154">
        <v>1.2E-2</v>
      </c>
      <c r="J863" s="154">
        <v>213.40299999999999</v>
      </c>
      <c r="K863" s="154">
        <v>148.22800000000001</v>
      </c>
      <c r="L863" s="154">
        <v>159.25700000000001</v>
      </c>
      <c r="M863" s="166">
        <v>105</v>
      </c>
      <c r="N863" s="167">
        <f t="shared" si="97"/>
        <v>193.40299999999999</v>
      </c>
      <c r="O863" s="167">
        <f t="shared" si="97"/>
        <v>128.22800000000001</v>
      </c>
      <c r="P863" s="167">
        <f t="shared" si="97"/>
        <v>139.25700000000001</v>
      </c>
      <c r="Q863" t="str">
        <f t="shared" si="93"/>
        <v>NA</v>
      </c>
      <c r="R863" t="str">
        <f t="shared" si="94"/>
        <v>NA</v>
      </c>
      <c r="S863" s="168">
        <f t="shared" si="95"/>
        <v>193.40299999999999</v>
      </c>
      <c r="T863">
        <f t="shared" si="96"/>
        <v>128.22800000000001</v>
      </c>
    </row>
    <row r="864" spans="1:20" outlineLevel="1" x14ac:dyDescent="0.25">
      <c r="A864" s="149">
        <v>7.5</v>
      </c>
      <c r="B864" s="164" t="str">
        <f t="shared" si="91"/>
        <v>TR</v>
      </c>
      <c r="C864" s="164" t="str">
        <f t="shared" si="92"/>
        <v>TR</v>
      </c>
      <c r="D864" s="135">
        <v>17.07</v>
      </c>
      <c r="E864" s="165">
        <v>3</v>
      </c>
      <c r="F864" s="135">
        <v>12</v>
      </c>
      <c r="G864" s="135">
        <v>125</v>
      </c>
      <c r="H864" s="154">
        <v>12.8331</v>
      </c>
      <c r="I864" s="154">
        <v>1.2E-2</v>
      </c>
      <c r="J864" s="154">
        <v>185.79900000000001</v>
      </c>
      <c r="K864" s="154">
        <v>141.02199999999999</v>
      </c>
      <c r="L864" s="154">
        <v>148.79300000000001</v>
      </c>
      <c r="M864" s="166">
        <v>105</v>
      </c>
      <c r="N864" s="167">
        <f t="shared" si="97"/>
        <v>165.79900000000001</v>
      </c>
      <c r="O864" s="167">
        <f t="shared" si="97"/>
        <v>121.02199999999999</v>
      </c>
      <c r="P864" s="167">
        <f t="shared" si="97"/>
        <v>128.79300000000001</v>
      </c>
      <c r="Q864">
        <f t="shared" si="93"/>
        <v>185.79900000000001</v>
      </c>
      <c r="R864">
        <f t="shared" si="94"/>
        <v>141.02199999999999</v>
      </c>
      <c r="S864" s="168">
        <f t="shared" si="95"/>
        <v>165.79900000000001</v>
      </c>
      <c r="T864">
        <f t="shared" si="96"/>
        <v>121.02199999999999</v>
      </c>
    </row>
    <row r="865" spans="1:20" outlineLevel="1" x14ac:dyDescent="0.25">
      <c r="A865" s="149">
        <v>10</v>
      </c>
      <c r="B865" s="164" t="str">
        <f t="shared" si="91"/>
        <v>TR</v>
      </c>
      <c r="C865" s="164" t="str">
        <f t="shared" si="92"/>
        <v>TR</v>
      </c>
      <c r="D865" s="135">
        <v>22.71</v>
      </c>
      <c r="E865" s="165">
        <v>3</v>
      </c>
      <c r="F865" s="135">
        <v>12</v>
      </c>
      <c r="G865" s="135">
        <v>125</v>
      </c>
      <c r="H865" s="154">
        <v>18.467700000000001</v>
      </c>
      <c r="I865" s="154">
        <v>1.2E-2</v>
      </c>
      <c r="J865" s="154">
        <v>171.54</v>
      </c>
      <c r="K865" s="154">
        <v>137.422</v>
      </c>
      <c r="L865" s="154">
        <v>143.16200000000001</v>
      </c>
      <c r="M865" s="166">
        <v>105</v>
      </c>
      <c r="N865" s="167">
        <f t="shared" si="97"/>
        <v>151.54</v>
      </c>
      <c r="O865" s="167">
        <f t="shared" si="97"/>
        <v>117.422</v>
      </c>
      <c r="P865" s="167">
        <f t="shared" si="97"/>
        <v>123.16200000000001</v>
      </c>
      <c r="Q865">
        <f t="shared" si="93"/>
        <v>171.54</v>
      </c>
      <c r="R865">
        <f t="shared" si="94"/>
        <v>137.422</v>
      </c>
      <c r="S865" s="168">
        <f t="shared" si="95"/>
        <v>151.54</v>
      </c>
      <c r="T865">
        <f t="shared" si="96"/>
        <v>117.422</v>
      </c>
    </row>
    <row r="866" spans="1:20" outlineLevel="1" x14ac:dyDescent="0.25">
      <c r="A866" s="149">
        <v>15</v>
      </c>
      <c r="B866" s="164" t="str">
        <f t="shared" si="91"/>
        <v>TR</v>
      </c>
      <c r="C866" s="164" t="str">
        <f t="shared" si="92"/>
        <v>TR</v>
      </c>
      <c r="D866" s="135">
        <v>33.979999999999997</v>
      </c>
      <c r="E866" s="165">
        <v>3</v>
      </c>
      <c r="F866" s="135">
        <v>12</v>
      </c>
      <c r="G866" s="135">
        <v>125</v>
      </c>
      <c r="H866" s="154">
        <v>29.736899999999999</v>
      </c>
      <c r="I866" s="154">
        <v>1.2E-2</v>
      </c>
      <c r="J866" s="154">
        <v>156.76400000000001</v>
      </c>
      <c r="K866" s="154">
        <v>133.50399999999999</v>
      </c>
      <c r="L866" s="154">
        <v>137.41800000000001</v>
      </c>
      <c r="M866" s="166">
        <v>105</v>
      </c>
      <c r="N866" s="167">
        <f t="shared" si="97"/>
        <v>136.76400000000001</v>
      </c>
      <c r="O866" s="167">
        <f t="shared" si="97"/>
        <v>113.50399999999999</v>
      </c>
      <c r="P866" s="167">
        <f t="shared" si="97"/>
        <v>117.41800000000001</v>
      </c>
      <c r="Q866">
        <f t="shared" si="93"/>
        <v>156.76400000000001</v>
      </c>
      <c r="R866">
        <f t="shared" si="94"/>
        <v>133.50399999999999</v>
      </c>
      <c r="S866" s="168">
        <f t="shared" si="95"/>
        <v>136.76400000000001</v>
      </c>
      <c r="T866">
        <f t="shared" si="96"/>
        <v>113.50399999999999</v>
      </c>
    </row>
    <row r="867" spans="1:20" outlineLevel="1" x14ac:dyDescent="0.25">
      <c r="A867" s="149">
        <v>20</v>
      </c>
      <c r="B867" s="164" t="str">
        <f t="shared" si="91"/>
        <v>TR</v>
      </c>
      <c r="C867" s="164" t="str">
        <f t="shared" si="92"/>
        <v>TR</v>
      </c>
      <c r="D867" s="135">
        <v>45.25</v>
      </c>
      <c r="E867" s="165">
        <v>3</v>
      </c>
      <c r="F867" s="135">
        <v>12</v>
      </c>
      <c r="G867" s="135">
        <v>125</v>
      </c>
      <c r="H867" s="154">
        <v>41.0062</v>
      </c>
      <c r="I867" s="154">
        <v>1.2E-2</v>
      </c>
      <c r="J867" s="154">
        <v>149.185</v>
      </c>
      <c r="K867" s="154">
        <v>131.56899999999999</v>
      </c>
      <c r="L867" s="154">
        <v>134.42699999999999</v>
      </c>
      <c r="M867" s="166">
        <v>105</v>
      </c>
      <c r="N867" s="167">
        <f t="shared" si="97"/>
        <v>129.185</v>
      </c>
      <c r="O867" s="167">
        <f t="shared" si="97"/>
        <v>111.56899999999999</v>
      </c>
      <c r="P867" s="167">
        <f t="shared" si="97"/>
        <v>114.42699999999999</v>
      </c>
      <c r="Q867">
        <f t="shared" si="93"/>
        <v>149.185</v>
      </c>
      <c r="R867">
        <f t="shared" si="94"/>
        <v>131.56899999999999</v>
      </c>
      <c r="S867" s="168">
        <f t="shared" si="95"/>
        <v>129.185</v>
      </c>
      <c r="T867">
        <f t="shared" si="96"/>
        <v>111.56899999999999</v>
      </c>
    </row>
    <row r="868" spans="1:20" outlineLevel="1" x14ac:dyDescent="0.25">
      <c r="A868" s="149">
        <v>35</v>
      </c>
      <c r="B868" s="164" t="str">
        <f t="shared" si="91"/>
        <v>FA</v>
      </c>
      <c r="C868" s="164" t="str">
        <f t="shared" si="92"/>
        <v>FA</v>
      </c>
      <c r="D868" s="135">
        <v>79.05</v>
      </c>
      <c r="E868" s="165">
        <v>3</v>
      </c>
      <c r="F868" s="135">
        <v>12</v>
      </c>
      <c r="G868" s="135">
        <v>125</v>
      </c>
      <c r="H868" s="154">
        <v>74.813800000000001</v>
      </c>
      <c r="I868" s="154">
        <v>1.2E-2</v>
      </c>
      <c r="J868" s="154">
        <v>139.184</v>
      </c>
      <c r="K868" s="154">
        <v>128.953</v>
      </c>
      <c r="L868" s="154">
        <v>130.66200000000001</v>
      </c>
      <c r="M868" s="166">
        <v>105</v>
      </c>
      <c r="N868" s="167">
        <f t="shared" si="97"/>
        <v>119.184</v>
      </c>
      <c r="O868" s="167">
        <f t="shared" si="97"/>
        <v>108.953</v>
      </c>
      <c r="P868" s="167">
        <f t="shared" si="97"/>
        <v>110.66200000000001</v>
      </c>
      <c r="Q868">
        <f t="shared" si="93"/>
        <v>139.184</v>
      </c>
      <c r="R868">
        <f t="shared" si="94"/>
        <v>128.953</v>
      </c>
      <c r="S868" s="168">
        <f t="shared" si="95"/>
        <v>119.184</v>
      </c>
      <c r="T868">
        <f t="shared" si="96"/>
        <v>108.953</v>
      </c>
    </row>
    <row r="869" spans="1:20" outlineLevel="1" x14ac:dyDescent="0.25">
      <c r="A869" s="149">
        <v>50</v>
      </c>
      <c r="B869" s="164" t="str">
        <f t="shared" si="91"/>
        <v>FA</v>
      </c>
      <c r="C869" s="164" t="str">
        <f t="shared" si="92"/>
        <v>FA</v>
      </c>
      <c r="D869" s="135">
        <v>112.86</v>
      </c>
      <c r="E869" s="165">
        <v>3</v>
      </c>
      <c r="F869" s="135">
        <v>12</v>
      </c>
      <c r="G869" s="135">
        <v>125</v>
      </c>
      <c r="H869" s="154">
        <v>108.622</v>
      </c>
      <c r="I869" s="154">
        <v>1.2E-2</v>
      </c>
      <c r="J869" s="154">
        <v>135.113</v>
      </c>
      <c r="K869" s="154">
        <v>127.839</v>
      </c>
      <c r="L869" s="154">
        <v>129.012</v>
      </c>
      <c r="M869" s="166">
        <v>105</v>
      </c>
      <c r="N869" s="167">
        <f t="shared" si="97"/>
        <v>115.113</v>
      </c>
      <c r="O869" s="167">
        <f t="shared" si="97"/>
        <v>107.839</v>
      </c>
      <c r="P869" s="167">
        <f t="shared" si="97"/>
        <v>109.012</v>
      </c>
      <c r="Q869">
        <f t="shared" si="93"/>
        <v>135.113</v>
      </c>
      <c r="R869">
        <f t="shared" si="94"/>
        <v>127.839</v>
      </c>
      <c r="S869" s="168">
        <f t="shared" si="95"/>
        <v>115.113</v>
      </c>
      <c r="T869">
        <f t="shared" si="96"/>
        <v>107.839</v>
      </c>
    </row>
    <row r="870" spans="1:20" outlineLevel="1" x14ac:dyDescent="0.25">
      <c r="A870" s="149">
        <v>60</v>
      </c>
      <c r="B870" s="164" t="str">
        <f t="shared" si="91"/>
        <v>FA</v>
      </c>
      <c r="C870" s="164" t="str">
        <f t="shared" si="92"/>
        <v>FA</v>
      </c>
      <c r="D870" s="135">
        <v>135.4</v>
      </c>
      <c r="E870" s="165">
        <v>3</v>
      </c>
      <c r="F870" s="135">
        <v>12</v>
      </c>
      <c r="G870" s="135">
        <v>125</v>
      </c>
      <c r="H870" s="154">
        <v>131.16</v>
      </c>
      <c r="I870" s="154">
        <v>1.2E-2</v>
      </c>
      <c r="J870" s="154">
        <v>133.49199999999999</v>
      </c>
      <c r="K870" s="154">
        <v>127.41500000000001</v>
      </c>
      <c r="L870" s="154">
        <v>128.36500000000001</v>
      </c>
      <c r="M870" s="166">
        <v>105</v>
      </c>
      <c r="N870" s="167">
        <f t="shared" si="97"/>
        <v>113.49199999999999</v>
      </c>
      <c r="O870" s="167">
        <f t="shared" si="97"/>
        <v>107.41500000000001</v>
      </c>
      <c r="P870" s="167">
        <f t="shared" si="97"/>
        <v>108.36500000000001</v>
      </c>
      <c r="Q870">
        <f t="shared" si="93"/>
        <v>133.49199999999999</v>
      </c>
      <c r="R870">
        <f t="shared" si="94"/>
        <v>127.41500000000001</v>
      </c>
      <c r="S870" s="168">
        <f t="shared" si="95"/>
        <v>113.49199999999999</v>
      </c>
      <c r="T870">
        <f t="shared" si="96"/>
        <v>107.41500000000001</v>
      </c>
    </row>
    <row r="871" spans="1:20" outlineLevel="1" x14ac:dyDescent="0.25">
      <c r="A871" s="149">
        <v>70</v>
      </c>
      <c r="B871" s="164" t="str">
        <f t="shared" si="91"/>
        <v>FA</v>
      </c>
      <c r="C871" s="164" t="str">
        <f t="shared" si="92"/>
        <v>FA</v>
      </c>
      <c r="D871" s="135">
        <v>157.94</v>
      </c>
      <c r="E871" s="165">
        <v>3</v>
      </c>
      <c r="F871" s="135">
        <v>12</v>
      </c>
      <c r="G871" s="135">
        <v>125</v>
      </c>
      <c r="H871" s="154">
        <v>153.69800000000001</v>
      </c>
      <c r="I871" s="154">
        <v>1.2E-2</v>
      </c>
      <c r="J871" s="154">
        <v>132.34</v>
      </c>
      <c r="K871" s="154">
        <v>127.10599999999999</v>
      </c>
      <c r="L871" s="154">
        <v>127.949</v>
      </c>
      <c r="M871" s="166">
        <v>105</v>
      </c>
      <c r="N871" s="167">
        <f t="shared" si="97"/>
        <v>112.34</v>
      </c>
      <c r="O871" s="167">
        <f t="shared" si="97"/>
        <v>107.10599999999999</v>
      </c>
      <c r="P871" s="167">
        <f t="shared" si="97"/>
        <v>107.949</v>
      </c>
      <c r="Q871">
        <f t="shared" si="93"/>
        <v>132.34</v>
      </c>
      <c r="R871">
        <f t="shared" si="94"/>
        <v>127.10599999999999</v>
      </c>
      <c r="S871" s="168">
        <f t="shared" si="95"/>
        <v>112.34</v>
      </c>
      <c r="T871">
        <f t="shared" si="96"/>
        <v>107.10599999999999</v>
      </c>
    </row>
    <row r="872" spans="1:20" outlineLevel="1" x14ac:dyDescent="0.25">
      <c r="A872" s="149">
        <v>85</v>
      </c>
      <c r="B872" s="164" t="str">
        <f t="shared" si="91"/>
        <v>FA</v>
      </c>
      <c r="C872" s="164" t="str">
        <f t="shared" si="92"/>
        <v>FA</v>
      </c>
      <c r="D872" s="135">
        <v>191.75</v>
      </c>
      <c r="E872" s="165">
        <v>3</v>
      </c>
      <c r="F872" s="135">
        <v>12</v>
      </c>
      <c r="G872" s="135">
        <v>125</v>
      </c>
      <c r="H872" s="154">
        <v>187.506</v>
      </c>
      <c r="I872" s="154">
        <v>1.2E-2</v>
      </c>
      <c r="J872" s="154">
        <v>131.08099999999999</v>
      </c>
      <c r="K872" s="154">
        <v>126.751</v>
      </c>
      <c r="L872" s="154">
        <v>127.45</v>
      </c>
      <c r="M872" s="166">
        <v>105</v>
      </c>
      <c r="N872" s="167">
        <f t="shared" si="97"/>
        <v>111.08099999999999</v>
      </c>
      <c r="O872" s="167">
        <f t="shared" si="97"/>
        <v>106.751</v>
      </c>
      <c r="P872" s="167">
        <f t="shared" si="97"/>
        <v>107.45</v>
      </c>
      <c r="Q872">
        <f t="shared" si="93"/>
        <v>131.08099999999999</v>
      </c>
      <c r="R872">
        <f t="shared" si="94"/>
        <v>126.751</v>
      </c>
      <c r="S872" s="168">
        <f t="shared" si="95"/>
        <v>111.08099999999999</v>
      </c>
      <c r="T872">
        <f t="shared" si="96"/>
        <v>106.751</v>
      </c>
    </row>
    <row r="873" spans="1:20" outlineLevel="1" x14ac:dyDescent="0.25">
      <c r="A873" s="149">
        <v>100</v>
      </c>
      <c r="B873" s="164" t="str">
        <f t="shared" si="91"/>
        <v>FA</v>
      </c>
      <c r="C873" s="164" t="str">
        <f t="shared" si="92"/>
        <v>FA</v>
      </c>
      <c r="D873" s="135">
        <v>225.55</v>
      </c>
      <c r="E873" s="165">
        <v>3</v>
      </c>
      <c r="F873" s="135">
        <v>12</v>
      </c>
      <c r="G873" s="135">
        <v>125</v>
      </c>
      <c r="H873" s="154">
        <v>221.31399999999999</v>
      </c>
      <c r="I873" s="154">
        <v>1.2E-2</v>
      </c>
      <c r="J873" s="154">
        <v>130.179</v>
      </c>
      <c r="K873" s="154">
        <v>126.524</v>
      </c>
      <c r="L873" s="154">
        <v>127.122</v>
      </c>
      <c r="M873" s="166">
        <v>105</v>
      </c>
      <c r="N873" s="167">
        <f t="shared" si="97"/>
        <v>110.179</v>
      </c>
      <c r="O873" s="167">
        <f t="shared" si="97"/>
        <v>106.524</v>
      </c>
      <c r="P873" s="167">
        <f t="shared" si="97"/>
        <v>107.122</v>
      </c>
      <c r="Q873">
        <f t="shared" si="93"/>
        <v>130.179</v>
      </c>
      <c r="R873">
        <f t="shared" si="94"/>
        <v>126.524</v>
      </c>
      <c r="S873" s="168">
        <f t="shared" si="95"/>
        <v>110.179</v>
      </c>
      <c r="T873">
        <f t="shared" si="96"/>
        <v>106.524</v>
      </c>
    </row>
    <row r="874" spans="1:20" outlineLevel="1" x14ac:dyDescent="0.25">
      <c r="A874" s="149">
        <v>125</v>
      </c>
      <c r="B874" s="164" t="str">
        <f t="shared" si="91"/>
        <v>FA</v>
      </c>
      <c r="C874" s="164" t="str">
        <f t="shared" si="92"/>
        <v>FA</v>
      </c>
      <c r="D874" s="135">
        <v>281.89999999999998</v>
      </c>
      <c r="E874" s="165">
        <v>3</v>
      </c>
      <c r="F874" s="135">
        <v>12</v>
      </c>
      <c r="G874" s="135">
        <v>125</v>
      </c>
      <c r="H874" s="154">
        <v>277.66000000000003</v>
      </c>
      <c r="I874" s="154">
        <v>1.2E-2</v>
      </c>
      <c r="J874" s="154">
        <v>129.19</v>
      </c>
      <c r="K874" s="154">
        <v>126.246</v>
      </c>
      <c r="L874" s="154">
        <v>126.676</v>
      </c>
      <c r="M874" s="166">
        <v>105</v>
      </c>
      <c r="N874" s="167">
        <f t="shared" si="97"/>
        <v>109.19</v>
      </c>
      <c r="O874" s="167">
        <f t="shared" si="97"/>
        <v>106.246</v>
      </c>
      <c r="P874" s="167">
        <f t="shared" si="97"/>
        <v>106.676</v>
      </c>
      <c r="Q874">
        <f t="shared" si="93"/>
        <v>129.19</v>
      </c>
      <c r="R874">
        <f t="shared" si="94"/>
        <v>126.246</v>
      </c>
      <c r="S874" s="168">
        <f t="shared" si="95"/>
        <v>109.19</v>
      </c>
      <c r="T874">
        <f t="shared" si="96"/>
        <v>106.246</v>
      </c>
    </row>
    <row r="875" spans="1:20" outlineLevel="1" x14ac:dyDescent="0.25">
      <c r="A875" s="149">
        <v>150</v>
      </c>
      <c r="B875" s="164" t="str">
        <f t="shared" si="91"/>
        <v>FA</v>
      </c>
      <c r="C875" s="164" t="str">
        <f t="shared" si="92"/>
        <v>FA</v>
      </c>
      <c r="D875" s="135">
        <v>338.25</v>
      </c>
      <c r="E875" s="165">
        <v>3</v>
      </c>
      <c r="F875" s="135">
        <v>12</v>
      </c>
      <c r="G875" s="135">
        <v>125</v>
      </c>
      <c r="H875" s="154">
        <v>334.00599999999997</v>
      </c>
      <c r="I875" s="154">
        <v>1.2E-2</v>
      </c>
      <c r="J875" s="154">
        <v>128.483</v>
      </c>
      <c r="K875" s="154">
        <v>126.056</v>
      </c>
      <c r="L875" s="154">
        <v>126.441</v>
      </c>
      <c r="M875" s="166">
        <v>105</v>
      </c>
      <c r="N875" s="167">
        <f t="shared" si="97"/>
        <v>108.483</v>
      </c>
      <c r="O875" s="167">
        <f t="shared" si="97"/>
        <v>106.056</v>
      </c>
      <c r="P875" s="167">
        <f t="shared" si="97"/>
        <v>106.441</v>
      </c>
      <c r="Q875">
        <f t="shared" si="93"/>
        <v>128.483</v>
      </c>
      <c r="R875">
        <f t="shared" si="94"/>
        <v>126.056</v>
      </c>
      <c r="S875" s="168">
        <f t="shared" si="95"/>
        <v>108.483</v>
      </c>
      <c r="T875">
        <f t="shared" si="96"/>
        <v>106.056</v>
      </c>
    </row>
    <row r="876" spans="1:20" outlineLevel="1" x14ac:dyDescent="0.25">
      <c r="A876" s="149">
        <v>2</v>
      </c>
      <c r="B876" s="164" t="str">
        <f t="shared" si="91"/>
        <v>FA</v>
      </c>
      <c r="C876" s="164" t="str">
        <f t="shared" si="92"/>
        <v>TR</v>
      </c>
      <c r="D876" s="135">
        <v>4.68</v>
      </c>
      <c r="E876" s="165">
        <v>3</v>
      </c>
      <c r="F876" s="135">
        <v>15</v>
      </c>
      <c r="G876" s="135">
        <v>125</v>
      </c>
      <c r="H876" s="154">
        <v>0.43692300000000001</v>
      </c>
      <c r="I876" s="154">
        <v>1.4999999999999999E-2</v>
      </c>
      <c r="J876" s="154">
        <v>363.43799999999999</v>
      </c>
      <c r="K876" s="154">
        <v>187.416</v>
      </c>
      <c r="L876" s="154">
        <v>220.07499999999999</v>
      </c>
      <c r="M876" s="166">
        <v>105</v>
      </c>
      <c r="N876" s="167">
        <f t="shared" si="97"/>
        <v>343.43799999999999</v>
      </c>
      <c r="O876" s="167">
        <f t="shared" si="97"/>
        <v>167.416</v>
      </c>
      <c r="P876" s="167">
        <f t="shared" si="97"/>
        <v>200.07499999999999</v>
      </c>
      <c r="Q876" t="str">
        <f t="shared" si="93"/>
        <v>NA</v>
      </c>
      <c r="R876" t="str">
        <f t="shared" si="94"/>
        <v>NA</v>
      </c>
      <c r="S876" s="168">
        <f t="shared" si="95"/>
        <v>343.43799999999999</v>
      </c>
      <c r="T876">
        <f t="shared" si="96"/>
        <v>167.416</v>
      </c>
    </row>
    <row r="877" spans="1:20" outlineLevel="1" x14ac:dyDescent="0.25">
      <c r="A877" s="149">
        <v>3.5</v>
      </c>
      <c r="B877" s="164" t="str">
        <f t="shared" si="91"/>
        <v>FA</v>
      </c>
      <c r="C877" s="164" t="str">
        <f t="shared" si="92"/>
        <v>TR</v>
      </c>
      <c r="D877" s="135">
        <v>8.06</v>
      </c>
      <c r="E877" s="165">
        <v>3</v>
      </c>
      <c r="F877" s="135">
        <v>15</v>
      </c>
      <c r="G877" s="135">
        <v>125</v>
      </c>
      <c r="H877" s="154">
        <v>3.8176899999999998</v>
      </c>
      <c r="I877" s="154">
        <v>1.4999999999999999E-2</v>
      </c>
      <c r="J877" s="154">
        <v>275.66500000000002</v>
      </c>
      <c r="K877" s="154">
        <v>164.19800000000001</v>
      </c>
      <c r="L877" s="154">
        <v>184.24299999999999</v>
      </c>
      <c r="M877" s="166">
        <v>105</v>
      </c>
      <c r="N877" s="167">
        <f t="shared" si="97"/>
        <v>255.66500000000002</v>
      </c>
      <c r="O877" s="167">
        <f t="shared" si="97"/>
        <v>144.19800000000001</v>
      </c>
      <c r="P877" s="167">
        <f t="shared" si="97"/>
        <v>164.24299999999999</v>
      </c>
      <c r="Q877" t="str">
        <f t="shared" si="93"/>
        <v>NA</v>
      </c>
      <c r="R877" t="str">
        <f t="shared" si="94"/>
        <v>NA</v>
      </c>
      <c r="S877" s="168">
        <f t="shared" si="95"/>
        <v>255.66500000000002</v>
      </c>
      <c r="T877">
        <f t="shared" si="96"/>
        <v>144.19800000000001</v>
      </c>
    </row>
    <row r="878" spans="1:20" outlineLevel="1" x14ac:dyDescent="0.25">
      <c r="A878" s="149">
        <v>5</v>
      </c>
      <c r="B878" s="164" t="str">
        <f t="shared" si="91"/>
        <v>FA</v>
      </c>
      <c r="C878" s="164" t="str">
        <f t="shared" si="92"/>
        <v>TR</v>
      </c>
      <c r="D878" s="135">
        <v>11.44</v>
      </c>
      <c r="E878" s="165">
        <v>3</v>
      </c>
      <c r="F878" s="135">
        <v>15</v>
      </c>
      <c r="G878" s="135">
        <v>125</v>
      </c>
      <c r="H878" s="154">
        <v>7.1984599999999999</v>
      </c>
      <c r="I878" s="154">
        <v>1.4999999999999999E-2</v>
      </c>
      <c r="J878" s="154">
        <v>234.84700000000001</v>
      </c>
      <c r="K878" s="154">
        <v>153.89099999999999</v>
      </c>
      <c r="L878" s="154">
        <v>167.55799999999999</v>
      </c>
      <c r="M878" s="166">
        <v>105</v>
      </c>
      <c r="N878" s="167">
        <f t="shared" si="97"/>
        <v>214.84700000000001</v>
      </c>
      <c r="O878" s="167">
        <f t="shared" si="97"/>
        <v>133.89099999999999</v>
      </c>
      <c r="P878" s="167">
        <f t="shared" si="97"/>
        <v>147.55799999999999</v>
      </c>
      <c r="Q878" t="str">
        <f t="shared" si="93"/>
        <v>NA</v>
      </c>
      <c r="R878" t="str">
        <f t="shared" si="94"/>
        <v>NA</v>
      </c>
      <c r="S878" s="168">
        <f t="shared" si="95"/>
        <v>214.84700000000001</v>
      </c>
      <c r="T878">
        <f t="shared" si="96"/>
        <v>133.89099999999999</v>
      </c>
    </row>
    <row r="879" spans="1:20" outlineLevel="1" x14ac:dyDescent="0.25">
      <c r="A879" s="149">
        <v>7.5</v>
      </c>
      <c r="B879" s="164" t="str">
        <f t="shared" si="91"/>
        <v>TR</v>
      </c>
      <c r="C879" s="164" t="str">
        <f t="shared" si="92"/>
        <v>TR</v>
      </c>
      <c r="D879" s="135">
        <v>17.07</v>
      </c>
      <c r="E879" s="165">
        <v>3</v>
      </c>
      <c r="F879" s="135">
        <v>15</v>
      </c>
      <c r="G879" s="135">
        <v>125</v>
      </c>
      <c r="H879" s="154">
        <v>12.8331</v>
      </c>
      <c r="I879" s="154">
        <v>1.4999999999999999E-2</v>
      </c>
      <c r="J879" s="154">
        <v>200.691</v>
      </c>
      <c r="K879" s="154">
        <v>144.96199999999999</v>
      </c>
      <c r="L879" s="154">
        <v>154.61600000000001</v>
      </c>
      <c r="M879" s="166">
        <v>105</v>
      </c>
      <c r="N879" s="167">
        <f t="shared" si="97"/>
        <v>180.691</v>
      </c>
      <c r="O879" s="167">
        <f t="shared" si="97"/>
        <v>124.96199999999999</v>
      </c>
      <c r="P879" s="167">
        <f t="shared" si="97"/>
        <v>134.61600000000001</v>
      </c>
      <c r="Q879">
        <f t="shared" si="93"/>
        <v>200.691</v>
      </c>
      <c r="R879">
        <f t="shared" si="94"/>
        <v>144.96199999999999</v>
      </c>
      <c r="S879" s="168">
        <f t="shared" si="95"/>
        <v>180.691</v>
      </c>
      <c r="T879">
        <f t="shared" si="96"/>
        <v>124.96199999999999</v>
      </c>
    </row>
    <row r="880" spans="1:20" outlineLevel="1" x14ac:dyDescent="0.25">
      <c r="A880" s="149">
        <v>10</v>
      </c>
      <c r="B880" s="164" t="str">
        <f t="shared" si="91"/>
        <v>TR</v>
      </c>
      <c r="C880" s="164" t="str">
        <f t="shared" si="92"/>
        <v>TR</v>
      </c>
      <c r="D880" s="135">
        <v>22.71</v>
      </c>
      <c r="E880" s="165">
        <v>3</v>
      </c>
      <c r="F880" s="135">
        <v>15</v>
      </c>
      <c r="G880" s="135">
        <v>125</v>
      </c>
      <c r="H880" s="154">
        <v>18.467700000000001</v>
      </c>
      <c r="I880" s="154">
        <v>1.4999999999999999E-2</v>
      </c>
      <c r="J880" s="154">
        <v>182.97800000000001</v>
      </c>
      <c r="K880" s="154">
        <v>140.48599999999999</v>
      </c>
      <c r="L880" s="154">
        <v>147.625</v>
      </c>
      <c r="M880" s="166">
        <v>105</v>
      </c>
      <c r="N880" s="167">
        <f t="shared" si="97"/>
        <v>162.97800000000001</v>
      </c>
      <c r="O880" s="167">
        <f t="shared" si="97"/>
        <v>120.48599999999999</v>
      </c>
      <c r="P880" s="167">
        <f t="shared" si="97"/>
        <v>127.625</v>
      </c>
      <c r="Q880">
        <f t="shared" si="93"/>
        <v>182.97800000000001</v>
      </c>
      <c r="R880">
        <f t="shared" si="94"/>
        <v>140.48599999999999</v>
      </c>
      <c r="S880" s="168">
        <f t="shared" si="95"/>
        <v>162.97800000000001</v>
      </c>
      <c r="T880">
        <f t="shared" si="96"/>
        <v>120.48599999999999</v>
      </c>
    </row>
    <row r="881" spans="1:20" outlineLevel="1" x14ac:dyDescent="0.25">
      <c r="A881" s="149">
        <v>15</v>
      </c>
      <c r="B881" s="164" t="str">
        <f t="shared" si="91"/>
        <v>TR</v>
      </c>
      <c r="C881" s="164" t="str">
        <f t="shared" si="92"/>
        <v>TR</v>
      </c>
      <c r="D881" s="135">
        <v>33.979999999999997</v>
      </c>
      <c r="E881" s="165">
        <v>3</v>
      </c>
      <c r="F881" s="135">
        <v>15</v>
      </c>
      <c r="G881" s="135">
        <v>125</v>
      </c>
      <c r="H881" s="154">
        <v>29.736899999999999</v>
      </c>
      <c r="I881" s="154">
        <v>1.4999999999999999E-2</v>
      </c>
      <c r="J881" s="154">
        <v>164.61199999999999</v>
      </c>
      <c r="K881" s="154">
        <v>135.61099999999999</v>
      </c>
      <c r="L881" s="154">
        <v>140.48599999999999</v>
      </c>
      <c r="M881" s="166">
        <v>105</v>
      </c>
      <c r="N881" s="167">
        <f t="shared" si="97"/>
        <v>144.61199999999999</v>
      </c>
      <c r="O881" s="167">
        <f t="shared" si="97"/>
        <v>115.61099999999999</v>
      </c>
      <c r="P881" s="167">
        <f t="shared" si="97"/>
        <v>120.48599999999999</v>
      </c>
      <c r="Q881">
        <f t="shared" si="93"/>
        <v>164.61199999999999</v>
      </c>
      <c r="R881">
        <f t="shared" si="94"/>
        <v>135.61099999999999</v>
      </c>
      <c r="S881" s="168">
        <f t="shared" si="95"/>
        <v>144.61199999999999</v>
      </c>
      <c r="T881">
        <f t="shared" si="96"/>
        <v>115.61099999999999</v>
      </c>
    </row>
    <row r="882" spans="1:20" outlineLevel="1" x14ac:dyDescent="0.25">
      <c r="A882" s="149">
        <v>20</v>
      </c>
      <c r="B882" s="164" t="str">
        <f t="shared" si="91"/>
        <v>TR</v>
      </c>
      <c r="C882" s="164" t="str">
        <f t="shared" si="92"/>
        <v>TR</v>
      </c>
      <c r="D882" s="135">
        <v>45.25</v>
      </c>
      <c r="E882" s="165">
        <v>3</v>
      </c>
      <c r="F882" s="135">
        <v>15</v>
      </c>
      <c r="G882" s="135">
        <v>125</v>
      </c>
      <c r="H882" s="154">
        <v>41.0062</v>
      </c>
      <c r="I882" s="154">
        <v>1.4999999999999999E-2</v>
      </c>
      <c r="J882" s="154">
        <v>155.178</v>
      </c>
      <c r="K882" s="154">
        <v>133.19999999999999</v>
      </c>
      <c r="L882" s="154">
        <v>136.76499999999999</v>
      </c>
      <c r="M882" s="166">
        <v>105</v>
      </c>
      <c r="N882" s="167">
        <f t="shared" si="97"/>
        <v>135.178</v>
      </c>
      <c r="O882" s="167">
        <f t="shared" si="97"/>
        <v>113.19999999999999</v>
      </c>
      <c r="P882" s="167">
        <f t="shared" si="97"/>
        <v>116.76499999999999</v>
      </c>
      <c r="Q882">
        <f t="shared" si="93"/>
        <v>155.178</v>
      </c>
      <c r="R882">
        <f t="shared" si="94"/>
        <v>133.19999999999999</v>
      </c>
      <c r="S882" s="168">
        <f t="shared" si="95"/>
        <v>135.178</v>
      </c>
      <c r="T882">
        <f t="shared" si="96"/>
        <v>113.19999999999999</v>
      </c>
    </row>
    <row r="883" spans="1:20" outlineLevel="1" x14ac:dyDescent="0.25">
      <c r="A883" s="149">
        <v>35</v>
      </c>
      <c r="B883" s="164" t="str">
        <f t="shared" si="91"/>
        <v>FA</v>
      </c>
      <c r="C883" s="164" t="str">
        <f t="shared" si="92"/>
        <v>FA</v>
      </c>
      <c r="D883" s="135">
        <v>79.05</v>
      </c>
      <c r="E883" s="165">
        <v>3</v>
      </c>
      <c r="F883" s="135">
        <v>15</v>
      </c>
      <c r="G883" s="135">
        <v>125</v>
      </c>
      <c r="H883" s="154">
        <v>74.813800000000001</v>
      </c>
      <c r="I883" s="154">
        <v>1.4999999999999999E-2</v>
      </c>
      <c r="J883" s="154">
        <v>142.71199999999999</v>
      </c>
      <c r="K883" s="154">
        <v>129.93600000000001</v>
      </c>
      <c r="L883" s="154">
        <v>132.071</v>
      </c>
      <c r="M883" s="166">
        <v>105</v>
      </c>
      <c r="N883" s="167">
        <f t="shared" si="97"/>
        <v>122.71199999999999</v>
      </c>
      <c r="O883" s="167">
        <f t="shared" si="97"/>
        <v>109.93600000000001</v>
      </c>
      <c r="P883" s="167">
        <f t="shared" si="97"/>
        <v>112.071</v>
      </c>
      <c r="Q883">
        <f t="shared" si="93"/>
        <v>142.71199999999999</v>
      </c>
      <c r="R883">
        <f t="shared" si="94"/>
        <v>129.93600000000001</v>
      </c>
      <c r="S883" s="168">
        <f t="shared" si="95"/>
        <v>122.71199999999999</v>
      </c>
      <c r="T883">
        <f t="shared" si="96"/>
        <v>109.93600000000001</v>
      </c>
    </row>
    <row r="884" spans="1:20" outlineLevel="1" x14ac:dyDescent="0.25">
      <c r="A884" s="149">
        <v>50</v>
      </c>
      <c r="B884" s="164" t="str">
        <f t="shared" ref="B884:B935" si="98">IF(AND($A884&lt;=$C$24,Q884&lt;&gt;"NA",R884&lt;&gt;"NA",F884&gt;=$Q$26),"TR","FA")</f>
        <v>FA</v>
      </c>
      <c r="C884" s="164" t="str">
        <f t="shared" ref="C884:C935" si="99">IF(AND($A884&lt;=$C$24,$S884&lt;&gt;"NA",$T884&lt;&gt;"NA",$F884&gt;=$S$26),"TR","FA")</f>
        <v>FA</v>
      </c>
      <c r="D884" s="135">
        <v>112.86</v>
      </c>
      <c r="E884" s="165">
        <v>3</v>
      </c>
      <c r="F884" s="135">
        <v>15</v>
      </c>
      <c r="G884" s="135">
        <v>125</v>
      </c>
      <c r="H884" s="154">
        <v>108.622</v>
      </c>
      <c r="I884" s="154">
        <v>1.4999999999999999E-2</v>
      </c>
      <c r="J884" s="154">
        <v>137.63200000000001</v>
      </c>
      <c r="K884" s="154">
        <v>128.547</v>
      </c>
      <c r="L884" s="154">
        <v>130.012</v>
      </c>
      <c r="M884" s="166">
        <v>105</v>
      </c>
      <c r="N884" s="167">
        <f t="shared" si="97"/>
        <v>117.63200000000001</v>
      </c>
      <c r="O884" s="167">
        <f t="shared" si="97"/>
        <v>108.547</v>
      </c>
      <c r="P884" s="167">
        <f t="shared" si="97"/>
        <v>110.012</v>
      </c>
      <c r="Q884">
        <f t="shared" ref="Q884:Q935" si="100">IF(J884&lt;$Q$30,J884,"NA")</f>
        <v>137.63200000000001</v>
      </c>
      <c r="R884">
        <f t="shared" ref="R884:R935" si="101">IF(J884&lt;$Q$30,K884,"NA")</f>
        <v>128.547</v>
      </c>
      <c r="S884" s="168">
        <f t="shared" ref="S884:S935" si="102">IF(N884&lt;$S$30,N884,"NA")</f>
        <v>117.63200000000001</v>
      </c>
      <c r="T884">
        <f t="shared" ref="T884:T935" si="103">IF(O884&lt;$T$30,O884,"NA")</f>
        <v>108.547</v>
      </c>
    </row>
    <row r="885" spans="1:20" outlineLevel="1" x14ac:dyDescent="0.25">
      <c r="A885" s="149">
        <v>60</v>
      </c>
      <c r="B885" s="164" t="str">
        <f t="shared" si="98"/>
        <v>FA</v>
      </c>
      <c r="C885" s="164" t="str">
        <f t="shared" si="99"/>
        <v>FA</v>
      </c>
      <c r="D885" s="135">
        <v>135.4</v>
      </c>
      <c r="E885" s="165">
        <v>3</v>
      </c>
      <c r="F885" s="135">
        <v>15</v>
      </c>
      <c r="G885" s="135">
        <v>125</v>
      </c>
      <c r="H885" s="154">
        <v>131.16</v>
      </c>
      <c r="I885" s="154">
        <v>1.4999999999999999E-2</v>
      </c>
      <c r="J885" s="154">
        <v>135.60900000000001</v>
      </c>
      <c r="K885" s="154">
        <v>128.018</v>
      </c>
      <c r="L885" s="154">
        <v>129.203</v>
      </c>
      <c r="M885" s="166">
        <v>105</v>
      </c>
      <c r="N885" s="167">
        <f t="shared" ref="N885:P935" si="104">J885-$J$30+$N$30</f>
        <v>115.60900000000001</v>
      </c>
      <c r="O885" s="167">
        <f t="shared" si="104"/>
        <v>108.018</v>
      </c>
      <c r="P885" s="167">
        <f t="shared" si="104"/>
        <v>109.203</v>
      </c>
      <c r="Q885">
        <f t="shared" si="100"/>
        <v>135.60900000000001</v>
      </c>
      <c r="R885">
        <f t="shared" si="101"/>
        <v>128.018</v>
      </c>
      <c r="S885" s="168">
        <f t="shared" si="102"/>
        <v>115.60900000000001</v>
      </c>
      <c r="T885">
        <f t="shared" si="103"/>
        <v>108.018</v>
      </c>
    </row>
    <row r="886" spans="1:20" outlineLevel="1" x14ac:dyDescent="0.25">
      <c r="A886" s="149">
        <v>70</v>
      </c>
      <c r="B886" s="164" t="str">
        <f t="shared" si="98"/>
        <v>FA</v>
      </c>
      <c r="C886" s="164" t="str">
        <f t="shared" si="99"/>
        <v>FA</v>
      </c>
      <c r="D886" s="135">
        <v>157.94</v>
      </c>
      <c r="E886" s="165">
        <v>3</v>
      </c>
      <c r="F886" s="135">
        <v>15</v>
      </c>
      <c r="G886" s="135">
        <v>125</v>
      </c>
      <c r="H886" s="154">
        <v>153.69800000000001</v>
      </c>
      <c r="I886" s="154">
        <v>1.4999999999999999E-2</v>
      </c>
      <c r="J886" s="154">
        <v>134.16999999999999</v>
      </c>
      <c r="K886" s="154">
        <v>127.63200000000001</v>
      </c>
      <c r="L886" s="154">
        <v>128.684</v>
      </c>
      <c r="M886" s="166">
        <v>105</v>
      </c>
      <c r="N886" s="167">
        <f t="shared" si="104"/>
        <v>114.16999999999999</v>
      </c>
      <c r="O886" s="167">
        <f t="shared" si="104"/>
        <v>107.63200000000001</v>
      </c>
      <c r="P886" s="167">
        <f t="shared" si="104"/>
        <v>108.684</v>
      </c>
      <c r="Q886">
        <f t="shared" si="100"/>
        <v>134.16999999999999</v>
      </c>
      <c r="R886">
        <f t="shared" si="101"/>
        <v>127.63200000000001</v>
      </c>
      <c r="S886" s="168">
        <f t="shared" si="102"/>
        <v>114.16999999999999</v>
      </c>
      <c r="T886">
        <f t="shared" si="103"/>
        <v>107.63200000000001</v>
      </c>
    </row>
    <row r="887" spans="1:20" outlineLevel="1" x14ac:dyDescent="0.25">
      <c r="A887" s="149">
        <v>85</v>
      </c>
      <c r="B887" s="164" t="str">
        <f t="shared" si="98"/>
        <v>FA</v>
      </c>
      <c r="C887" s="164" t="str">
        <f t="shared" si="99"/>
        <v>FA</v>
      </c>
      <c r="D887" s="135">
        <v>191.75</v>
      </c>
      <c r="E887" s="165">
        <v>3</v>
      </c>
      <c r="F887" s="135">
        <v>15</v>
      </c>
      <c r="G887" s="135">
        <v>125</v>
      </c>
      <c r="H887" s="154">
        <v>187.506</v>
      </c>
      <c r="I887" s="154">
        <v>1.4999999999999999E-2</v>
      </c>
      <c r="J887" s="154">
        <v>132.59800000000001</v>
      </c>
      <c r="K887" s="154">
        <v>127.18899999999999</v>
      </c>
      <c r="L887" s="154">
        <v>128.06200000000001</v>
      </c>
      <c r="M887" s="166">
        <v>105</v>
      </c>
      <c r="N887" s="167">
        <f t="shared" si="104"/>
        <v>112.59800000000001</v>
      </c>
      <c r="O887" s="167">
        <f t="shared" si="104"/>
        <v>107.18899999999999</v>
      </c>
      <c r="P887" s="167">
        <f t="shared" si="104"/>
        <v>108.06200000000001</v>
      </c>
      <c r="Q887">
        <f t="shared" si="100"/>
        <v>132.59800000000001</v>
      </c>
      <c r="R887">
        <f t="shared" si="101"/>
        <v>127.18899999999999</v>
      </c>
      <c r="S887" s="168">
        <f t="shared" si="102"/>
        <v>112.59800000000001</v>
      </c>
      <c r="T887">
        <f t="shared" si="103"/>
        <v>107.18899999999999</v>
      </c>
    </row>
    <row r="888" spans="1:20" outlineLevel="1" x14ac:dyDescent="0.25">
      <c r="A888" s="149">
        <v>100</v>
      </c>
      <c r="B888" s="164" t="str">
        <f t="shared" si="98"/>
        <v>FA</v>
      </c>
      <c r="C888" s="164" t="str">
        <f t="shared" si="99"/>
        <v>FA</v>
      </c>
      <c r="D888" s="135">
        <v>225.55</v>
      </c>
      <c r="E888" s="165">
        <v>3</v>
      </c>
      <c r="F888" s="135">
        <v>15</v>
      </c>
      <c r="G888" s="135">
        <v>125</v>
      </c>
      <c r="H888" s="154">
        <v>221.31399999999999</v>
      </c>
      <c r="I888" s="154">
        <v>1.4999999999999999E-2</v>
      </c>
      <c r="J888" s="154">
        <v>131.471</v>
      </c>
      <c r="K888" s="154">
        <v>126.905</v>
      </c>
      <c r="L888" s="154">
        <v>127.651</v>
      </c>
      <c r="M888" s="166">
        <v>105</v>
      </c>
      <c r="N888" s="167">
        <f t="shared" si="104"/>
        <v>111.471</v>
      </c>
      <c r="O888" s="167">
        <f t="shared" si="104"/>
        <v>106.905</v>
      </c>
      <c r="P888" s="167">
        <f t="shared" si="104"/>
        <v>107.651</v>
      </c>
      <c r="Q888">
        <f t="shared" si="100"/>
        <v>131.471</v>
      </c>
      <c r="R888">
        <f t="shared" si="101"/>
        <v>126.905</v>
      </c>
      <c r="S888" s="168">
        <f t="shared" si="102"/>
        <v>111.471</v>
      </c>
      <c r="T888">
        <f t="shared" si="103"/>
        <v>106.905</v>
      </c>
    </row>
    <row r="889" spans="1:20" outlineLevel="1" x14ac:dyDescent="0.25">
      <c r="A889" s="149">
        <v>125</v>
      </c>
      <c r="B889" s="164" t="str">
        <f t="shared" si="98"/>
        <v>FA</v>
      </c>
      <c r="C889" s="164" t="str">
        <f t="shared" si="99"/>
        <v>FA</v>
      </c>
      <c r="D889" s="135">
        <v>281.89999999999998</v>
      </c>
      <c r="E889" s="165">
        <v>3</v>
      </c>
      <c r="F889" s="135">
        <v>15</v>
      </c>
      <c r="G889" s="135">
        <v>125</v>
      </c>
      <c r="H889" s="154">
        <v>277.66000000000003</v>
      </c>
      <c r="I889" s="154">
        <v>1.4999999999999999E-2</v>
      </c>
      <c r="J889" s="154">
        <v>130.23599999999999</v>
      </c>
      <c r="K889" s="154">
        <v>126.557</v>
      </c>
      <c r="L889" s="154">
        <v>127.095</v>
      </c>
      <c r="M889" s="166">
        <v>105</v>
      </c>
      <c r="N889" s="167">
        <f t="shared" si="104"/>
        <v>110.23599999999999</v>
      </c>
      <c r="O889" s="167">
        <f t="shared" si="104"/>
        <v>106.557</v>
      </c>
      <c r="P889" s="167">
        <f t="shared" si="104"/>
        <v>107.095</v>
      </c>
      <c r="Q889">
        <f t="shared" si="100"/>
        <v>130.23599999999999</v>
      </c>
      <c r="R889">
        <f t="shared" si="101"/>
        <v>126.557</v>
      </c>
      <c r="S889" s="168">
        <f t="shared" si="102"/>
        <v>110.23599999999999</v>
      </c>
      <c r="T889">
        <f t="shared" si="103"/>
        <v>106.557</v>
      </c>
    </row>
    <row r="890" spans="1:20" outlineLevel="1" x14ac:dyDescent="0.25">
      <c r="A890" s="149">
        <v>150</v>
      </c>
      <c r="B890" s="164" t="str">
        <f t="shared" si="98"/>
        <v>FA</v>
      </c>
      <c r="C890" s="164" t="str">
        <f t="shared" si="99"/>
        <v>FA</v>
      </c>
      <c r="D890" s="135">
        <v>338.25</v>
      </c>
      <c r="E890" s="165">
        <v>3</v>
      </c>
      <c r="F890" s="135">
        <v>15</v>
      </c>
      <c r="G890" s="135">
        <v>125</v>
      </c>
      <c r="H890" s="154">
        <v>334.00599999999997</v>
      </c>
      <c r="I890" s="154">
        <v>1.4999999999999999E-2</v>
      </c>
      <c r="J890" s="154">
        <v>129.352</v>
      </c>
      <c r="K890" s="154">
        <v>126.319</v>
      </c>
      <c r="L890" s="154">
        <v>126.8</v>
      </c>
      <c r="M890" s="166">
        <v>105</v>
      </c>
      <c r="N890" s="167">
        <f t="shared" si="104"/>
        <v>109.352</v>
      </c>
      <c r="O890" s="167">
        <f t="shared" si="104"/>
        <v>106.319</v>
      </c>
      <c r="P890" s="167">
        <f t="shared" si="104"/>
        <v>106.8</v>
      </c>
      <c r="Q890">
        <f t="shared" si="100"/>
        <v>129.352</v>
      </c>
      <c r="R890">
        <f t="shared" si="101"/>
        <v>126.319</v>
      </c>
      <c r="S890" s="168">
        <f t="shared" si="102"/>
        <v>109.352</v>
      </c>
      <c r="T890">
        <f t="shared" si="103"/>
        <v>106.319</v>
      </c>
    </row>
    <row r="891" spans="1:20" outlineLevel="1" x14ac:dyDescent="0.25">
      <c r="A891" s="149">
        <v>2</v>
      </c>
      <c r="B891" s="164" t="str">
        <f t="shared" si="98"/>
        <v>FA</v>
      </c>
      <c r="C891" s="164" t="str">
        <f t="shared" si="99"/>
        <v>TR</v>
      </c>
      <c r="D891" s="135">
        <v>4.68</v>
      </c>
      <c r="E891" s="165">
        <v>3</v>
      </c>
      <c r="F891" s="135">
        <v>18</v>
      </c>
      <c r="G891" s="135">
        <v>125</v>
      </c>
      <c r="H891" s="154">
        <v>0.43692300000000001</v>
      </c>
      <c r="I891" s="154">
        <v>1.7999999999999999E-2</v>
      </c>
      <c r="J891" s="154">
        <v>408.34100000000001</v>
      </c>
      <c r="K891" s="154">
        <v>199.18899999999999</v>
      </c>
      <c r="L891" s="154">
        <v>237.755</v>
      </c>
      <c r="M891" s="166">
        <v>105</v>
      </c>
      <c r="N891" s="167">
        <f t="shared" si="104"/>
        <v>388.34100000000001</v>
      </c>
      <c r="O891" s="167">
        <f t="shared" si="104"/>
        <v>179.18899999999999</v>
      </c>
      <c r="P891" s="167">
        <f t="shared" si="104"/>
        <v>217.755</v>
      </c>
      <c r="Q891" t="str">
        <f t="shared" si="100"/>
        <v>NA</v>
      </c>
      <c r="R891" t="str">
        <f t="shared" si="101"/>
        <v>NA</v>
      </c>
      <c r="S891" s="168">
        <f t="shared" si="102"/>
        <v>388.34100000000001</v>
      </c>
      <c r="T891">
        <f t="shared" si="103"/>
        <v>179.18899999999999</v>
      </c>
    </row>
    <row r="892" spans="1:20" outlineLevel="1" x14ac:dyDescent="0.25">
      <c r="A892" s="149">
        <v>3.5</v>
      </c>
      <c r="B892" s="164" t="str">
        <f t="shared" si="98"/>
        <v>FA</v>
      </c>
      <c r="C892" s="164" t="str">
        <f t="shared" si="99"/>
        <v>TR</v>
      </c>
      <c r="D892" s="135">
        <v>8.06</v>
      </c>
      <c r="E892" s="165">
        <v>3</v>
      </c>
      <c r="F892" s="135">
        <v>18</v>
      </c>
      <c r="G892" s="135">
        <v>125</v>
      </c>
      <c r="H892" s="154">
        <v>3.8176899999999998</v>
      </c>
      <c r="I892" s="154">
        <v>1.7999999999999999E-2</v>
      </c>
      <c r="J892" s="154">
        <v>304.476</v>
      </c>
      <c r="K892" s="154">
        <v>171.739</v>
      </c>
      <c r="L892" s="154">
        <v>195.529</v>
      </c>
      <c r="M892" s="166">
        <v>105</v>
      </c>
      <c r="N892" s="167">
        <f t="shared" si="104"/>
        <v>284.476</v>
      </c>
      <c r="O892" s="167">
        <f t="shared" si="104"/>
        <v>151.739</v>
      </c>
      <c r="P892" s="167">
        <f t="shared" si="104"/>
        <v>175.529</v>
      </c>
      <c r="Q892" t="str">
        <f t="shared" si="100"/>
        <v>NA</v>
      </c>
      <c r="R892" t="str">
        <f t="shared" si="101"/>
        <v>NA</v>
      </c>
      <c r="S892" s="168">
        <f t="shared" si="102"/>
        <v>284.476</v>
      </c>
      <c r="T892">
        <f t="shared" si="103"/>
        <v>151.739</v>
      </c>
    </row>
    <row r="893" spans="1:20" outlineLevel="1" x14ac:dyDescent="0.25">
      <c r="A893" s="149">
        <v>5</v>
      </c>
      <c r="B893" s="164" t="str">
        <f t="shared" si="98"/>
        <v>FA</v>
      </c>
      <c r="C893" s="164" t="str">
        <f t="shared" si="99"/>
        <v>TR</v>
      </c>
      <c r="D893" s="135">
        <v>11.44</v>
      </c>
      <c r="E893" s="165">
        <v>3</v>
      </c>
      <c r="F893" s="135">
        <v>18</v>
      </c>
      <c r="G893" s="135">
        <v>125</v>
      </c>
      <c r="H893" s="154">
        <v>7.1984599999999999</v>
      </c>
      <c r="I893" s="154">
        <v>1.7999999999999999E-2</v>
      </c>
      <c r="J893" s="154">
        <v>256.06099999999998</v>
      </c>
      <c r="K893" s="154">
        <v>159.50399999999999</v>
      </c>
      <c r="L893" s="154">
        <v>175.76599999999999</v>
      </c>
      <c r="M893" s="166">
        <v>105</v>
      </c>
      <c r="N893" s="167">
        <f t="shared" si="104"/>
        <v>236.06099999999998</v>
      </c>
      <c r="O893" s="167">
        <f t="shared" si="104"/>
        <v>139.50399999999999</v>
      </c>
      <c r="P893" s="167">
        <f t="shared" si="104"/>
        <v>155.76599999999999</v>
      </c>
      <c r="Q893" t="str">
        <f t="shared" si="100"/>
        <v>NA</v>
      </c>
      <c r="R893" t="str">
        <f t="shared" si="101"/>
        <v>NA</v>
      </c>
      <c r="S893" s="168">
        <f t="shared" si="102"/>
        <v>236.06099999999998</v>
      </c>
      <c r="T893">
        <f t="shared" si="103"/>
        <v>139.50399999999999</v>
      </c>
    </row>
    <row r="894" spans="1:20" outlineLevel="1" x14ac:dyDescent="0.25">
      <c r="A894" s="149">
        <v>7.5</v>
      </c>
      <c r="B894" s="164" t="str">
        <f t="shared" si="98"/>
        <v>FA</v>
      </c>
      <c r="C894" s="164" t="str">
        <f t="shared" si="99"/>
        <v>TR</v>
      </c>
      <c r="D894" s="135">
        <v>17.07</v>
      </c>
      <c r="E894" s="165">
        <v>3</v>
      </c>
      <c r="F894" s="135">
        <v>18</v>
      </c>
      <c r="G894" s="135">
        <v>125</v>
      </c>
      <c r="H894" s="154">
        <v>12.8331</v>
      </c>
      <c r="I894" s="154">
        <v>1.7999999999999999E-2</v>
      </c>
      <c r="J894" s="154">
        <v>215.452</v>
      </c>
      <c r="K894" s="154">
        <v>148.875</v>
      </c>
      <c r="L894" s="154">
        <v>160.38800000000001</v>
      </c>
      <c r="M894" s="166">
        <v>105</v>
      </c>
      <c r="N894" s="167">
        <f t="shared" si="104"/>
        <v>195.452</v>
      </c>
      <c r="O894" s="167">
        <f t="shared" si="104"/>
        <v>128.875</v>
      </c>
      <c r="P894" s="167">
        <f t="shared" si="104"/>
        <v>140.38800000000001</v>
      </c>
      <c r="Q894" t="str">
        <f t="shared" si="100"/>
        <v>NA</v>
      </c>
      <c r="R894" t="str">
        <f t="shared" si="101"/>
        <v>NA</v>
      </c>
      <c r="S894" s="168">
        <f t="shared" si="102"/>
        <v>195.452</v>
      </c>
      <c r="T894">
        <f t="shared" si="103"/>
        <v>128.875</v>
      </c>
    </row>
    <row r="895" spans="1:20" outlineLevel="1" x14ac:dyDescent="0.25">
      <c r="A895" s="149">
        <v>10</v>
      </c>
      <c r="B895" s="164" t="str">
        <f t="shared" si="98"/>
        <v>TR</v>
      </c>
      <c r="C895" s="164" t="str">
        <f t="shared" si="99"/>
        <v>TR</v>
      </c>
      <c r="D895" s="135">
        <v>22.71</v>
      </c>
      <c r="E895" s="165">
        <v>3</v>
      </c>
      <c r="F895" s="135">
        <v>18</v>
      </c>
      <c r="G895" s="135">
        <v>125</v>
      </c>
      <c r="H895" s="154">
        <v>18.467700000000001</v>
      </c>
      <c r="I895" s="154">
        <v>1.7999999999999999E-2</v>
      </c>
      <c r="J895" s="154">
        <v>194.34100000000001</v>
      </c>
      <c r="K895" s="154">
        <v>143.53399999999999</v>
      </c>
      <c r="L895" s="154">
        <v>152.059</v>
      </c>
      <c r="M895" s="166">
        <v>105</v>
      </c>
      <c r="N895" s="167">
        <f t="shared" si="104"/>
        <v>174.34100000000001</v>
      </c>
      <c r="O895" s="167">
        <f t="shared" si="104"/>
        <v>123.53399999999999</v>
      </c>
      <c r="P895" s="167">
        <f t="shared" si="104"/>
        <v>132.059</v>
      </c>
      <c r="Q895">
        <f t="shared" si="100"/>
        <v>194.34100000000001</v>
      </c>
      <c r="R895">
        <f t="shared" si="101"/>
        <v>143.53399999999999</v>
      </c>
      <c r="S895" s="168">
        <f t="shared" si="102"/>
        <v>174.34100000000001</v>
      </c>
      <c r="T895">
        <f t="shared" si="103"/>
        <v>123.53399999999999</v>
      </c>
    </row>
    <row r="896" spans="1:20" outlineLevel="1" x14ac:dyDescent="0.25">
      <c r="A896" s="149">
        <v>15</v>
      </c>
      <c r="B896" s="164" t="str">
        <f t="shared" si="98"/>
        <v>TR</v>
      </c>
      <c r="C896" s="164" t="str">
        <f t="shared" si="99"/>
        <v>TR</v>
      </c>
      <c r="D896" s="135">
        <v>33.979999999999997</v>
      </c>
      <c r="E896" s="165">
        <v>3</v>
      </c>
      <c r="F896" s="135">
        <v>18</v>
      </c>
      <c r="G896" s="135">
        <v>125</v>
      </c>
      <c r="H896" s="154">
        <v>29.736899999999999</v>
      </c>
      <c r="I896" s="154">
        <v>1.7999999999999999E-2</v>
      </c>
      <c r="J896" s="154">
        <v>172.42599999999999</v>
      </c>
      <c r="K896" s="154">
        <v>137.71100000000001</v>
      </c>
      <c r="L896" s="154">
        <v>143.541</v>
      </c>
      <c r="M896" s="166">
        <v>105</v>
      </c>
      <c r="N896" s="167">
        <f t="shared" si="104"/>
        <v>152.42599999999999</v>
      </c>
      <c r="O896" s="167">
        <f t="shared" si="104"/>
        <v>117.71100000000001</v>
      </c>
      <c r="P896" s="167">
        <f t="shared" si="104"/>
        <v>123.541</v>
      </c>
      <c r="Q896">
        <f t="shared" si="100"/>
        <v>172.42599999999999</v>
      </c>
      <c r="R896">
        <f t="shared" si="101"/>
        <v>137.71100000000001</v>
      </c>
      <c r="S896" s="168">
        <f t="shared" si="102"/>
        <v>152.42599999999999</v>
      </c>
      <c r="T896">
        <f t="shared" si="103"/>
        <v>117.71100000000001</v>
      </c>
    </row>
    <row r="897" spans="1:20" outlineLevel="1" x14ac:dyDescent="0.25">
      <c r="A897" s="149">
        <v>20</v>
      </c>
      <c r="B897" s="164" t="str">
        <f t="shared" si="98"/>
        <v>TR</v>
      </c>
      <c r="C897" s="164" t="str">
        <f t="shared" si="99"/>
        <v>TR</v>
      </c>
      <c r="D897" s="135">
        <v>45.25</v>
      </c>
      <c r="E897" s="165">
        <v>3</v>
      </c>
      <c r="F897" s="135">
        <v>18</v>
      </c>
      <c r="G897" s="135">
        <v>125</v>
      </c>
      <c r="H897" s="154">
        <v>41.0062</v>
      </c>
      <c r="I897" s="154">
        <v>1.7999999999999999E-2</v>
      </c>
      <c r="J897" s="154">
        <v>161.15</v>
      </c>
      <c r="K897" s="154">
        <v>134.828</v>
      </c>
      <c r="L897" s="154">
        <v>139.09299999999999</v>
      </c>
      <c r="M897" s="166">
        <v>105</v>
      </c>
      <c r="N897" s="167">
        <f t="shared" si="104"/>
        <v>141.15</v>
      </c>
      <c r="O897" s="167">
        <f t="shared" si="104"/>
        <v>114.828</v>
      </c>
      <c r="P897" s="167">
        <f t="shared" si="104"/>
        <v>119.09299999999999</v>
      </c>
      <c r="Q897">
        <f t="shared" si="100"/>
        <v>161.15</v>
      </c>
      <c r="R897">
        <f t="shared" si="101"/>
        <v>134.828</v>
      </c>
      <c r="S897" s="168">
        <f t="shared" si="102"/>
        <v>141.15</v>
      </c>
      <c r="T897">
        <f t="shared" si="103"/>
        <v>114.828</v>
      </c>
    </row>
    <row r="898" spans="1:20" outlineLevel="1" x14ac:dyDescent="0.25">
      <c r="A898" s="149">
        <v>35</v>
      </c>
      <c r="B898" s="164" t="str">
        <f t="shared" si="98"/>
        <v>FA</v>
      </c>
      <c r="C898" s="164" t="str">
        <f t="shared" si="99"/>
        <v>FA</v>
      </c>
      <c r="D898" s="135">
        <v>79.05</v>
      </c>
      <c r="E898" s="165">
        <v>3</v>
      </c>
      <c r="F898" s="135">
        <v>18</v>
      </c>
      <c r="G898" s="135">
        <v>125</v>
      </c>
      <c r="H898" s="154">
        <v>74.813800000000001</v>
      </c>
      <c r="I898" s="154">
        <v>1.7999999999999999E-2</v>
      </c>
      <c r="J898" s="154">
        <v>146.233</v>
      </c>
      <c r="K898" s="154">
        <v>130.91900000000001</v>
      </c>
      <c r="L898" s="154">
        <v>133.476</v>
      </c>
      <c r="M898" s="166">
        <v>105</v>
      </c>
      <c r="N898" s="167">
        <f t="shared" si="104"/>
        <v>126.233</v>
      </c>
      <c r="O898" s="167">
        <f t="shared" si="104"/>
        <v>110.91900000000001</v>
      </c>
      <c r="P898" s="167">
        <f t="shared" si="104"/>
        <v>113.476</v>
      </c>
      <c r="Q898">
        <f t="shared" si="100"/>
        <v>146.233</v>
      </c>
      <c r="R898">
        <f t="shared" si="101"/>
        <v>130.91900000000001</v>
      </c>
      <c r="S898" s="168">
        <f t="shared" si="102"/>
        <v>126.233</v>
      </c>
      <c r="T898">
        <f t="shared" si="103"/>
        <v>110.91900000000001</v>
      </c>
    </row>
    <row r="899" spans="1:20" outlineLevel="1" x14ac:dyDescent="0.25">
      <c r="A899" s="149">
        <v>50</v>
      </c>
      <c r="B899" s="164" t="str">
        <f t="shared" si="98"/>
        <v>FA</v>
      </c>
      <c r="C899" s="164" t="str">
        <f t="shared" si="99"/>
        <v>FA</v>
      </c>
      <c r="D899" s="135">
        <v>112.86</v>
      </c>
      <c r="E899" s="165">
        <v>3</v>
      </c>
      <c r="F899" s="135">
        <v>18</v>
      </c>
      <c r="G899" s="135">
        <v>125</v>
      </c>
      <c r="H899" s="154">
        <v>108.622</v>
      </c>
      <c r="I899" s="154">
        <v>1.7999999999999999E-2</v>
      </c>
      <c r="J899" s="154">
        <v>140.14699999999999</v>
      </c>
      <c r="K899" s="154">
        <v>129.25299999999999</v>
      </c>
      <c r="L899" s="154">
        <v>131.01</v>
      </c>
      <c r="M899" s="166">
        <v>105</v>
      </c>
      <c r="N899" s="167">
        <f t="shared" si="104"/>
        <v>120.14699999999999</v>
      </c>
      <c r="O899" s="167">
        <f t="shared" si="104"/>
        <v>109.25299999999999</v>
      </c>
      <c r="P899" s="167">
        <f t="shared" si="104"/>
        <v>111.00999999999999</v>
      </c>
      <c r="Q899">
        <f t="shared" si="100"/>
        <v>140.14699999999999</v>
      </c>
      <c r="R899">
        <f t="shared" si="101"/>
        <v>129.25299999999999</v>
      </c>
      <c r="S899" s="168">
        <f t="shared" si="102"/>
        <v>120.14699999999999</v>
      </c>
      <c r="T899">
        <f t="shared" si="103"/>
        <v>109.25299999999999</v>
      </c>
    </row>
    <row r="900" spans="1:20" outlineLevel="1" x14ac:dyDescent="0.25">
      <c r="A900" s="149">
        <v>60</v>
      </c>
      <c r="B900" s="164" t="str">
        <f t="shared" si="98"/>
        <v>FA</v>
      </c>
      <c r="C900" s="164" t="str">
        <f t="shared" si="99"/>
        <v>FA</v>
      </c>
      <c r="D900" s="135">
        <v>135.4</v>
      </c>
      <c r="E900" s="165">
        <v>3</v>
      </c>
      <c r="F900" s="135">
        <v>18</v>
      </c>
      <c r="G900" s="135">
        <v>125</v>
      </c>
      <c r="H900" s="154">
        <v>131.16</v>
      </c>
      <c r="I900" s="154">
        <v>1.7999999999999999E-2</v>
      </c>
      <c r="J900" s="154">
        <v>137.72300000000001</v>
      </c>
      <c r="K900" s="154">
        <v>128.62</v>
      </c>
      <c r="L900" s="154">
        <v>130.041</v>
      </c>
      <c r="M900" s="166">
        <v>105</v>
      </c>
      <c r="N900" s="167">
        <f t="shared" si="104"/>
        <v>117.72300000000001</v>
      </c>
      <c r="O900" s="167">
        <f t="shared" si="104"/>
        <v>108.62</v>
      </c>
      <c r="P900" s="167">
        <f t="shared" si="104"/>
        <v>110.041</v>
      </c>
      <c r="Q900">
        <f t="shared" si="100"/>
        <v>137.72300000000001</v>
      </c>
      <c r="R900">
        <f t="shared" si="101"/>
        <v>128.62</v>
      </c>
      <c r="S900" s="168">
        <f t="shared" si="102"/>
        <v>117.72300000000001</v>
      </c>
      <c r="T900">
        <f t="shared" si="103"/>
        <v>108.62</v>
      </c>
    </row>
    <row r="901" spans="1:20" outlineLevel="1" x14ac:dyDescent="0.25">
      <c r="A901" s="149">
        <v>70</v>
      </c>
      <c r="B901" s="164" t="str">
        <f t="shared" si="98"/>
        <v>FA</v>
      </c>
      <c r="C901" s="164" t="str">
        <f t="shared" si="99"/>
        <v>FA</v>
      </c>
      <c r="D901" s="135">
        <v>157.94</v>
      </c>
      <c r="E901" s="165">
        <v>3</v>
      </c>
      <c r="F901" s="135">
        <v>18</v>
      </c>
      <c r="G901" s="135">
        <v>125</v>
      </c>
      <c r="H901" s="154">
        <v>153.69800000000001</v>
      </c>
      <c r="I901" s="154">
        <v>1.7999999999999999E-2</v>
      </c>
      <c r="J901" s="154">
        <v>135.99799999999999</v>
      </c>
      <c r="K901" s="154">
        <v>128.15600000000001</v>
      </c>
      <c r="L901" s="154">
        <v>129.417</v>
      </c>
      <c r="M901" s="166">
        <v>105</v>
      </c>
      <c r="N901" s="167">
        <f t="shared" si="104"/>
        <v>115.99799999999999</v>
      </c>
      <c r="O901" s="167">
        <f t="shared" si="104"/>
        <v>108.15600000000001</v>
      </c>
      <c r="P901" s="167">
        <f t="shared" si="104"/>
        <v>109.417</v>
      </c>
      <c r="Q901">
        <f t="shared" si="100"/>
        <v>135.99799999999999</v>
      </c>
      <c r="R901">
        <f t="shared" si="101"/>
        <v>128.15600000000001</v>
      </c>
      <c r="S901" s="168">
        <f t="shared" si="102"/>
        <v>115.99799999999999</v>
      </c>
      <c r="T901">
        <f t="shared" si="103"/>
        <v>108.15600000000001</v>
      </c>
    </row>
    <row r="902" spans="1:20" outlineLevel="1" x14ac:dyDescent="0.25">
      <c r="A902" s="149">
        <v>85</v>
      </c>
      <c r="B902" s="164" t="str">
        <f t="shared" si="98"/>
        <v>FA</v>
      </c>
      <c r="C902" s="164" t="str">
        <f t="shared" si="99"/>
        <v>FA</v>
      </c>
      <c r="D902" s="135">
        <v>191.75</v>
      </c>
      <c r="E902" s="165">
        <v>3</v>
      </c>
      <c r="F902" s="135">
        <v>18</v>
      </c>
      <c r="G902" s="135">
        <v>125</v>
      </c>
      <c r="H902" s="154">
        <v>187.506</v>
      </c>
      <c r="I902" s="154">
        <v>1.7999999999999999E-2</v>
      </c>
      <c r="J902" s="154">
        <v>134.113</v>
      </c>
      <c r="K902" s="154">
        <v>127.626</v>
      </c>
      <c r="L902" s="154">
        <v>128.673</v>
      </c>
      <c r="M902" s="166">
        <v>105</v>
      </c>
      <c r="N902" s="167">
        <f t="shared" si="104"/>
        <v>114.113</v>
      </c>
      <c r="O902" s="167">
        <f t="shared" si="104"/>
        <v>107.626</v>
      </c>
      <c r="P902" s="167">
        <f t="shared" si="104"/>
        <v>108.673</v>
      </c>
      <c r="Q902">
        <f t="shared" si="100"/>
        <v>134.113</v>
      </c>
      <c r="R902">
        <f t="shared" si="101"/>
        <v>127.626</v>
      </c>
      <c r="S902" s="168">
        <f t="shared" si="102"/>
        <v>114.113</v>
      </c>
      <c r="T902">
        <f t="shared" si="103"/>
        <v>107.626</v>
      </c>
    </row>
    <row r="903" spans="1:20" outlineLevel="1" x14ac:dyDescent="0.25">
      <c r="A903" s="149">
        <v>100</v>
      </c>
      <c r="B903" s="164" t="str">
        <f t="shared" si="98"/>
        <v>FA</v>
      </c>
      <c r="C903" s="164" t="str">
        <f t="shared" si="99"/>
        <v>FA</v>
      </c>
      <c r="D903" s="135">
        <v>225.55</v>
      </c>
      <c r="E903" s="165">
        <v>3</v>
      </c>
      <c r="F903" s="135">
        <v>18</v>
      </c>
      <c r="G903" s="135">
        <v>125</v>
      </c>
      <c r="H903" s="154">
        <v>221.31399999999999</v>
      </c>
      <c r="I903" s="154">
        <v>1.7999999999999999E-2</v>
      </c>
      <c r="J903" s="154">
        <v>132.762</v>
      </c>
      <c r="K903" s="154">
        <v>127.285</v>
      </c>
      <c r="L903" s="154">
        <v>128.18</v>
      </c>
      <c r="M903" s="166">
        <v>105</v>
      </c>
      <c r="N903" s="167">
        <f t="shared" si="104"/>
        <v>112.762</v>
      </c>
      <c r="O903" s="167">
        <f t="shared" si="104"/>
        <v>107.285</v>
      </c>
      <c r="P903" s="167">
        <f t="shared" si="104"/>
        <v>108.18</v>
      </c>
      <c r="Q903">
        <f t="shared" si="100"/>
        <v>132.762</v>
      </c>
      <c r="R903">
        <f t="shared" si="101"/>
        <v>127.285</v>
      </c>
      <c r="S903" s="168">
        <f t="shared" si="102"/>
        <v>112.762</v>
      </c>
      <c r="T903">
        <f t="shared" si="103"/>
        <v>107.285</v>
      </c>
    </row>
    <row r="904" spans="1:20" outlineLevel="1" x14ac:dyDescent="0.25">
      <c r="A904" s="149">
        <v>125</v>
      </c>
      <c r="B904" s="164" t="str">
        <f t="shared" si="98"/>
        <v>FA</v>
      </c>
      <c r="C904" s="164" t="str">
        <f t="shared" si="99"/>
        <v>FA</v>
      </c>
      <c r="D904" s="135">
        <v>281.89999999999998</v>
      </c>
      <c r="E904" s="165">
        <v>3</v>
      </c>
      <c r="F904" s="135">
        <v>18</v>
      </c>
      <c r="G904" s="135">
        <v>125</v>
      </c>
      <c r="H904" s="154">
        <v>277.66000000000003</v>
      </c>
      <c r="I904" s="154">
        <v>1.7999999999999999E-2</v>
      </c>
      <c r="J904" s="154">
        <v>131.28100000000001</v>
      </c>
      <c r="K904" s="154">
        <v>126.86799999999999</v>
      </c>
      <c r="L904" s="154">
        <v>127.51300000000001</v>
      </c>
      <c r="M904" s="166">
        <v>105</v>
      </c>
      <c r="N904" s="167">
        <f t="shared" si="104"/>
        <v>111.28100000000001</v>
      </c>
      <c r="O904" s="167">
        <f t="shared" si="104"/>
        <v>106.86799999999999</v>
      </c>
      <c r="P904" s="167">
        <f t="shared" si="104"/>
        <v>107.51300000000001</v>
      </c>
      <c r="Q904">
        <f t="shared" si="100"/>
        <v>131.28100000000001</v>
      </c>
      <c r="R904">
        <f t="shared" si="101"/>
        <v>126.86799999999999</v>
      </c>
      <c r="S904" s="168">
        <f t="shared" si="102"/>
        <v>111.28100000000001</v>
      </c>
      <c r="T904">
        <f t="shared" si="103"/>
        <v>106.86799999999999</v>
      </c>
    </row>
    <row r="905" spans="1:20" outlineLevel="1" x14ac:dyDescent="0.25">
      <c r="A905" s="149">
        <v>150</v>
      </c>
      <c r="B905" s="164" t="str">
        <f t="shared" si="98"/>
        <v>FA</v>
      </c>
      <c r="C905" s="164" t="str">
        <f t="shared" si="99"/>
        <v>FA</v>
      </c>
      <c r="D905" s="135">
        <v>338.25</v>
      </c>
      <c r="E905" s="165">
        <v>3</v>
      </c>
      <c r="F905" s="135">
        <v>18</v>
      </c>
      <c r="G905" s="135">
        <v>125</v>
      </c>
      <c r="H905" s="154">
        <v>334.00599999999997</v>
      </c>
      <c r="I905" s="154">
        <v>1.7999999999999999E-2</v>
      </c>
      <c r="J905" s="154">
        <v>130.22200000000001</v>
      </c>
      <c r="K905" s="154">
        <v>126.583</v>
      </c>
      <c r="L905" s="154">
        <v>127.16</v>
      </c>
      <c r="M905" s="166">
        <v>105</v>
      </c>
      <c r="N905" s="167">
        <f t="shared" si="104"/>
        <v>110.22200000000001</v>
      </c>
      <c r="O905" s="167">
        <f t="shared" si="104"/>
        <v>106.583</v>
      </c>
      <c r="P905" s="167">
        <f t="shared" si="104"/>
        <v>107.16</v>
      </c>
      <c r="Q905">
        <f t="shared" si="100"/>
        <v>130.22200000000001</v>
      </c>
      <c r="R905">
        <f t="shared" si="101"/>
        <v>126.583</v>
      </c>
      <c r="S905" s="168">
        <f t="shared" si="102"/>
        <v>110.22200000000001</v>
      </c>
      <c r="T905">
        <f t="shared" si="103"/>
        <v>106.583</v>
      </c>
    </row>
    <row r="906" spans="1:20" outlineLevel="1" x14ac:dyDescent="0.25">
      <c r="A906" s="149">
        <v>2</v>
      </c>
      <c r="B906" s="164" t="str">
        <f t="shared" si="98"/>
        <v>FA</v>
      </c>
      <c r="C906" s="164" t="str">
        <f t="shared" si="99"/>
        <v>TR</v>
      </c>
      <c r="D906" s="135">
        <v>4.68</v>
      </c>
      <c r="E906" s="165">
        <v>3</v>
      </c>
      <c r="F906" s="135">
        <v>24</v>
      </c>
      <c r="G906" s="135">
        <v>125</v>
      </c>
      <c r="H906" s="154">
        <v>0.43692300000000001</v>
      </c>
      <c r="I906" s="154">
        <v>2.4E-2</v>
      </c>
      <c r="J906" s="154">
        <v>496.05399999999997</v>
      </c>
      <c r="K906" s="154">
        <v>222.20400000000001</v>
      </c>
      <c r="L906" s="154">
        <v>272.13099999999997</v>
      </c>
      <c r="M906" s="166">
        <v>105</v>
      </c>
      <c r="N906" s="167">
        <f t="shared" si="104"/>
        <v>476.05399999999997</v>
      </c>
      <c r="O906" s="167">
        <f t="shared" si="104"/>
        <v>202.20400000000001</v>
      </c>
      <c r="P906" s="167">
        <f t="shared" si="104"/>
        <v>252.13099999999997</v>
      </c>
      <c r="Q906" t="str">
        <f t="shared" si="100"/>
        <v>NA</v>
      </c>
      <c r="R906" t="str">
        <f t="shared" si="101"/>
        <v>NA</v>
      </c>
      <c r="S906" s="168">
        <f t="shared" si="102"/>
        <v>476.05399999999997</v>
      </c>
      <c r="T906">
        <f t="shared" si="103"/>
        <v>202.20400000000001</v>
      </c>
    </row>
    <row r="907" spans="1:20" outlineLevel="1" x14ac:dyDescent="0.25">
      <c r="A907" s="149">
        <v>3.5</v>
      </c>
      <c r="B907" s="164" t="str">
        <f t="shared" si="98"/>
        <v>FA</v>
      </c>
      <c r="C907" s="164" t="str">
        <f t="shared" si="99"/>
        <v>TR</v>
      </c>
      <c r="D907" s="135">
        <v>8.06</v>
      </c>
      <c r="E907" s="165">
        <v>3</v>
      </c>
      <c r="F907" s="135">
        <v>24</v>
      </c>
      <c r="G907" s="135">
        <v>125</v>
      </c>
      <c r="H907" s="154">
        <v>3.8176899999999998</v>
      </c>
      <c r="I907" s="154">
        <v>2.4E-2</v>
      </c>
      <c r="J907" s="154">
        <v>361.03699999999998</v>
      </c>
      <c r="K907" s="154">
        <v>186.57900000000001</v>
      </c>
      <c r="L907" s="154">
        <v>217.649</v>
      </c>
      <c r="M907" s="166">
        <v>105</v>
      </c>
      <c r="N907" s="167">
        <f t="shared" si="104"/>
        <v>341.03699999999998</v>
      </c>
      <c r="O907" s="167">
        <f t="shared" si="104"/>
        <v>166.57900000000001</v>
      </c>
      <c r="P907" s="167">
        <f t="shared" si="104"/>
        <v>197.649</v>
      </c>
      <c r="Q907" t="str">
        <f t="shared" si="100"/>
        <v>NA</v>
      </c>
      <c r="R907" t="str">
        <f t="shared" si="101"/>
        <v>NA</v>
      </c>
      <c r="S907" s="168">
        <f t="shared" si="102"/>
        <v>341.03699999999998</v>
      </c>
      <c r="T907">
        <f t="shared" si="103"/>
        <v>166.57900000000001</v>
      </c>
    </row>
    <row r="908" spans="1:20" outlineLevel="1" x14ac:dyDescent="0.25">
      <c r="A908" s="149">
        <v>5</v>
      </c>
      <c r="B908" s="164" t="str">
        <f t="shared" si="98"/>
        <v>FA</v>
      </c>
      <c r="C908" s="164" t="str">
        <f t="shared" si="99"/>
        <v>TR</v>
      </c>
      <c r="D908" s="135">
        <v>11.44</v>
      </c>
      <c r="E908" s="165">
        <v>3</v>
      </c>
      <c r="F908" s="135">
        <v>24</v>
      </c>
      <c r="G908" s="135">
        <v>125</v>
      </c>
      <c r="H908" s="154">
        <v>7.1984599999999999</v>
      </c>
      <c r="I908" s="154">
        <v>2.4E-2</v>
      </c>
      <c r="J908" s="154">
        <v>297.85700000000003</v>
      </c>
      <c r="K908" s="154">
        <v>170.58699999999999</v>
      </c>
      <c r="L908" s="154">
        <v>191.92599999999999</v>
      </c>
      <c r="M908" s="166">
        <v>105</v>
      </c>
      <c r="N908" s="167">
        <f t="shared" si="104"/>
        <v>277.85700000000003</v>
      </c>
      <c r="O908" s="167">
        <f t="shared" si="104"/>
        <v>150.58699999999999</v>
      </c>
      <c r="P908" s="167">
        <f t="shared" si="104"/>
        <v>171.92599999999999</v>
      </c>
      <c r="Q908" t="str">
        <f t="shared" si="100"/>
        <v>NA</v>
      </c>
      <c r="R908" t="str">
        <f t="shared" si="101"/>
        <v>NA</v>
      </c>
      <c r="S908" s="168">
        <f t="shared" si="102"/>
        <v>277.85700000000003</v>
      </c>
      <c r="T908">
        <f t="shared" si="103"/>
        <v>150.58699999999999</v>
      </c>
    </row>
    <row r="909" spans="1:20" outlineLevel="1" x14ac:dyDescent="0.25">
      <c r="A909" s="149">
        <v>7.5</v>
      </c>
      <c r="B909" s="164" t="str">
        <f t="shared" si="98"/>
        <v>FA</v>
      </c>
      <c r="C909" s="164" t="str">
        <f t="shared" si="99"/>
        <v>TR</v>
      </c>
      <c r="D909" s="135">
        <v>17.07</v>
      </c>
      <c r="E909" s="165">
        <v>3</v>
      </c>
      <c r="F909" s="135">
        <v>24</v>
      </c>
      <c r="G909" s="135">
        <v>125</v>
      </c>
      <c r="H909" s="154">
        <v>12.8331</v>
      </c>
      <c r="I909" s="154">
        <v>2.4E-2</v>
      </c>
      <c r="J909" s="154">
        <v>244.642</v>
      </c>
      <c r="K909" s="154">
        <v>156.62899999999999</v>
      </c>
      <c r="L909" s="154">
        <v>171.79499999999999</v>
      </c>
      <c r="M909" s="166">
        <v>105</v>
      </c>
      <c r="N909" s="167">
        <f t="shared" si="104"/>
        <v>224.642</v>
      </c>
      <c r="O909" s="167">
        <f t="shared" si="104"/>
        <v>136.62899999999999</v>
      </c>
      <c r="P909" s="167">
        <f t="shared" si="104"/>
        <v>151.79499999999999</v>
      </c>
      <c r="Q909" t="str">
        <f t="shared" si="100"/>
        <v>NA</v>
      </c>
      <c r="R909" t="str">
        <f t="shared" si="101"/>
        <v>NA</v>
      </c>
      <c r="S909" s="168">
        <f t="shared" si="102"/>
        <v>224.642</v>
      </c>
      <c r="T909">
        <f t="shared" si="103"/>
        <v>136.62899999999999</v>
      </c>
    </row>
    <row r="910" spans="1:20" outlineLevel="1" x14ac:dyDescent="0.25">
      <c r="A910" s="149">
        <v>10</v>
      </c>
      <c r="B910" s="164" t="str">
        <f t="shared" si="98"/>
        <v>FA</v>
      </c>
      <c r="C910" s="164" t="str">
        <f t="shared" si="99"/>
        <v>TR</v>
      </c>
      <c r="D910" s="135">
        <v>22.71</v>
      </c>
      <c r="E910" s="165">
        <v>3</v>
      </c>
      <c r="F910" s="135">
        <v>24</v>
      </c>
      <c r="G910" s="135">
        <v>125</v>
      </c>
      <c r="H910" s="154">
        <v>18.467700000000001</v>
      </c>
      <c r="I910" s="154">
        <v>2.4E-2</v>
      </c>
      <c r="J910" s="154">
        <v>216.899</v>
      </c>
      <c r="K910" s="154">
        <v>149.59399999999999</v>
      </c>
      <c r="L910" s="154">
        <v>160.85900000000001</v>
      </c>
      <c r="M910" s="166">
        <v>105</v>
      </c>
      <c r="N910" s="167">
        <f t="shared" si="104"/>
        <v>196.899</v>
      </c>
      <c r="O910" s="167">
        <f t="shared" si="104"/>
        <v>129.59399999999999</v>
      </c>
      <c r="P910" s="167">
        <f t="shared" si="104"/>
        <v>140.85900000000001</v>
      </c>
      <c r="Q910" t="str">
        <f t="shared" si="100"/>
        <v>NA</v>
      </c>
      <c r="R910" t="str">
        <f t="shared" si="101"/>
        <v>NA</v>
      </c>
      <c r="S910" s="168">
        <f t="shared" si="102"/>
        <v>196.899</v>
      </c>
      <c r="T910">
        <f t="shared" si="103"/>
        <v>129.59399999999999</v>
      </c>
    </row>
    <row r="911" spans="1:20" outlineLevel="1" x14ac:dyDescent="0.25">
      <c r="A911" s="149">
        <v>15</v>
      </c>
      <c r="B911" s="164" t="str">
        <f t="shared" si="98"/>
        <v>TR</v>
      </c>
      <c r="C911" s="164" t="str">
        <f t="shared" si="99"/>
        <v>TR</v>
      </c>
      <c r="D911" s="135">
        <v>33.979999999999997</v>
      </c>
      <c r="E911" s="165">
        <v>3</v>
      </c>
      <c r="F911" s="135">
        <v>24</v>
      </c>
      <c r="G911" s="135">
        <v>125</v>
      </c>
      <c r="H911" s="154">
        <v>29.736899999999999</v>
      </c>
      <c r="I911" s="154">
        <v>2.4E-2</v>
      </c>
      <c r="J911" s="154">
        <v>187.94900000000001</v>
      </c>
      <c r="K911" s="154">
        <v>141.88900000000001</v>
      </c>
      <c r="L911" s="154">
        <v>149.61099999999999</v>
      </c>
      <c r="M911" s="166">
        <v>105</v>
      </c>
      <c r="N911" s="167">
        <f t="shared" si="104"/>
        <v>167.94900000000001</v>
      </c>
      <c r="O911" s="167">
        <f t="shared" si="104"/>
        <v>121.88900000000001</v>
      </c>
      <c r="P911" s="167">
        <f t="shared" si="104"/>
        <v>129.61099999999999</v>
      </c>
      <c r="Q911">
        <f t="shared" si="100"/>
        <v>187.94900000000001</v>
      </c>
      <c r="R911">
        <f t="shared" si="101"/>
        <v>141.88900000000001</v>
      </c>
      <c r="S911" s="168">
        <f t="shared" si="102"/>
        <v>167.94900000000001</v>
      </c>
      <c r="T911">
        <f t="shared" si="103"/>
        <v>121.88900000000001</v>
      </c>
    </row>
    <row r="912" spans="1:20" outlineLevel="1" x14ac:dyDescent="0.25">
      <c r="A912" s="149">
        <v>20</v>
      </c>
      <c r="B912" s="164" t="str">
        <f t="shared" si="98"/>
        <v>TR</v>
      </c>
      <c r="C912" s="164" t="str">
        <f t="shared" si="99"/>
        <v>TR</v>
      </c>
      <c r="D912" s="135">
        <v>45.25</v>
      </c>
      <c r="E912" s="165">
        <v>3</v>
      </c>
      <c r="F912" s="135">
        <v>24</v>
      </c>
      <c r="G912" s="135">
        <v>125</v>
      </c>
      <c r="H912" s="154">
        <v>41.0062</v>
      </c>
      <c r="I912" s="154">
        <v>2.4E-2</v>
      </c>
      <c r="J912" s="154">
        <v>173.03399999999999</v>
      </c>
      <c r="K912" s="154">
        <v>138.07</v>
      </c>
      <c r="L912" s="154">
        <v>143.72800000000001</v>
      </c>
      <c r="M912" s="166">
        <v>105</v>
      </c>
      <c r="N912" s="167">
        <f t="shared" si="104"/>
        <v>153.03399999999999</v>
      </c>
      <c r="O912" s="167">
        <f t="shared" si="104"/>
        <v>118.07</v>
      </c>
      <c r="P912" s="167">
        <f t="shared" si="104"/>
        <v>123.72800000000001</v>
      </c>
      <c r="Q912">
        <f t="shared" si="100"/>
        <v>173.03399999999999</v>
      </c>
      <c r="R912">
        <f t="shared" si="101"/>
        <v>138.07</v>
      </c>
      <c r="S912" s="168">
        <f t="shared" si="102"/>
        <v>153.03399999999999</v>
      </c>
      <c r="T912">
        <f t="shared" si="103"/>
        <v>118.07</v>
      </c>
    </row>
    <row r="913" spans="1:20" outlineLevel="1" x14ac:dyDescent="0.25">
      <c r="A913" s="149">
        <v>35</v>
      </c>
      <c r="B913" s="164" t="str">
        <f t="shared" si="98"/>
        <v>FA</v>
      </c>
      <c r="C913" s="164" t="str">
        <f t="shared" si="99"/>
        <v>FA</v>
      </c>
      <c r="D913" s="135">
        <v>79.05</v>
      </c>
      <c r="E913" s="165">
        <v>3</v>
      </c>
      <c r="F913" s="135">
        <v>24</v>
      </c>
      <c r="G913" s="135">
        <v>125</v>
      </c>
      <c r="H913" s="154">
        <v>74.813800000000001</v>
      </c>
      <c r="I913" s="154">
        <v>2.4E-2</v>
      </c>
      <c r="J913" s="154">
        <v>153.25299999999999</v>
      </c>
      <c r="K913" s="154">
        <v>132.88</v>
      </c>
      <c r="L913" s="154">
        <v>136.279</v>
      </c>
      <c r="M913" s="166">
        <v>105</v>
      </c>
      <c r="N913" s="167">
        <f t="shared" si="104"/>
        <v>133.25299999999999</v>
      </c>
      <c r="O913" s="167">
        <f t="shared" si="104"/>
        <v>112.88</v>
      </c>
      <c r="P913" s="167">
        <f t="shared" si="104"/>
        <v>116.279</v>
      </c>
      <c r="Q913">
        <f t="shared" si="100"/>
        <v>153.25299999999999</v>
      </c>
      <c r="R913">
        <f t="shared" si="101"/>
        <v>132.88</v>
      </c>
      <c r="S913" s="168">
        <f t="shared" si="102"/>
        <v>133.25299999999999</v>
      </c>
      <c r="T913">
        <f t="shared" si="103"/>
        <v>112.88</v>
      </c>
    </row>
    <row r="914" spans="1:20" outlineLevel="1" x14ac:dyDescent="0.25">
      <c r="A914" s="149">
        <v>50</v>
      </c>
      <c r="B914" s="164" t="str">
        <f t="shared" si="98"/>
        <v>FA</v>
      </c>
      <c r="C914" s="164" t="str">
        <f t="shared" si="99"/>
        <v>FA</v>
      </c>
      <c r="D914" s="135">
        <v>112.86</v>
      </c>
      <c r="E914" s="165">
        <v>3</v>
      </c>
      <c r="F914" s="135">
        <v>24</v>
      </c>
      <c r="G914" s="135">
        <v>125</v>
      </c>
      <c r="H914" s="154">
        <v>108.622</v>
      </c>
      <c r="I914" s="154">
        <v>2.4E-2</v>
      </c>
      <c r="J914" s="154">
        <v>145.16800000000001</v>
      </c>
      <c r="K914" s="154">
        <v>130.66499999999999</v>
      </c>
      <c r="L914" s="154">
        <v>133.00299999999999</v>
      </c>
      <c r="M914" s="166">
        <v>105</v>
      </c>
      <c r="N914" s="167">
        <f t="shared" si="104"/>
        <v>125.16800000000001</v>
      </c>
      <c r="O914" s="167">
        <f t="shared" si="104"/>
        <v>110.66499999999999</v>
      </c>
      <c r="P914" s="167">
        <f t="shared" si="104"/>
        <v>113.00299999999999</v>
      </c>
      <c r="Q914">
        <f t="shared" si="100"/>
        <v>145.16800000000001</v>
      </c>
      <c r="R914">
        <f t="shared" si="101"/>
        <v>130.66499999999999</v>
      </c>
      <c r="S914" s="168">
        <f t="shared" si="102"/>
        <v>125.16800000000001</v>
      </c>
      <c r="T914">
        <f t="shared" si="103"/>
        <v>110.66499999999999</v>
      </c>
    </row>
    <row r="915" spans="1:20" outlineLevel="1" x14ac:dyDescent="0.25">
      <c r="A915" s="149">
        <v>60</v>
      </c>
      <c r="B915" s="164" t="str">
        <f t="shared" si="98"/>
        <v>FA</v>
      </c>
      <c r="C915" s="164" t="str">
        <f t="shared" si="99"/>
        <v>FA</v>
      </c>
      <c r="D915" s="135">
        <v>135.4</v>
      </c>
      <c r="E915" s="165">
        <v>3</v>
      </c>
      <c r="F915" s="135">
        <v>24</v>
      </c>
      <c r="G915" s="135">
        <v>125</v>
      </c>
      <c r="H915" s="154">
        <v>131.16</v>
      </c>
      <c r="I915" s="154">
        <v>2.4E-2</v>
      </c>
      <c r="J915" s="154">
        <v>141.94300000000001</v>
      </c>
      <c r="K915" s="154">
        <v>129.822</v>
      </c>
      <c r="L915" s="154">
        <v>131.71299999999999</v>
      </c>
      <c r="M915" s="166">
        <v>105</v>
      </c>
      <c r="N915" s="167">
        <f t="shared" si="104"/>
        <v>121.94300000000001</v>
      </c>
      <c r="O915" s="167">
        <f t="shared" si="104"/>
        <v>109.822</v>
      </c>
      <c r="P915" s="167">
        <f t="shared" si="104"/>
        <v>111.71299999999999</v>
      </c>
      <c r="Q915">
        <f t="shared" si="100"/>
        <v>141.94300000000001</v>
      </c>
      <c r="R915">
        <f t="shared" si="101"/>
        <v>129.822</v>
      </c>
      <c r="S915" s="168">
        <f t="shared" si="102"/>
        <v>121.94300000000001</v>
      </c>
      <c r="T915">
        <f t="shared" si="103"/>
        <v>109.822</v>
      </c>
    </row>
    <row r="916" spans="1:20" outlineLevel="1" x14ac:dyDescent="0.25">
      <c r="A916" s="149">
        <v>70</v>
      </c>
      <c r="B916" s="164" t="str">
        <f t="shared" si="98"/>
        <v>FA</v>
      </c>
      <c r="C916" s="164" t="str">
        <f t="shared" si="99"/>
        <v>FA</v>
      </c>
      <c r="D916" s="135">
        <v>157.94</v>
      </c>
      <c r="E916" s="165">
        <v>3</v>
      </c>
      <c r="F916" s="135">
        <v>24</v>
      </c>
      <c r="G916" s="135">
        <v>125</v>
      </c>
      <c r="H916" s="154">
        <v>153.69800000000001</v>
      </c>
      <c r="I916" s="154">
        <v>2.4E-2</v>
      </c>
      <c r="J916" s="154">
        <v>139.649</v>
      </c>
      <c r="K916" s="154">
        <v>129.20500000000001</v>
      </c>
      <c r="L916" s="154">
        <v>130.88499999999999</v>
      </c>
      <c r="M916" s="166">
        <v>105</v>
      </c>
      <c r="N916" s="167">
        <f t="shared" si="104"/>
        <v>119.649</v>
      </c>
      <c r="O916" s="167">
        <f t="shared" si="104"/>
        <v>109.20500000000001</v>
      </c>
      <c r="P916" s="167">
        <f t="shared" si="104"/>
        <v>110.88499999999999</v>
      </c>
      <c r="Q916">
        <f t="shared" si="100"/>
        <v>139.649</v>
      </c>
      <c r="R916">
        <f t="shared" si="101"/>
        <v>129.20500000000001</v>
      </c>
      <c r="S916" s="168">
        <f t="shared" si="102"/>
        <v>119.649</v>
      </c>
      <c r="T916">
        <f t="shared" si="103"/>
        <v>109.20500000000001</v>
      </c>
    </row>
    <row r="917" spans="1:20" outlineLevel="1" x14ac:dyDescent="0.25">
      <c r="A917" s="149">
        <v>85</v>
      </c>
      <c r="B917" s="164" t="str">
        <f t="shared" si="98"/>
        <v>FA</v>
      </c>
      <c r="C917" s="164" t="str">
        <f t="shared" si="99"/>
        <v>FA</v>
      </c>
      <c r="D917" s="135">
        <v>191.75</v>
      </c>
      <c r="E917" s="165">
        <v>3</v>
      </c>
      <c r="F917" s="135">
        <v>24</v>
      </c>
      <c r="G917" s="135">
        <v>125</v>
      </c>
      <c r="H917" s="154">
        <v>187.506</v>
      </c>
      <c r="I917" s="154">
        <v>2.4E-2</v>
      </c>
      <c r="J917" s="154">
        <v>137.14099999999999</v>
      </c>
      <c r="K917" s="154">
        <v>128.49799999999999</v>
      </c>
      <c r="L917" s="154">
        <v>129.89099999999999</v>
      </c>
      <c r="M917" s="166">
        <v>105</v>
      </c>
      <c r="N917" s="167">
        <f t="shared" si="104"/>
        <v>117.14099999999999</v>
      </c>
      <c r="O917" s="167">
        <f t="shared" si="104"/>
        <v>108.49799999999999</v>
      </c>
      <c r="P917" s="167">
        <f t="shared" si="104"/>
        <v>109.89099999999999</v>
      </c>
      <c r="Q917">
        <f t="shared" si="100"/>
        <v>137.14099999999999</v>
      </c>
      <c r="R917">
        <f t="shared" si="101"/>
        <v>128.49799999999999</v>
      </c>
      <c r="S917" s="168">
        <f t="shared" si="102"/>
        <v>117.14099999999999</v>
      </c>
      <c r="T917">
        <f t="shared" si="103"/>
        <v>108.49799999999999</v>
      </c>
    </row>
    <row r="918" spans="1:20" outlineLevel="1" x14ac:dyDescent="0.25">
      <c r="A918" s="149">
        <v>100</v>
      </c>
      <c r="B918" s="164" t="str">
        <f t="shared" si="98"/>
        <v>FA</v>
      </c>
      <c r="C918" s="164" t="str">
        <f t="shared" si="99"/>
        <v>FA</v>
      </c>
      <c r="D918" s="135">
        <v>225.55</v>
      </c>
      <c r="E918" s="165">
        <v>3</v>
      </c>
      <c r="F918" s="135">
        <v>24</v>
      </c>
      <c r="G918" s="135">
        <v>125</v>
      </c>
      <c r="H918" s="154">
        <v>221.31399999999999</v>
      </c>
      <c r="I918" s="154">
        <v>2.4E-2</v>
      </c>
      <c r="J918" s="154">
        <v>135.34200000000001</v>
      </c>
      <c r="K918" s="154">
        <v>128.04599999999999</v>
      </c>
      <c r="L918" s="154">
        <v>129.23699999999999</v>
      </c>
      <c r="M918" s="166">
        <v>105</v>
      </c>
      <c r="N918" s="167">
        <f t="shared" si="104"/>
        <v>115.34200000000001</v>
      </c>
      <c r="O918" s="167">
        <f t="shared" si="104"/>
        <v>108.04599999999999</v>
      </c>
      <c r="P918" s="167">
        <f t="shared" si="104"/>
        <v>109.23699999999999</v>
      </c>
      <c r="Q918">
        <f t="shared" si="100"/>
        <v>135.34200000000001</v>
      </c>
      <c r="R918">
        <f t="shared" si="101"/>
        <v>128.04599999999999</v>
      </c>
      <c r="S918" s="168">
        <f t="shared" si="102"/>
        <v>115.34200000000001</v>
      </c>
      <c r="T918">
        <f t="shared" si="103"/>
        <v>108.04599999999999</v>
      </c>
    </row>
    <row r="919" spans="1:20" outlineLevel="1" x14ac:dyDescent="0.25">
      <c r="A919" s="149">
        <v>125</v>
      </c>
      <c r="B919" s="164" t="str">
        <f t="shared" si="98"/>
        <v>FA</v>
      </c>
      <c r="C919" s="164" t="str">
        <f t="shared" si="99"/>
        <v>FA</v>
      </c>
      <c r="D919" s="135">
        <v>281.89999999999998</v>
      </c>
      <c r="E919" s="165">
        <v>3</v>
      </c>
      <c r="F919" s="135">
        <v>24</v>
      </c>
      <c r="G919" s="135">
        <v>125</v>
      </c>
      <c r="H919" s="154">
        <v>277.66000000000003</v>
      </c>
      <c r="I919" s="154">
        <v>2.4E-2</v>
      </c>
      <c r="J919" s="154">
        <v>133.37</v>
      </c>
      <c r="K919" s="154">
        <v>127.49</v>
      </c>
      <c r="L919" s="154">
        <v>128.34800000000001</v>
      </c>
      <c r="M919" s="166">
        <v>105</v>
      </c>
      <c r="N919" s="167">
        <f t="shared" si="104"/>
        <v>113.37</v>
      </c>
      <c r="O919" s="167">
        <f t="shared" si="104"/>
        <v>107.49</v>
      </c>
      <c r="P919" s="167">
        <f t="shared" si="104"/>
        <v>108.34800000000001</v>
      </c>
      <c r="Q919">
        <f t="shared" si="100"/>
        <v>133.37</v>
      </c>
      <c r="R919">
        <f t="shared" si="101"/>
        <v>127.49</v>
      </c>
      <c r="S919" s="168">
        <f t="shared" si="102"/>
        <v>113.37</v>
      </c>
      <c r="T919">
        <f t="shared" si="103"/>
        <v>107.49</v>
      </c>
    </row>
    <row r="920" spans="1:20" outlineLevel="1" x14ac:dyDescent="0.25">
      <c r="A920" s="149">
        <v>150</v>
      </c>
      <c r="B920" s="164" t="str">
        <f t="shared" si="98"/>
        <v>FA</v>
      </c>
      <c r="C920" s="164" t="str">
        <f t="shared" si="99"/>
        <v>FA</v>
      </c>
      <c r="D920" s="135">
        <v>338.25</v>
      </c>
      <c r="E920" s="165">
        <v>3</v>
      </c>
      <c r="F920" s="135">
        <v>24</v>
      </c>
      <c r="G920" s="135">
        <v>125</v>
      </c>
      <c r="H920" s="154">
        <v>334.00599999999997</v>
      </c>
      <c r="I920" s="154">
        <v>2.4E-2</v>
      </c>
      <c r="J920" s="154">
        <v>131.959</v>
      </c>
      <c r="K920" s="154">
        <v>127.11</v>
      </c>
      <c r="L920" s="154">
        <v>127.879</v>
      </c>
      <c r="M920" s="166">
        <v>105</v>
      </c>
      <c r="N920" s="167">
        <f t="shared" si="104"/>
        <v>111.959</v>
      </c>
      <c r="O920" s="167">
        <f t="shared" si="104"/>
        <v>107.11</v>
      </c>
      <c r="P920" s="167">
        <f t="shared" si="104"/>
        <v>107.879</v>
      </c>
      <c r="Q920">
        <f t="shared" si="100"/>
        <v>131.959</v>
      </c>
      <c r="R920">
        <f t="shared" si="101"/>
        <v>127.11</v>
      </c>
      <c r="S920" s="168">
        <f t="shared" si="102"/>
        <v>111.959</v>
      </c>
      <c r="T920">
        <f t="shared" si="103"/>
        <v>107.11</v>
      </c>
    </row>
    <row r="921" spans="1:20" outlineLevel="1" x14ac:dyDescent="0.25">
      <c r="A921" s="149">
        <v>2</v>
      </c>
      <c r="B921" s="164" t="str">
        <f t="shared" si="98"/>
        <v>FA</v>
      </c>
      <c r="C921" s="164" t="str">
        <f t="shared" si="99"/>
        <v>TR</v>
      </c>
      <c r="D921" s="135">
        <v>4.68</v>
      </c>
      <c r="E921" s="165">
        <v>3</v>
      </c>
      <c r="F921" s="135">
        <v>30</v>
      </c>
      <c r="G921" s="135">
        <v>125</v>
      </c>
      <c r="H921" s="154">
        <v>0.43692300000000001</v>
      </c>
      <c r="I921" s="154">
        <v>0.03</v>
      </c>
      <c r="J921" s="154">
        <v>581.26</v>
      </c>
      <c r="K921" s="154">
        <v>244.57599999999999</v>
      </c>
      <c r="L921" s="154">
        <v>305.31099999999998</v>
      </c>
      <c r="M921" s="166">
        <v>105</v>
      </c>
      <c r="N921" s="167">
        <f t="shared" si="104"/>
        <v>561.26</v>
      </c>
      <c r="O921" s="167">
        <f t="shared" si="104"/>
        <v>224.57599999999999</v>
      </c>
      <c r="P921" s="167">
        <f t="shared" si="104"/>
        <v>285.31099999999998</v>
      </c>
      <c r="Q921" t="str">
        <f t="shared" si="100"/>
        <v>NA</v>
      </c>
      <c r="R921" t="str">
        <f t="shared" si="101"/>
        <v>NA</v>
      </c>
      <c r="S921" s="168">
        <f t="shared" si="102"/>
        <v>561.26</v>
      </c>
      <c r="T921">
        <f t="shared" si="103"/>
        <v>224.57599999999999</v>
      </c>
    </row>
    <row r="922" spans="1:20" outlineLevel="1" x14ac:dyDescent="0.25">
      <c r="A922" s="149">
        <v>3.5</v>
      </c>
      <c r="B922" s="164" t="str">
        <f t="shared" si="98"/>
        <v>FA</v>
      </c>
      <c r="C922" s="164" t="str">
        <f t="shared" si="99"/>
        <v>TR</v>
      </c>
      <c r="D922" s="135">
        <v>8.06</v>
      </c>
      <c r="E922" s="165">
        <v>3</v>
      </c>
      <c r="F922" s="135">
        <v>30</v>
      </c>
      <c r="G922" s="135">
        <v>125</v>
      </c>
      <c r="H922" s="154">
        <v>3.8176899999999998</v>
      </c>
      <c r="I922" s="154">
        <v>0.03</v>
      </c>
      <c r="J922" s="154">
        <v>416.33800000000002</v>
      </c>
      <c r="K922" s="154">
        <v>201.12899999999999</v>
      </c>
      <c r="L922" s="154">
        <v>239.227</v>
      </c>
      <c r="M922" s="166">
        <v>105</v>
      </c>
      <c r="N922" s="167">
        <f t="shared" si="104"/>
        <v>396.33800000000002</v>
      </c>
      <c r="O922" s="167">
        <f t="shared" si="104"/>
        <v>181.12899999999999</v>
      </c>
      <c r="P922" s="167">
        <f t="shared" si="104"/>
        <v>219.227</v>
      </c>
      <c r="Q922" t="str">
        <f t="shared" si="100"/>
        <v>NA</v>
      </c>
      <c r="R922" t="str">
        <f t="shared" si="101"/>
        <v>NA</v>
      </c>
      <c r="S922" s="168">
        <f t="shared" si="102"/>
        <v>396.33800000000002</v>
      </c>
      <c r="T922">
        <f t="shared" si="103"/>
        <v>181.12899999999999</v>
      </c>
    </row>
    <row r="923" spans="1:20" outlineLevel="1" x14ac:dyDescent="0.25">
      <c r="A923" s="149">
        <v>5</v>
      </c>
      <c r="B923" s="164" t="str">
        <f t="shared" si="98"/>
        <v>FA</v>
      </c>
      <c r="C923" s="164" t="str">
        <f t="shared" si="99"/>
        <v>TR</v>
      </c>
      <c r="D923" s="135">
        <v>11.44</v>
      </c>
      <c r="E923" s="165">
        <v>3</v>
      </c>
      <c r="F923" s="135">
        <v>30</v>
      </c>
      <c r="G923" s="135">
        <v>125</v>
      </c>
      <c r="H923" s="154">
        <v>7.1984599999999999</v>
      </c>
      <c r="I923" s="154">
        <v>0.03</v>
      </c>
      <c r="J923" s="154">
        <v>338.88400000000001</v>
      </c>
      <c r="K923" s="154">
        <v>181.49799999999999</v>
      </c>
      <c r="L923" s="154">
        <v>207.77099999999999</v>
      </c>
      <c r="M923" s="166">
        <v>105</v>
      </c>
      <c r="N923" s="167">
        <f t="shared" si="104"/>
        <v>318.88400000000001</v>
      </c>
      <c r="O923" s="167">
        <f t="shared" si="104"/>
        <v>161.49799999999999</v>
      </c>
      <c r="P923" s="167">
        <f t="shared" si="104"/>
        <v>187.77099999999999</v>
      </c>
      <c r="Q923" t="str">
        <f t="shared" si="100"/>
        <v>NA</v>
      </c>
      <c r="R923" t="str">
        <f t="shared" si="101"/>
        <v>NA</v>
      </c>
      <c r="S923" s="168">
        <f t="shared" si="102"/>
        <v>318.88400000000001</v>
      </c>
      <c r="T923">
        <f t="shared" si="103"/>
        <v>161.49799999999999</v>
      </c>
    </row>
    <row r="924" spans="1:20" outlineLevel="1" x14ac:dyDescent="0.25">
      <c r="A924" s="149">
        <v>7.5</v>
      </c>
      <c r="B924" s="164" t="str">
        <f t="shared" si="98"/>
        <v>FA</v>
      </c>
      <c r="C924" s="164" t="str">
        <f t="shared" si="99"/>
        <v>TR</v>
      </c>
      <c r="D924" s="135">
        <v>17.07</v>
      </c>
      <c r="E924" s="165">
        <v>3</v>
      </c>
      <c r="F924" s="135">
        <v>30</v>
      </c>
      <c r="G924" s="135">
        <v>125</v>
      </c>
      <c r="H924" s="154">
        <v>12.8331</v>
      </c>
      <c r="I924" s="154">
        <v>0.03</v>
      </c>
      <c r="J924" s="154">
        <v>273.42200000000003</v>
      </c>
      <c r="K924" s="154">
        <v>164.29400000000001</v>
      </c>
      <c r="L924" s="154">
        <v>183.03299999999999</v>
      </c>
      <c r="M924" s="166">
        <v>105</v>
      </c>
      <c r="N924" s="167">
        <f t="shared" si="104"/>
        <v>253.42200000000003</v>
      </c>
      <c r="O924" s="167">
        <f t="shared" si="104"/>
        <v>144.29400000000001</v>
      </c>
      <c r="P924" s="167">
        <f t="shared" si="104"/>
        <v>163.03299999999999</v>
      </c>
      <c r="Q924" t="str">
        <f t="shared" si="100"/>
        <v>NA</v>
      </c>
      <c r="R924" t="str">
        <f t="shared" si="101"/>
        <v>NA</v>
      </c>
      <c r="S924" s="168">
        <f t="shared" si="102"/>
        <v>253.42200000000003</v>
      </c>
      <c r="T924">
        <f t="shared" si="103"/>
        <v>144.29400000000001</v>
      </c>
    </row>
    <row r="925" spans="1:20" outlineLevel="1" x14ac:dyDescent="0.25">
      <c r="A925" s="149">
        <v>10</v>
      </c>
      <c r="B925" s="164" t="str">
        <f t="shared" si="98"/>
        <v>FA</v>
      </c>
      <c r="C925" s="164" t="str">
        <f t="shared" si="99"/>
        <v>TR</v>
      </c>
      <c r="D925" s="135">
        <v>22.71</v>
      </c>
      <c r="E925" s="165">
        <v>3</v>
      </c>
      <c r="F925" s="135">
        <v>30</v>
      </c>
      <c r="G925" s="135">
        <v>125</v>
      </c>
      <c r="H925" s="154">
        <v>18.467700000000001</v>
      </c>
      <c r="I925" s="154">
        <v>0.03</v>
      </c>
      <c r="J925" s="154">
        <v>239.18100000000001</v>
      </c>
      <c r="K925" s="154">
        <v>155.595</v>
      </c>
      <c r="L925" s="154">
        <v>169.548</v>
      </c>
      <c r="M925" s="166">
        <v>105</v>
      </c>
      <c r="N925" s="167">
        <f t="shared" si="104"/>
        <v>219.18100000000001</v>
      </c>
      <c r="O925" s="167">
        <f t="shared" si="104"/>
        <v>135.595</v>
      </c>
      <c r="P925" s="167">
        <f t="shared" si="104"/>
        <v>149.548</v>
      </c>
      <c r="Q925" t="str">
        <f t="shared" si="100"/>
        <v>NA</v>
      </c>
      <c r="R925" t="str">
        <f t="shared" si="101"/>
        <v>NA</v>
      </c>
      <c r="S925" s="168">
        <f t="shared" si="102"/>
        <v>219.18100000000001</v>
      </c>
      <c r="T925">
        <f t="shared" si="103"/>
        <v>135.595</v>
      </c>
    </row>
    <row r="926" spans="1:20" outlineLevel="1" x14ac:dyDescent="0.25">
      <c r="A926" s="149">
        <v>15</v>
      </c>
      <c r="B926" s="164" t="str">
        <f t="shared" si="98"/>
        <v>TR</v>
      </c>
      <c r="C926" s="164" t="str">
        <f t="shared" si="99"/>
        <v>TR</v>
      </c>
      <c r="D926" s="135">
        <v>33.979999999999997</v>
      </c>
      <c r="E926" s="165">
        <v>3</v>
      </c>
      <c r="F926" s="135">
        <v>30</v>
      </c>
      <c r="G926" s="135">
        <v>125</v>
      </c>
      <c r="H926" s="154">
        <v>29.736899999999999</v>
      </c>
      <c r="I926" s="154">
        <v>0.03</v>
      </c>
      <c r="J926" s="154">
        <v>203.36699999999999</v>
      </c>
      <c r="K926" s="154">
        <v>146.04300000000001</v>
      </c>
      <c r="L926" s="154">
        <v>155.63800000000001</v>
      </c>
      <c r="M926" s="166">
        <v>105</v>
      </c>
      <c r="N926" s="167">
        <f t="shared" si="104"/>
        <v>183.36699999999999</v>
      </c>
      <c r="O926" s="167">
        <f t="shared" si="104"/>
        <v>126.04300000000001</v>
      </c>
      <c r="P926" s="167">
        <f t="shared" si="104"/>
        <v>135.63800000000001</v>
      </c>
      <c r="Q926">
        <f t="shared" si="100"/>
        <v>203.36699999999999</v>
      </c>
      <c r="R926">
        <f t="shared" si="101"/>
        <v>146.04300000000001</v>
      </c>
      <c r="S926" s="168">
        <f t="shared" si="102"/>
        <v>183.36699999999999</v>
      </c>
      <c r="T926">
        <f t="shared" si="103"/>
        <v>126.04300000000001</v>
      </c>
    </row>
    <row r="927" spans="1:20" outlineLevel="1" x14ac:dyDescent="0.25">
      <c r="A927" s="149">
        <v>20</v>
      </c>
      <c r="B927" s="164" t="str">
        <f t="shared" si="98"/>
        <v>TR</v>
      </c>
      <c r="C927" s="164" t="str">
        <f t="shared" si="99"/>
        <v>TR</v>
      </c>
      <c r="D927" s="135">
        <v>45.25</v>
      </c>
      <c r="E927" s="165">
        <v>3</v>
      </c>
      <c r="F927" s="135">
        <v>30</v>
      </c>
      <c r="G927" s="135">
        <v>125</v>
      </c>
      <c r="H927" s="154">
        <v>41.0062</v>
      </c>
      <c r="I927" s="154">
        <v>0.03</v>
      </c>
      <c r="J927" s="154">
        <v>184.839</v>
      </c>
      <c r="K927" s="154">
        <v>141.29599999999999</v>
      </c>
      <c r="L927" s="154">
        <v>148.333</v>
      </c>
      <c r="M927" s="166">
        <v>105</v>
      </c>
      <c r="N927" s="167">
        <f t="shared" si="104"/>
        <v>164.839</v>
      </c>
      <c r="O927" s="167">
        <f t="shared" si="104"/>
        <v>121.29599999999999</v>
      </c>
      <c r="P927" s="167">
        <f t="shared" si="104"/>
        <v>128.333</v>
      </c>
      <c r="Q927">
        <f t="shared" si="100"/>
        <v>184.839</v>
      </c>
      <c r="R927">
        <f t="shared" si="101"/>
        <v>141.29599999999999</v>
      </c>
      <c r="S927" s="168">
        <f t="shared" si="102"/>
        <v>164.839</v>
      </c>
      <c r="T927">
        <f t="shared" si="103"/>
        <v>121.29599999999999</v>
      </c>
    </row>
    <row r="928" spans="1:20" outlineLevel="1" x14ac:dyDescent="0.25">
      <c r="A928" s="149">
        <v>35</v>
      </c>
      <c r="B928" s="164" t="str">
        <f t="shared" si="98"/>
        <v>FA</v>
      </c>
      <c r="C928" s="164" t="str">
        <f t="shared" si="99"/>
        <v>FA</v>
      </c>
      <c r="D928" s="135">
        <v>79.05</v>
      </c>
      <c r="E928" s="165">
        <v>3</v>
      </c>
      <c r="F928" s="135">
        <v>30</v>
      </c>
      <c r="G928" s="135">
        <v>125</v>
      </c>
      <c r="H928" s="154">
        <v>74.813800000000001</v>
      </c>
      <c r="I928" s="154">
        <v>0.03</v>
      </c>
      <c r="J928" s="154">
        <v>160.24600000000001</v>
      </c>
      <c r="K928" s="154">
        <v>134.83500000000001</v>
      </c>
      <c r="L928" s="154">
        <v>139.071</v>
      </c>
      <c r="M928" s="166">
        <v>105</v>
      </c>
      <c r="N928" s="167">
        <f t="shared" si="104"/>
        <v>140.24600000000001</v>
      </c>
      <c r="O928" s="167">
        <f t="shared" si="104"/>
        <v>114.83500000000001</v>
      </c>
      <c r="P928" s="167">
        <f t="shared" si="104"/>
        <v>119.071</v>
      </c>
      <c r="Q928">
        <f t="shared" si="100"/>
        <v>160.24600000000001</v>
      </c>
      <c r="R928">
        <f t="shared" si="101"/>
        <v>134.83500000000001</v>
      </c>
      <c r="S928" s="168">
        <f t="shared" si="102"/>
        <v>140.24600000000001</v>
      </c>
      <c r="T928">
        <f t="shared" si="103"/>
        <v>114.83500000000001</v>
      </c>
    </row>
    <row r="929" spans="1:20" outlineLevel="1" x14ac:dyDescent="0.25">
      <c r="A929" s="149">
        <v>50</v>
      </c>
      <c r="B929" s="164" t="str">
        <f t="shared" si="98"/>
        <v>FA</v>
      </c>
      <c r="C929" s="164" t="str">
        <f t="shared" si="99"/>
        <v>FA</v>
      </c>
      <c r="D929" s="135">
        <v>112.86</v>
      </c>
      <c r="E929" s="165">
        <v>3</v>
      </c>
      <c r="F929" s="135">
        <v>30</v>
      </c>
      <c r="G929" s="135">
        <v>125</v>
      </c>
      <c r="H929" s="154">
        <v>108.622</v>
      </c>
      <c r="I929" s="154">
        <v>0.03</v>
      </c>
      <c r="J929" s="154">
        <v>150.17400000000001</v>
      </c>
      <c r="K929" s="154">
        <v>132.07400000000001</v>
      </c>
      <c r="L929" s="154">
        <v>134.99100000000001</v>
      </c>
      <c r="M929" s="166">
        <v>105</v>
      </c>
      <c r="N929" s="167">
        <f t="shared" si="104"/>
        <v>130.17400000000001</v>
      </c>
      <c r="O929" s="167">
        <f t="shared" si="104"/>
        <v>112.07400000000001</v>
      </c>
      <c r="P929" s="167">
        <f t="shared" si="104"/>
        <v>114.99100000000001</v>
      </c>
      <c r="Q929">
        <f t="shared" si="100"/>
        <v>150.17400000000001</v>
      </c>
      <c r="R929">
        <f t="shared" si="101"/>
        <v>132.07400000000001</v>
      </c>
      <c r="S929" s="168">
        <f t="shared" si="102"/>
        <v>130.17400000000001</v>
      </c>
      <c r="T929">
        <f t="shared" si="103"/>
        <v>112.07400000000001</v>
      </c>
    </row>
    <row r="930" spans="1:20" outlineLevel="1" x14ac:dyDescent="0.25">
      <c r="A930" s="149">
        <v>60</v>
      </c>
      <c r="B930" s="164" t="str">
        <f t="shared" si="98"/>
        <v>FA</v>
      </c>
      <c r="C930" s="164" t="str">
        <f t="shared" si="99"/>
        <v>FA</v>
      </c>
      <c r="D930" s="135">
        <v>135.4</v>
      </c>
      <c r="E930" s="165">
        <v>3</v>
      </c>
      <c r="F930" s="135">
        <v>30</v>
      </c>
      <c r="G930" s="135">
        <v>125</v>
      </c>
      <c r="H930" s="154">
        <v>131.16</v>
      </c>
      <c r="I930" s="154">
        <v>0.03</v>
      </c>
      <c r="J930" s="154">
        <v>146.154</v>
      </c>
      <c r="K930" s="154">
        <v>131.02199999999999</v>
      </c>
      <c r="L930" s="154">
        <v>133.38300000000001</v>
      </c>
      <c r="M930" s="166">
        <v>105</v>
      </c>
      <c r="N930" s="167">
        <f t="shared" si="104"/>
        <v>126.154</v>
      </c>
      <c r="O930" s="167">
        <f t="shared" si="104"/>
        <v>111.02199999999999</v>
      </c>
      <c r="P930" s="167">
        <f t="shared" si="104"/>
        <v>113.38300000000001</v>
      </c>
      <c r="Q930">
        <f t="shared" si="100"/>
        <v>146.154</v>
      </c>
      <c r="R930">
        <f t="shared" si="101"/>
        <v>131.02199999999999</v>
      </c>
      <c r="S930" s="168">
        <f t="shared" si="102"/>
        <v>126.154</v>
      </c>
      <c r="T930">
        <f t="shared" si="103"/>
        <v>111.02199999999999</v>
      </c>
    </row>
    <row r="931" spans="1:20" outlineLevel="1" x14ac:dyDescent="0.25">
      <c r="A931" s="149">
        <v>70</v>
      </c>
      <c r="B931" s="164" t="str">
        <f t="shared" si="98"/>
        <v>FA</v>
      </c>
      <c r="C931" s="164" t="str">
        <f t="shared" si="99"/>
        <v>FA</v>
      </c>
      <c r="D931" s="135">
        <v>157.94</v>
      </c>
      <c r="E931" s="165">
        <v>3</v>
      </c>
      <c r="F931" s="135">
        <v>30</v>
      </c>
      <c r="G931" s="135">
        <v>125</v>
      </c>
      <c r="H931" s="154">
        <v>153.69800000000001</v>
      </c>
      <c r="I931" s="154">
        <v>0.03</v>
      </c>
      <c r="J931" s="154">
        <v>143.29300000000001</v>
      </c>
      <c r="K931" s="154">
        <v>130.25299999999999</v>
      </c>
      <c r="L931" s="154">
        <v>132.34899999999999</v>
      </c>
      <c r="M931" s="166">
        <v>105</v>
      </c>
      <c r="N931" s="167">
        <f t="shared" si="104"/>
        <v>123.29300000000001</v>
      </c>
      <c r="O931" s="167">
        <f t="shared" si="104"/>
        <v>110.25299999999999</v>
      </c>
      <c r="P931" s="167">
        <f t="shared" si="104"/>
        <v>112.34899999999999</v>
      </c>
      <c r="Q931">
        <f t="shared" si="100"/>
        <v>143.29300000000001</v>
      </c>
      <c r="R931">
        <f t="shared" si="101"/>
        <v>130.25299999999999</v>
      </c>
      <c r="S931" s="168">
        <f t="shared" si="102"/>
        <v>123.29300000000001</v>
      </c>
      <c r="T931">
        <f t="shared" si="103"/>
        <v>110.25299999999999</v>
      </c>
    </row>
    <row r="932" spans="1:20" outlineLevel="1" x14ac:dyDescent="0.25">
      <c r="A932" s="149">
        <v>85</v>
      </c>
      <c r="B932" s="164" t="str">
        <f t="shared" si="98"/>
        <v>FA</v>
      </c>
      <c r="C932" s="164" t="str">
        <f t="shared" si="99"/>
        <v>FA</v>
      </c>
      <c r="D932" s="135">
        <v>191.75</v>
      </c>
      <c r="E932" s="165">
        <v>3</v>
      </c>
      <c r="F932" s="135">
        <v>30</v>
      </c>
      <c r="G932" s="135">
        <v>125</v>
      </c>
      <c r="H932" s="154">
        <v>187.506</v>
      </c>
      <c r="I932" s="154">
        <v>0.03</v>
      </c>
      <c r="J932" s="154">
        <v>140.16300000000001</v>
      </c>
      <c r="K932" s="154">
        <v>129.37</v>
      </c>
      <c r="L932" s="154">
        <v>131.10900000000001</v>
      </c>
      <c r="M932" s="166">
        <v>105</v>
      </c>
      <c r="N932" s="167">
        <f t="shared" si="104"/>
        <v>120.16300000000001</v>
      </c>
      <c r="O932" s="167">
        <f t="shared" si="104"/>
        <v>109.37</v>
      </c>
      <c r="P932" s="167">
        <f t="shared" si="104"/>
        <v>111.10900000000001</v>
      </c>
      <c r="Q932">
        <f t="shared" si="100"/>
        <v>140.16300000000001</v>
      </c>
      <c r="R932">
        <f t="shared" si="101"/>
        <v>129.37</v>
      </c>
      <c r="S932" s="168">
        <f t="shared" si="102"/>
        <v>120.16300000000001</v>
      </c>
      <c r="T932">
        <f t="shared" si="103"/>
        <v>109.37</v>
      </c>
    </row>
    <row r="933" spans="1:20" outlineLevel="1" x14ac:dyDescent="0.25">
      <c r="A933" s="149">
        <v>100</v>
      </c>
      <c r="B933" s="164" t="str">
        <f t="shared" si="98"/>
        <v>FA</v>
      </c>
      <c r="C933" s="164" t="str">
        <f t="shared" si="99"/>
        <v>FA</v>
      </c>
      <c r="D933" s="135">
        <v>225.55</v>
      </c>
      <c r="E933" s="165">
        <v>3</v>
      </c>
      <c r="F933" s="135">
        <v>30</v>
      </c>
      <c r="G933" s="135">
        <v>125</v>
      </c>
      <c r="H933" s="154">
        <v>221.31399999999999</v>
      </c>
      <c r="I933" s="154">
        <v>0.03</v>
      </c>
      <c r="J933" s="154">
        <v>137.91900000000001</v>
      </c>
      <c r="K933" s="154">
        <v>128.80500000000001</v>
      </c>
      <c r="L933" s="154">
        <v>130.292</v>
      </c>
      <c r="M933" s="166">
        <v>105</v>
      </c>
      <c r="N933" s="167">
        <f t="shared" si="104"/>
        <v>117.91900000000001</v>
      </c>
      <c r="O933" s="167">
        <f t="shared" si="104"/>
        <v>108.80500000000001</v>
      </c>
      <c r="P933" s="167">
        <f t="shared" si="104"/>
        <v>110.292</v>
      </c>
      <c r="Q933">
        <f t="shared" si="100"/>
        <v>137.91900000000001</v>
      </c>
      <c r="R933">
        <f t="shared" si="101"/>
        <v>128.80500000000001</v>
      </c>
      <c r="S933" s="168">
        <f t="shared" si="102"/>
        <v>117.91900000000001</v>
      </c>
      <c r="T933">
        <f t="shared" si="103"/>
        <v>108.80500000000001</v>
      </c>
    </row>
    <row r="934" spans="1:20" outlineLevel="1" x14ac:dyDescent="0.25">
      <c r="A934" s="149">
        <v>125</v>
      </c>
      <c r="B934" s="164" t="str">
        <f t="shared" si="98"/>
        <v>FA</v>
      </c>
      <c r="C934" s="164" t="str">
        <f t="shared" si="99"/>
        <v>FA</v>
      </c>
      <c r="D934" s="135">
        <v>281.89999999999998</v>
      </c>
      <c r="E934" s="165">
        <v>3</v>
      </c>
      <c r="F934" s="135">
        <v>30</v>
      </c>
      <c r="G934" s="135">
        <v>125</v>
      </c>
      <c r="H934" s="154">
        <v>277.66000000000003</v>
      </c>
      <c r="I934" s="154">
        <v>0.03</v>
      </c>
      <c r="J934" s="154">
        <v>135.45699999999999</v>
      </c>
      <c r="K934" s="154">
        <v>128.11199999999999</v>
      </c>
      <c r="L934" s="154">
        <v>129.18299999999999</v>
      </c>
      <c r="M934" s="166">
        <v>105</v>
      </c>
      <c r="N934" s="167">
        <f t="shared" si="104"/>
        <v>115.45699999999999</v>
      </c>
      <c r="O934" s="167">
        <f t="shared" si="104"/>
        <v>108.11199999999999</v>
      </c>
      <c r="P934" s="167">
        <f t="shared" si="104"/>
        <v>109.18299999999999</v>
      </c>
      <c r="Q934">
        <f t="shared" si="100"/>
        <v>135.45699999999999</v>
      </c>
      <c r="R934">
        <f t="shared" si="101"/>
        <v>128.11199999999999</v>
      </c>
      <c r="S934" s="168">
        <f t="shared" si="102"/>
        <v>115.45699999999999</v>
      </c>
      <c r="T934">
        <f t="shared" si="103"/>
        <v>108.11199999999999</v>
      </c>
    </row>
    <row r="935" spans="1:20" outlineLevel="1" x14ac:dyDescent="0.25">
      <c r="A935" s="149">
        <v>150</v>
      </c>
      <c r="B935" s="164" t="str">
        <f t="shared" si="98"/>
        <v>FA</v>
      </c>
      <c r="C935" s="164" t="str">
        <f t="shared" si="99"/>
        <v>FA</v>
      </c>
      <c r="D935" s="135">
        <v>338.25</v>
      </c>
      <c r="E935" s="165">
        <v>3</v>
      </c>
      <c r="F935" s="135">
        <v>30</v>
      </c>
      <c r="G935" s="135">
        <v>125</v>
      </c>
      <c r="H935" s="154">
        <v>334.00599999999997</v>
      </c>
      <c r="I935" s="154">
        <v>0.03</v>
      </c>
      <c r="J935" s="154">
        <v>133.69399999999999</v>
      </c>
      <c r="K935" s="154">
        <v>127.637</v>
      </c>
      <c r="L935" s="154">
        <v>128.59700000000001</v>
      </c>
      <c r="M935" s="166">
        <v>105</v>
      </c>
      <c r="N935" s="167">
        <f t="shared" si="104"/>
        <v>113.69399999999999</v>
      </c>
      <c r="O935" s="167">
        <f t="shared" si="104"/>
        <v>107.637</v>
      </c>
      <c r="P935" s="167">
        <f t="shared" si="104"/>
        <v>108.59700000000001</v>
      </c>
      <c r="Q935">
        <f t="shared" si="100"/>
        <v>133.69399999999999</v>
      </c>
      <c r="R935">
        <f t="shared" si="101"/>
        <v>127.637</v>
      </c>
      <c r="S935" s="168">
        <f t="shared" si="102"/>
        <v>113.69399999999999</v>
      </c>
      <c r="T935">
        <f t="shared" si="103"/>
        <v>107.637</v>
      </c>
    </row>
    <row r="936" spans="1:20" outlineLevel="1" x14ac:dyDescent="0.25">
      <c r="A936" s="168"/>
      <c r="B936" s="164"/>
      <c r="C936" s="164"/>
      <c r="E936" s="169"/>
      <c r="N936" s="168"/>
      <c r="O936" s="168"/>
      <c r="P936" s="168"/>
      <c r="S936" s="168"/>
    </row>
    <row r="937" spans="1:20" outlineLevel="1" x14ac:dyDescent="0.25">
      <c r="A937" s="149">
        <v>2</v>
      </c>
      <c r="B937" s="164" t="str">
        <f t="shared" ref="B937:B1000" si="105">IF(AND($A937&lt;=$C$24,Q937&lt;&gt;"NA",R937&lt;&gt;"NA",F937&gt;=$Q$26),"TR","FA")</f>
        <v>FA</v>
      </c>
      <c r="C937" s="164" t="str">
        <f t="shared" ref="C937:C1000" si="106">IF(AND($A937&lt;=$C$24,$S937&lt;&gt;"NA",$T937&lt;&gt;"NA",$F937&gt;=$S$26),"TR","FA")</f>
        <v>FA</v>
      </c>
      <c r="D937" s="135">
        <v>7.75</v>
      </c>
      <c r="E937" s="165">
        <v>5</v>
      </c>
      <c r="F937" s="135">
        <v>0.5</v>
      </c>
      <c r="G937" s="135">
        <v>125</v>
      </c>
      <c r="H937" s="154">
        <v>3.5138500000000001</v>
      </c>
      <c r="I937" s="154">
        <v>5.0000000000000001E-4</v>
      </c>
      <c r="J937" s="154">
        <v>128.672</v>
      </c>
      <c r="K937" s="154">
        <v>126.05800000000001</v>
      </c>
      <c r="L937" s="154">
        <v>126.52800000000001</v>
      </c>
      <c r="M937" s="166">
        <v>105</v>
      </c>
      <c r="N937" s="167">
        <f>J937-$J$30+$N$30</f>
        <v>108.672</v>
      </c>
      <c r="O937" s="167">
        <f>K937-$J$30+$N$30</f>
        <v>106.05800000000001</v>
      </c>
      <c r="P937" s="167">
        <f>L937-$J$30+$N$30</f>
        <v>106.52800000000001</v>
      </c>
      <c r="Q937">
        <f t="shared" ref="Q937:Q1000" si="107">IF(J937&lt;$Q$30,J937,"NA")</f>
        <v>128.672</v>
      </c>
      <c r="R937">
        <f t="shared" ref="R937:R1000" si="108">IF(J937&lt;$Q$30,K937,"NA")</f>
        <v>126.05800000000001</v>
      </c>
      <c r="S937" s="168">
        <f t="shared" ref="S937:S1000" si="109">IF(N937&lt;$S$30,N937,"NA")</f>
        <v>108.672</v>
      </c>
      <c r="T937">
        <f t="shared" ref="T937:T1000" si="110">IF(O937&lt;$T$30,O937,"NA")</f>
        <v>106.05800000000001</v>
      </c>
    </row>
    <row r="938" spans="1:20" outlineLevel="1" x14ac:dyDescent="0.25">
      <c r="A938" s="149">
        <v>3.5</v>
      </c>
      <c r="B938" s="164" t="str">
        <f t="shared" si="105"/>
        <v>FA</v>
      </c>
      <c r="C938" s="164" t="str">
        <f t="shared" si="106"/>
        <v>FA</v>
      </c>
      <c r="D938" s="135">
        <v>13.44</v>
      </c>
      <c r="E938" s="165">
        <v>5</v>
      </c>
      <c r="F938" s="135">
        <v>0.5</v>
      </c>
      <c r="G938" s="135">
        <v>125</v>
      </c>
      <c r="H938" s="154">
        <v>9.2023100000000007</v>
      </c>
      <c r="I938" s="154">
        <v>5.0000000000000001E-4</v>
      </c>
      <c r="J938" s="154">
        <v>127.221</v>
      </c>
      <c r="K938" s="154">
        <v>125.646</v>
      </c>
      <c r="L938" s="154">
        <v>125.911</v>
      </c>
      <c r="M938" s="166">
        <v>105</v>
      </c>
      <c r="N938" s="167">
        <f t="shared" ref="N938:P1001" si="111">J938-$J$30+$N$30</f>
        <v>107.221</v>
      </c>
      <c r="O938" s="167">
        <f t="shared" si="111"/>
        <v>105.646</v>
      </c>
      <c r="P938" s="167">
        <f t="shared" si="111"/>
        <v>105.911</v>
      </c>
      <c r="Q938">
        <f t="shared" si="107"/>
        <v>127.221</v>
      </c>
      <c r="R938">
        <f t="shared" si="108"/>
        <v>125.646</v>
      </c>
      <c r="S938" s="168">
        <f t="shared" si="109"/>
        <v>107.221</v>
      </c>
      <c r="T938">
        <f t="shared" si="110"/>
        <v>105.646</v>
      </c>
    </row>
    <row r="939" spans="1:20" outlineLevel="1" x14ac:dyDescent="0.25">
      <c r="A939" s="149">
        <v>5</v>
      </c>
      <c r="B939" s="164" t="str">
        <f t="shared" si="105"/>
        <v>FA</v>
      </c>
      <c r="C939" s="164" t="str">
        <f t="shared" si="106"/>
        <v>FA</v>
      </c>
      <c r="D939" s="135">
        <v>19.13</v>
      </c>
      <c r="E939" s="165">
        <v>5</v>
      </c>
      <c r="F939" s="135">
        <v>0.5</v>
      </c>
      <c r="G939" s="135">
        <v>125</v>
      </c>
      <c r="H939" s="154">
        <v>14.8908</v>
      </c>
      <c r="I939" s="154">
        <v>5.0000000000000001E-4</v>
      </c>
      <c r="J939" s="154">
        <v>126.59699999999999</v>
      </c>
      <c r="K939" s="154">
        <v>125.46899999999999</v>
      </c>
      <c r="L939" s="154">
        <v>125.65900000000001</v>
      </c>
      <c r="M939" s="166">
        <v>105</v>
      </c>
      <c r="N939" s="167">
        <f t="shared" si="111"/>
        <v>106.59699999999999</v>
      </c>
      <c r="O939" s="167">
        <f t="shared" si="111"/>
        <v>105.46899999999999</v>
      </c>
      <c r="P939" s="167">
        <f t="shared" si="111"/>
        <v>105.65900000000001</v>
      </c>
      <c r="Q939">
        <f t="shared" si="107"/>
        <v>126.59699999999999</v>
      </c>
      <c r="R939">
        <f t="shared" si="108"/>
        <v>125.46899999999999</v>
      </c>
      <c r="S939" s="168">
        <f t="shared" si="109"/>
        <v>106.59699999999999</v>
      </c>
      <c r="T939">
        <f t="shared" si="110"/>
        <v>105.46899999999999</v>
      </c>
    </row>
    <row r="940" spans="1:20" outlineLevel="1" x14ac:dyDescent="0.25">
      <c r="A940" s="149">
        <v>7.5</v>
      </c>
      <c r="B940" s="164" t="str">
        <f t="shared" si="105"/>
        <v>FA</v>
      </c>
      <c r="C940" s="164" t="str">
        <f t="shared" si="106"/>
        <v>FA</v>
      </c>
      <c r="D940" s="135">
        <v>28.61</v>
      </c>
      <c r="E940" s="165">
        <v>5</v>
      </c>
      <c r="F940" s="135">
        <v>0.5</v>
      </c>
      <c r="G940" s="135">
        <v>125</v>
      </c>
      <c r="H940" s="154">
        <v>24.371500000000001</v>
      </c>
      <c r="I940" s="154">
        <v>5.0000000000000001E-4</v>
      </c>
      <c r="J940" s="154">
        <v>126.084</v>
      </c>
      <c r="K940" s="154">
        <v>125.32299999999999</v>
      </c>
      <c r="L940" s="154">
        <v>125.452</v>
      </c>
      <c r="M940" s="166">
        <v>105</v>
      </c>
      <c r="N940" s="167">
        <f t="shared" si="111"/>
        <v>106.084</v>
      </c>
      <c r="O940" s="167">
        <f t="shared" si="111"/>
        <v>105.32299999999999</v>
      </c>
      <c r="P940" s="167">
        <f t="shared" si="111"/>
        <v>105.452</v>
      </c>
      <c r="Q940">
        <f t="shared" si="107"/>
        <v>126.084</v>
      </c>
      <c r="R940">
        <f t="shared" si="108"/>
        <v>125.32299999999999</v>
      </c>
      <c r="S940" s="168">
        <f t="shared" si="109"/>
        <v>106.084</v>
      </c>
      <c r="T940">
        <f t="shared" si="110"/>
        <v>105.32299999999999</v>
      </c>
    </row>
    <row r="941" spans="1:20" outlineLevel="1" x14ac:dyDescent="0.25">
      <c r="A941" s="149">
        <v>10</v>
      </c>
      <c r="B941" s="164" t="str">
        <f t="shared" si="105"/>
        <v>FA</v>
      </c>
      <c r="C941" s="164" t="str">
        <f t="shared" si="106"/>
        <v>FA</v>
      </c>
      <c r="D941" s="135">
        <v>38.090000000000003</v>
      </c>
      <c r="E941" s="165">
        <v>5</v>
      </c>
      <c r="F941" s="135">
        <v>0.5</v>
      </c>
      <c r="G941" s="135">
        <v>125</v>
      </c>
      <c r="H941" s="154">
        <v>33.8523</v>
      </c>
      <c r="I941" s="154">
        <v>5.0000000000000001E-4</v>
      </c>
      <c r="J941" s="154">
        <v>125.834</v>
      </c>
      <c r="K941" s="154">
        <v>125.25</v>
      </c>
      <c r="L941" s="154">
        <v>125.351</v>
      </c>
      <c r="M941" s="166">
        <v>105</v>
      </c>
      <c r="N941" s="167">
        <f t="shared" si="111"/>
        <v>105.834</v>
      </c>
      <c r="O941" s="167">
        <f t="shared" si="111"/>
        <v>105.25</v>
      </c>
      <c r="P941" s="167">
        <f t="shared" si="111"/>
        <v>105.351</v>
      </c>
      <c r="Q941">
        <f t="shared" si="107"/>
        <v>125.834</v>
      </c>
      <c r="R941">
        <f t="shared" si="108"/>
        <v>125.25</v>
      </c>
      <c r="S941" s="168">
        <f t="shared" si="109"/>
        <v>105.834</v>
      </c>
      <c r="T941">
        <f t="shared" si="110"/>
        <v>105.25</v>
      </c>
    </row>
    <row r="942" spans="1:20" outlineLevel="1" x14ac:dyDescent="0.25">
      <c r="A942" s="149">
        <v>15</v>
      </c>
      <c r="B942" s="164" t="str">
        <f t="shared" si="105"/>
        <v>FA</v>
      </c>
      <c r="C942" s="164" t="str">
        <f t="shared" si="106"/>
        <v>FA</v>
      </c>
      <c r="D942" s="135">
        <v>57.05</v>
      </c>
      <c r="E942" s="165">
        <v>5</v>
      </c>
      <c r="F942" s="135">
        <v>0.5</v>
      </c>
      <c r="G942" s="135">
        <v>125</v>
      </c>
      <c r="H942" s="154">
        <v>52.813800000000001</v>
      </c>
      <c r="I942" s="154">
        <v>5.0000000000000001E-4</v>
      </c>
      <c r="J942" s="154">
        <v>125.563</v>
      </c>
      <c r="K942" s="154">
        <v>125.17400000000001</v>
      </c>
      <c r="L942" s="154">
        <v>125.23699999999999</v>
      </c>
      <c r="M942" s="166">
        <v>105</v>
      </c>
      <c r="N942" s="167">
        <f t="shared" si="111"/>
        <v>105.563</v>
      </c>
      <c r="O942" s="167">
        <f t="shared" si="111"/>
        <v>105.17400000000001</v>
      </c>
      <c r="P942" s="167">
        <f t="shared" si="111"/>
        <v>105.23699999999999</v>
      </c>
      <c r="Q942">
        <f t="shared" si="107"/>
        <v>125.563</v>
      </c>
      <c r="R942">
        <f t="shared" si="108"/>
        <v>125.17400000000001</v>
      </c>
      <c r="S942" s="168">
        <f t="shared" si="109"/>
        <v>105.563</v>
      </c>
      <c r="T942">
        <f t="shared" si="110"/>
        <v>105.17400000000001</v>
      </c>
    </row>
    <row r="943" spans="1:20" outlineLevel="1" x14ac:dyDescent="0.25">
      <c r="A943" s="149">
        <v>20</v>
      </c>
      <c r="B943" s="164" t="str">
        <f t="shared" si="105"/>
        <v>FA</v>
      </c>
      <c r="C943" s="164" t="str">
        <f t="shared" si="106"/>
        <v>FA</v>
      </c>
      <c r="D943" s="135">
        <v>76.02</v>
      </c>
      <c r="E943" s="165">
        <v>5</v>
      </c>
      <c r="F943" s="135">
        <v>0.5</v>
      </c>
      <c r="G943" s="135">
        <v>125</v>
      </c>
      <c r="H943" s="154">
        <v>71.775400000000005</v>
      </c>
      <c r="I943" s="154">
        <v>5.0000000000000001E-4</v>
      </c>
      <c r="J943" s="154">
        <v>125.429</v>
      </c>
      <c r="K943" s="154">
        <v>125.13500000000001</v>
      </c>
      <c r="L943" s="154">
        <v>125.18300000000001</v>
      </c>
      <c r="M943" s="166">
        <v>105</v>
      </c>
      <c r="N943" s="167">
        <f t="shared" si="111"/>
        <v>105.429</v>
      </c>
      <c r="O943" s="167">
        <f t="shared" si="111"/>
        <v>105.13500000000001</v>
      </c>
      <c r="P943" s="167">
        <f t="shared" si="111"/>
        <v>105.18300000000001</v>
      </c>
      <c r="Q943">
        <f t="shared" si="107"/>
        <v>125.429</v>
      </c>
      <c r="R943">
        <f t="shared" si="108"/>
        <v>125.13500000000001</v>
      </c>
      <c r="S943" s="168">
        <f t="shared" si="109"/>
        <v>105.429</v>
      </c>
      <c r="T943">
        <f t="shared" si="110"/>
        <v>105.13500000000001</v>
      </c>
    </row>
    <row r="944" spans="1:20" outlineLevel="1" x14ac:dyDescent="0.25">
      <c r="A944" s="149">
        <v>35</v>
      </c>
      <c r="B944" s="164" t="str">
        <f t="shared" si="105"/>
        <v>FA</v>
      </c>
      <c r="C944" s="164" t="str">
        <f t="shared" si="106"/>
        <v>FA</v>
      </c>
      <c r="D944" s="135">
        <v>132.9</v>
      </c>
      <c r="E944" s="165">
        <v>5</v>
      </c>
      <c r="F944" s="135">
        <v>0.5</v>
      </c>
      <c r="G944" s="135">
        <v>125</v>
      </c>
      <c r="H944" s="154">
        <v>128.66</v>
      </c>
      <c r="I944" s="154">
        <v>5.0000000000000001E-4</v>
      </c>
      <c r="J944" s="154">
        <v>125.25700000000001</v>
      </c>
      <c r="K944" s="154">
        <v>125.08199999999999</v>
      </c>
      <c r="L944" s="154">
        <v>125.108</v>
      </c>
      <c r="M944" s="166">
        <v>105</v>
      </c>
      <c r="N944" s="167">
        <f t="shared" si="111"/>
        <v>105.25700000000001</v>
      </c>
      <c r="O944" s="167">
        <f t="shared" si="111"/>
        <v>105.08199999999999</v>
      </c>
      <c r="P944" s="167">
        <f t="shared" si="111"/>
        <v>105.108</v>
      </c>
      <c r="Q944">
        <f t="shared" si="107"/>
        <v>125.25700000000001</v>
      </c>
      <c r="R944">
        <f t="shared" si="108"/>
        <v>125.08199999999999</v>
      </c>
      <c r="S944" s="168">
        <f t="shared" si="109"/>
        <v>105.25700000000001</v>
      </c>
      <c r="T944">
        <f t="shared" si="110"/>
        <v>105.08199999999999</v>
      </c>
    </row>
    <row r="945" spans="1:20" outlineLevel="1" x14ac:dyDescent="0.25">
      <c r="A945" s="149">
        <v>50</v>
      </c>
      <c r="B945" s="164" t="str">
        <f t="shared" si="105"/>
        <v>FA</v>
      </c>
      <c r="C945" s="164" t="str">
        <f t="shared" si="106"/>
        <v>FA</v>
      </c>
      <c r="D945" s="135">
        <v>189.78</v>
      </c>
      <c r="E945" s="165">
        <v>5</v>
      </c>
      <c r="F945" s="135">
        <v>0.5</v>
      </c>
      <c r="G945" s="135">
        <v>125</v>
      </c>
      <c r="H945" s="154">
        <v>185.54499999999999</v>
      </c>
      <c r="I945" s="154">
        <v>5.0000000000000001E-4</v>
      </c>
      <c r="J945" s="154">
        <v>125.182</v>
      </c>
      <c r="K945" s="154">
        <v>125.06</v>
      </c>
      <c r="L945" s="154">
        <v>125.07899999999999</v>
      </c>
      <c r="M945" s="166">
        <v>105</v>
      </c>
      <c r="N945" s="167">
        <f t="shared" si="111"/>
        <v>105.182</v>
      </c>
      <c r="O945" s="167">
        <f t="shared" si="111"/>
        <v>105.06</v>
      </c>
      <c r="P945" s="167">
        <f t="shared" si="111"/>
        <v>105.07899999999999</v>
      </c>
      <c r="Q945">
        <f t="shared" si="107"/>
        <v>125.182</v>
      </c>
      <c r="R945">
        <f t="shared" si="108"/>
        <v>125.06</v>
      </c>
      <c r="S945" s="168">
        <f t="shared" si="109"/>
        <v>105.182</v>
      </c>
      <c r="T945">
        <f t="shared" si="110"/>
        <v>105.06</v>
      </c>
    </row>
    <row r="946" spans="1:20" outlineLevel="1" x14ac:dyDescent="0.25">
      <c r="A946" s="149">
        <v>60</v>
      </c>
      <c r="B946" s="164" t="str">
        <f t="shared" si="105"/>
        <v>FA</v>
      </c>
      <c r="C946" s="164" t="str">
        <f t="shared" si="106"/>
        <v>FA</v>
      </c>
      <c r="D946" s="135">
        <v>227.71</v>
      </c>
      <c r="E946" s="165">
        <v>5</v>
      </c>
      <c r="F946" s="135">
        <v>0.5</v>
      </c>
      <c r="G946" s="135">
        <v>125</v>
      </c>
      <c r="H946" s="154">
        <v>223.46799999999999</v>
      </c>
      <c r="I946" s="154">
        <v>5.0000000000000001E-4</v>
      </c>
      <c r="J946" s="154">
        <v>125.15300000000001</v>
      </c>
      <c r="K946" s="154">
        <v>125.051</v>
      </c>
      <c r="L946" s="154">
        <v>125.066</v>
      </c>
      <c r="M946" s="166">
        <v>105</v>
      </c>
      <c r="N946" s="167">
        <f t="shared" si="111"/>
        <v>105.15300000000001</v>
      </c>
      <c r="O946" s="167">
        <f t="shared" si="111"/>
        <v>105.051</v>
      </c>
      <c r="P946" s="167">
        <f t="shared" si="111"/>
        <v>105.066</v>
      </c>
      <c r="Q946">
        <f t="shared" si="107"/>
        <v>125.15300000000001</v>
      </c>
      <c r="R946">
        <f t="shared" si="108"/>
        <v>125.051</v>
      </c>
      <c r="S946" s="168">
        <f t="shared" si="109"/>
        <v>105.15300000000001</v>
      </c>
      <c r="T946">
        <f t="shared" si="110"/>
        <v>105.051</v>
      </c>
    </row>
    <row r="947" spans="1:20" outlineLevel="1" x14ac:dyDescent="0.25">
      <c r="A947" s="149">
        <v>70</v>
      </c>
      <c r="B947" s="164" t="str">
        <f t="shared" si="105"/>
        <v>FA</v>
      </c>
      <c r="C947" s="164" t="str">
        <f t="shared" si="106"/>
        <v>FA</v>
      </c>
      <c r="D947" s="135">
        <v>265.63</v>
      </c>
      <c r="E947" s="165">
        <v>5</v>
      </c>
      <c r="F947" s="135">
        <v>0.5</v>
      </c>
      <c r="G947" s="135">
        <v>125</v>
      </c>
      <c r="H947" s="154">
        <v>261.39100000000002</v>
      </c>
      <c r="I947" s="154">
        <v>5.0000000000000001E-4</v>
      </c>
      <c r="J947" s="154">
        <v>125.13200000000001</v>
      </c>
      <c r="K947" s="154">
        <v>125.045</v>
      </c>
      <c r="L947" s="154">
        <v>125.057</v>
      </c>
      <c r="M947" s="166">
        <v>105</v>
      </c>
      <c r="N947" s="167">
        <f t="shared" si="111"/>
        <v>105.13200000000001</v>
      </c>
      <c r="O947" s="167">
        <f t="shared" si="111"/>
        <v>105.045</v>
      </c>
      <c r="P947" s="167">
        <f t="shared" si="111"/>
        <v>105.057</v>
      </c>
      <c r="Q947">
        <f t="shared" si="107"/>
        <v>125.13200000000001</v>
      </c>
      <c r="R947">
        <f t="shared" si="108"/>
        <v>125.045</v>
      </c>
      <c r="S947" s="168">
        <f t="shared" si="109"/>
        <v>105.13200000000001</v>
      </c>
      <c r="T947">
        <f t="shared" si="110"/>
        <v>105.045</v>
      </c>
    </row>
    <row r="948" spans="1:20" outlineLevel="1" x14ac:dyDescent="0.25">
      <c r="A948" s="149">
        <v>85</v>
      </c>
      <c r="B948" s="164" t="str">
        <f t="shared" si="105"/>
        <v>FA</v>
      </c>
      <c r="C948" s="164" t="str">
        <f t="shared" si="106"/>
        <v>FA</v>
      </c>
      <c r="D948" s="135">
        <v>322.52</v>
      </c>
      <c r="E948" s="165">
        <v>5</v>
      </c>
      <c r="F948" s="135">
        <v>0.5</v>
      </c>
      <c r="G948" s="135">
        <v>125</v>
      </c>
      <c r="H948" s="154">
        <v>318.27499999999998</v>
      </c>
      <c r="I948" s="154">
        <v>5.0000000000000001E-4</v>
      </c>
      <c r="J948" s="154">
        <v>125.111</v>
      </c>
      <c r="K948" s="154">
        <v>125.038</v>
      </c>
      <c r="L948" s="154">
        <v>125.048</v>
      </c>
      <c r="M948" s="166">
        <v>105</v>
      </c>
      <c r="N948" s="167">
        <f t="shared" si="111"/>
        <v>105.111</v>
      </c>
      <c r="O948" s="167">
        <f t="shared" si="111"/>
        <v>105.038</v>
      </c>
      <c r="P948" s="167">
        <f t="shared" si="111"/>
        <v>105.048</v>
      </c>
      <c r="Q948">
        <f t="shared" si="107"/>
        <v>125.111</v>
      </c>
      <c r="R948">
        <f t="shared" si="108"/>
        <v>125.038</v>
      </c>
      <c r="S948" s="168">
        <f t="shared" si="109"/>
        <v>105.111</v>
      </c>
      <c r="T948">
        <f t="shared" si="110"/>
        <v>105.038</v>
      </c>
    </row>
    <row r="949" spans="1:20" outlineLevel="1" x14ac:dyDescent="0.25">
      <c r="A949" s="149">
        <v>100</v>
      </c>
      <c r="B949" s="164" t="str">
        <f t="shared" si="105"/>
        <v>FA</v>
      </c>
      <c r="C949" s="164" t="str">
        <f t="shared" si="106"/>
        <v>FA</v>
      </c>
      <c r="D949" s="135">
        <v>379.4</v>
      </c>
      <c r="E949" s="165">
        <v>5</v>
      </c>
      <c r="F949" s="135">
        <v>0.5</v>
      </c>
      <c r="G949" s="135">
        <v>125</v>
      </c>
      <c r="H949" s="154">
        <v>375.16</v>
      </c>
      <c r="I949" s="154">
        <v>5.0000000000000001E-4</v>
      </c>
      <c r="J949" s="154">
        <v>125.09399999999999</v>
      </c>
      <c r="K949" s="154">
        <v>125.033</v>
      </c>
      <c r="L949" s="154">
        <v>125.041</v>
      </c>
      <c r="M949" s="166">
        <v>105</v>
      </c>
      <c r="N949" s="167">
        <f t="shared" si="111"/>
        <v>105.09399999999999</v>
      </c>
      <c r="O949" s="167">
        <f t="shared" si="111"/>
        <v>105.033</v>
      </c>
      <c r="P949" s="167">
        <f t="shared" si="111"/>
        <v>105.041</v>
      </c>
      <c r="Q949">
        <f t="shared" si="107"/>
        <v>125.09399999999999</v>
      </c>
      <c r="R949">
        <f t="shared" si="108"/>
        <v>125.033</v>
      </c>
      <c r="S949" s="168">
        <f t="shared" si="109"/>
        <v>105.09399999999999</v>
      </c>
      <c r="T949">
        <f t="shared" si="110"/>
        <v>105.033</v>
      </c>
    </row>
    <row r="950" spans="1:20" outlineLevel="1" x14ac:dyDescent="0.25">
      <c r="A950" s="149">
        <v>125</v>
      </c>
      <c r="B950" s="164" t="str">
        <f t="shared" si="105"/>
        <v>FA</v>
      </c>
      <c r="C950" s="164" t="str">
        <f t="shared" si="106"/>
        <v>FA</v>
      </c>
      <c r="D950" s="135">
        <v>474.21</v>
      </c>
      <c r="E950" s="165">
        <v>5</v>
      </c>
      <c r="F950" s="135">
        <v>0.5</v>
      </c>
      <c r="G950" s="135">
        <v>125</v>
      </c>
      <c r="H950" s="154">
        <v>469.96800000000002</v>
      </c>
      <c r="I950" s="154">
        <v>5.0000000000000001E-4</v>
      </c>
      <c r="J950" s="154">
        <v>125.078</v>
      </c>
      <c r="K950" s="154">
        <v>125.027</v>
      </c>
      <c r="L950" s="154">
        <v>125.03400000000001</v>
      </c>
      <c r="M950" s="166">
        <v>105</v>
      </c>
      <c r="N950" s="167">
        <f t="shared" si="111"/>
        <v>105.078</v>
      </c>
      <c r="O950" s="167">
        <f t="shared" si="111"/>
        <v>105.027</v>
      </c>
      <c r="P950" s="167">
        <f t="shared" si="111"/>
        <v>105.03400000000001</v>
      </c>
      <c r="Q950">
        <f t="shared" si="107"/>
        <v>125.078</v>
      </c>
      <c r="R950">
        <f t="shared" si="108"/>
        <v>125.027</v>
      </c>
      <c r="S950" s="168">
        <f t="shared" si="109"/>
        <v>105.078</v>
      </c>
      <c r="T950">
        <f t="shared" si="110"/>
        <v>105.027</v>
      </c>
    </row>
    <row r="951" spans="1:20" outlineLevel="1" x14ac:dyDescent="0.25">
      <c r="A951" s="149">
        <v>150</v>
      </c>
      <c r="B951" s="164" t="str">
        <f t="shared" si="105"/>
        <v>FA</v>
      </c>
      <c r="C951" s="164" t="str">
        <f t="shared" si="106"/>
        <v>FA</v>
      </c>
      <c r="D951" s="135">
        <v>569.02</v>
      </c>
      <c r="E951" s="165">
        <v>5</v>
      </c>
      <c r="F951" s="135">
        <v>0.5</v>
      </c>
      <c r="G951" s="135">
        <v>125</v>
      </c>
      <c r="H951" s="154">
        <v>564.77499999999998</v>
      </c>
      <c r="I951" s="154">
        <v>5.0000000000000001E-4</v>
      </c>
      <c r="J951" s="154">
        <v>125.066</v>
      </c>
      <c r="K951" s="154">
        <v>125.023</v>
      </c>
      <c r="L951" s="154">
        <v>125.02800000000001</v>
      </c>
      <c r="M951" s="166">
        <v>105</v>
      </c>
      <c r="N951" s="167">
        <f t="shared" si="111"/>
        <v>105.066</v>
      </c>
      <c r="O951" s="167">
        <f t="shared" si="111"/>
        <v>105.023</v>
      </c>
      <c r="P951" s="167">
        <f t="shared" si="111"/>
        <v>105.02800000000001</v>
      </c>
      <c r="Q951">
        <f t="shared" si="107"/>
        <v>125.066</v>
      </c>
      <c r="R951">
        <f t="shared" si="108"/>
        <v>125.023</v>
      </c>
      <c r="S951" s="168">
        <f t="shared" si="109"/>
        <v>105.066</v>
      </c>
      <c r="T951">
        <f t="shared" si="110"/>
        <v>105.023</v>
      </c>
    </row>
    <row r="952" spans="1:20" outlineLevel="1" x14ac:dyDescent="0.25">
      <c r="A952" s="149">
        <v>2</v>
      </c>
      <c r="B952" s="164" t="str">
        <f t="shared" si="105"/>
        <v>FA</v>
      </c>
      <c r="C952" s="164" t="str">
        <f t="shared" si="106"/>
        <v>FA</v>
      </c>
      <c r="D952" s="135">
        <v>7.75</v>
      </c>
      <c r="E952" s="165">
        <v>5</v>
      </c>
      <c r="F952" s="135">
        <v>1</v>
      </c>
      <c r="G952" s="135">
        <v>125</v>
      </c>
      <c r="H952" s="154">
        <v>3.5138500000000001</v>
      </c>
      <c r="I952" s="154">
        <v>1E-3</v>
      </c>
      <c r="J952" s="154">
        <v>132.334</v>
      </c>
      <c r="K952" s="154">
        <v>127.114</v>
      </c>
      <c r="L952" s="154">
        <v>128.053</v>
      </c>
      <c r="M952" s="166">
        <v>105</v>
      </c>
      <c r="N952" s="167">
        <f t="shared" si="111"/>
        <v>112.334</v>
      </c>
      <c r="O952" s="167">
        <f t="shared" si="111"/>
        <v>107.114</v>
      </c>
      <c r="P952" s="167">
        <f t="shared" si="111"/>
        <v>108.053</v>
      </c>
      <c r="Q952">
        <f t="shared" si="107"/>
        <v>132.334</v>
      </c>
      <c r="R952">
        <f t="shared" si="108"/>
        <v>127.114</v>
      </c>
      <c r="S952" s="168">
        <f t="shared" si="109"/>
        <v>112.334</v>
      </c>
      <c r="T952">
        <f t="shared" si="110"/>
        <v>107.114</v>
      </c>
    </row>
    <row r="953" spans="1:20" outlineLevel="1" x14ac:dyDescent="0.25">
      <c r="A953" s="149">
        <v>3.5</v>
      </c>
      <c r="B953" s="164" t="str">
        <f t="shared" si="105"/>
        <v>FA</v>
      </c>
      <c r="C953" s="164" t="str">
        <f t="shared" si="106"/>
        <v>FA</v>
      </c>
      <c r="D953" s="135">
        <v>13.44</v>
      </c>
      <c r="E953" s="165">
        <v>5</v>
      </c>
      <c r="F953" s="135">
        <v>1</v>
      </c>
      <c r="G953" s="135">
        <v>125</v>
      </c>
      <c r="H953" s="154">
        <v>9.2023100000000007</v>
      </c>
      <c r="I953" s="154">
        <v>1E-3</v>
      </c>
      <c r="J953" s="154">
        <v>129.43799999999999</v>
      </c>
      <c r="K953" s="154">
        <v>126.292</v>
      </c>
      <c r="L953" s="154">
        <v>126.821</v>
      </c>
      <c r="M953" s="166">
        <v>105</v>
      </c>
      <c r="N953" s="167">
        <f t="shared" si="111"/>
        <v>109.43799999999999</v>
      </c>
      <c r="O953" s="167">
        <f t="shared" si="111"/>
        <v>106.292</v>
      </c>
      <c r="P953" s="167">
        <f t="shared" si="111"/>
        <v>106.821</v>
      </c>
      <c r="Q953">
        <f t="shared" si="107"/>
        <v>129.43799999999999</v>
      </c>
      <c r="R953">
        <f t="shared" si="108"/>
        <v>126.292</v>
      </c>
      <c r="S953" s="168">
        <f t="shared" si="109"/>
        <v>109.43799999999999</v>
      </c>
      <c r="T953">
        <f t="shared" si="110"/>
        <v>106.292</v>
      </c>
    </row>
    <row r="954" spans="1:20" outlineLevel="1" x14ac:dyDescent="0.25">
      <c r="A954" s="149">
        <v>5</v>
      </c>
      <c r="B954" s="164" t="str">
        <f t="shared" si="105"/>
        <v>FA</v>
      </c>
      <c r="C954" s="164" t="str">
        <f t="shared" si="106"/>
        <v>FA</v>
      </c>
      <c r="D954" s="135">
        <v>19.13</v>
      </c>
      <c r="E954" s="165">
        <v>5</v>
      </c>
      <c r="F954" s="135">
        <v>1</v>
      </c>
      <c r="G954" s="135">
        <v>125</v>
      </c>
      <c r="H954" s="154">
        <v>14.8908</v>
      </c>
      <c r="I954" s="154">
        <v>1E-3</v>
      </c>
      <c r="J954" s="154">
        <v>128.191</v>
      </c>
      <c r="K954" s="154">
        <v>125.938</v>
      </c>
      <c r="L954" s="154">
        <v>126.318</v>
      </c>
      <c r="M954" s="166">
        <v>105</v>
      </c>
      <c r="N954" s="167">
        <f t="shared" si="111"/>
        <v>108.191</v>
      </c>
      <c r="O954" s="167">
        <f t="shared" si="111"/>
        <v>105.938</v>
      </c>
      <c r="P954" s="167">
        <f t="shared" si="111"/>
        <v>106.318</v>
      </c>
      <c r="Q954">
        <f t="shared" si="107"/>
        <v>128.191</v>
      </c>
      <c r="R954">
        <f t="shared" si="108"/>
        <v>125.938</v>
      </c>
      <c r="S954" s="168">
        <f t="shared" si="109"/>
        <v>108.191</v>
      </c>
      <c r="T954">
        <f t="shared" si="110"/>
        <v>105.938</v>
      </c>
    </row>
    <row r="955" spans="1:20" outlineLevel="1" x14ac:dyDescent="0.25">
      <c r="A955" s="149">
        <v>7.5</v>
      </c>
      <c r="B955" s="164" t="str">
        <f t="shared" si="105"/>
        <v>FA</v>
      </c>
      <c r="C955" s="164" t="str">
        <f t="shared" si="106"/>
        <v>FA</v>
      </c>
      <c r="D955" s="135">
        <v>28.61</v>
      </c>
      <c r="E955" s="165">
        <v>5</v>
      </c>
      <c r="F955" s="135">
        <v>1</v>
      </c>
      <c r="G955" s="135">
        <v>125</v>
      </c>
      <c r="H955" s="154">
        <v>24.371500000000001</v>
      </c>
      <c r="I955" s="154">
        <v>1E-3</v>
      </c>
      <c r="J955" s="154">
        <v>127.16800000000001</v>
      </c>
      <c r="K955" s="154">
        <v>125.646</v>
      </c>
      <c r="L955" s="154">
        <v>125.90300000000001</v>
      </c>
      <c r="M955" s="166">
        <v>105</v>
      </c>
      <c r="N955" s="167">
        <f t="shared" si="111"/>
        <v>107.16800000000001</v>
      </c>
      <c r="O955" s="167">
        <f t="shared" si="111"/>
        <v>105.646</v>
      </c>
      <c r="P955" s="167">
        <f t="shared" si="111"/>
        <v>105.90300000000001</v>
      </c>
      <c r="Q955">
        <f t="shared" si="107"/>
        <v>127.16800000000001</v>
      </c>
      <c r="R955">
        <f t="shared" si="108"/>
        <v>125.646</v>
      </c>
      <c r="S955" s="168">
        <f t="shared" si="109"/>
        <v>107.16800000000001</v>
      </c>
      <c r="T955">
        <f t="shared" si="110"/>
        <v>105.646</v>
      </c>
    </row>
    <row r="956" spans="1:20" outlineLevel="1" x14ac:dyDescent="0.25">
      <c r="A956" s="149">
        <v>10</v>
      </c>
      <c r="B956" s="164" t="str">
        <f t="shared" si="105"/>
        <v>FA</v>
      </c>
      <c r="C956" s="164" t="str">
        <f t="shared" si="106"/>
        <v>FA</v>
      </c>
      <c r="D956" s="135">
        <v>38.090000000000003</v>
      </c>
      <c r="E956" s="165">
        <v>5</v>
      </c>
      <c r="F956" s="135">
        <v>1</v>
      </c>
      <c r="G956" s="135">
        <v>125</v>
      </c>
      <c r="H956" s="154">
        <v>33.8523</v>
      </c>
      <c r="I956" s="154">
        <v>1E-3</v>
      </c>
      <c r="J956" s="154">
        <v>126.66800000000001</v>
      </c>
      <c r="K956" s="154">
        <v>125.501</v>
      </c>
      <c r="L956" s="154">
        <v>125.702</v>
      </c>
      <c r="M956" s="166">
        <v>105</v>
      </c>
      <c r="N956" s="167">
        <f t="shared" si="111"/>
        <v>106.66800000000001</v>
      </c>
      <c r="O956" s="167">
        <f t="shared" si="111"/>
        <v>105.501</v>
      </c>
      <c r="P956" s="167">
        <f t="shared" si="111"/>
        <v>105.702</v>
      </c>
      <c r="Q956">
        <f t="shared" si="107"/>
        <v>126.66800000000001</v>
      </c>
      <c r="R956">
        <f t="shared" si="108"/>
        <v>125.501</v>
      </c>
      <c r="S956" s="168">
        <f t="shared" si="109"/>
        <v>106.66800000000001</v>
      </c>
      <c r="T956">
        <f t="shared" si="110"/>
        <v>105.501</v>
      </c>
    </row>
    <row r="957" spans="1:20" outlineLevel="1" x14ac:dyDescent="0.25">
      <c r="A957" s="149">
        <v>15</v>
      </c>
      <c r="B957" s="164" t="str">
        <f t="shared" si="105"/>
        <v>FA</v>
      </c>
      <c r="C957" s="164" t="str">
        <f t="shared" si="106"/>
        <v>FA</v>
      </c>
      <c r="D957" s="135">
        <v>57.05</v>
      </c>
      <c r="E957" s="165">
        <v>5</v>
      </c>
      <c r="F957" s="135">
        <v>1</v>
      </c>
      <c r="G957" s="135">
        <v>125</v>
      </c>
      <c r="H957" s="154">
        <v>52.813800000000001</v>
      </c>
      <c r="I957" s="154">
        <v>1E-3</v>
      </c>
      <c r="J957" s="154">
        <v>126.126</v>
      </c>
      <c r="K957" s="154">
        <v>125.349</v>
      </c>
      <c r="L957" s="154">
        <v>125.473</v>
      </c>
      <c r="M957" s="166">
        <v>105</v>
      </c>
      <c r="N957" s="167">
        <f t="shared" si="111"/>
        <v>106.126</v>
      </c>
      <c r="O957" s="167">
        <f t="shared" si="111"/>
        <v>105.349</v>
      </c>
      <c r="P957" s="167">
        <f t="shared" si="111"/>
        <v>105.473</v>
      </c>
      <c r="Q957">
        <f t="shared" si="107"/>
        <v>126.126</v>
      </c>
      <c r="R957">
        <f t="shared" si="108"/>
        <v>125.349</v>
      </c>
      <c r="S957" s="168">
        <f t="shared" si="109"/>
        <v>106.126</v>
      </c>
      <c r="T957">
        <f t="shared" si="110"/>
        <v>105.349</v>
      </c>
    </row>
    <row r="958" spans="1:20" outlineLevel="1" x14ac:dyDescent="0.25">
      <c r="A958" s="149">
        <v>20</v>
      </c>
      <c r="B958" s="164" t="str">
        <f t="shared" si="105"/>
        <v>FA</v>
      </c>
      <c r="C958" s="164" t="str">
        <f t="shared" si="106"/>
        <v>FA</v>
      </c>
      <c r="D958" s="135">
        <v>76.02</v>
      </c>
      <c r="E958" s="165">
        <v>5</v>
      </c>
      <c r="F958" s="135">
        <v>1</v>
      </c>
      <c r="G958" s="135">
        <v>125</v>
      </c>
      <c r="H958" s="154">
        <v>71.775400000000005</v>
      </c>
      <c r="I958" s="154">
        <v>1E-3</v>
      </c>
      <c r="J958" s="154">
        <v>125.858</v>
      </c>
      <c r="K958" s="154">
        <v>125.271</v>
      </c>
      <c r="L958" s="154">
        <v>125.366</v>
      </c>
      <c r="M958" s="166">
        <v>105</v>
      </c>
      <c r="N958" s="167">
        <f t="shared" si="111"/>
        <v>105.858</v>
      </c>
      <c r="O958" s="167">
        <f t="shared" si="111"/>
        <v>105.271</v>
      </c>
      <c r="P958" s="167">
        <f t="shared" si="111"/>
        <v>105.366</v>
      </c>
      <c r="Q958">
        <f t="shared" si="107"/>
        <v>125.858</v>
      </c>
      <c r="R958">
        <f t="shared" si="108"/>
        <v>125.271</v>
      </c>
      <c r="S958" s="168">
        <f t="shared" si="109"/>
        <v>105.858</v>
      </c>
      <c r="T958">
        <f t="shared" si="110"/>
        <v>105.271</v>
      </c>
    </row>
    <row r="959" spans="1:20" outlineLevel="1" x14ac:dyDescent="0.25">
      <c r="A959" s="149">
        <v>35</v>
      </c>
      <c r="B959" s="164" t="str">
        <f t="shared" si="105"/>
        <v>FA</v>
      </c>
      <c r="C959" s="164" t="str">
        <f t="shared" si="106"/>
        <v>FA</v>
      </c>
      <c r="D959" s="135">
        <v>132.9</v>
      </c>
      <c r="E959" s="165">
        <v>5</v>
      </c>
      <c r="F959" s="135">
        <v>1</v>
      </c>
      <c r="G959" s="135">
        <v>125</v>
      </c>
      <c r="H959" s="154">
        <v>128.66</v>
      </c>
      <c r="I959" s="154">
        <v>1E-3</v>
      </c>
      <c r="J959" s="154">
        <v>125.514</v>
      </c>
      <c r="K959" s="154">
        <v>125.164</v>
      </c>
      <c r="L959" s="154">
        <v>125.217</v>
      </c>
      <c r="M959" s="166">
        <v>105</v>
      </c>
      <c r="N959" s="167">
        <f t="shared" si="111"/>
        <v>105.514</v>
      </c>
      <c r="O959" s="167">
        <f t="shared" si="111"/>
        <v>105.164</v>
      </c>
      <c r="P959" s="167">
        <f t="shared" si="111"/>
        <v>105.217</v>
      </c>
      <c r="Q959">
        <f t="shared" si="107"/>
        <v>125.514</v>
      </c>
      <c r="R959">
        <f t="shared" si="108"/>
        <v>125.164</v>
      </c>
      <c r="S959" s="168">
        <f t="shared" si="109"/>
        <v>105.514</v>
      </c>
      <c r="T959">
        <f t="shared" si="110"/>
        <v>105.164</v>
      </c>
    </row>
    <row r="960" spans="1:20" outlineLevel="1" x14ac:dyDescent="0.25">
      <c r="A960" s="149">
        <v>50</v>
      </c>
      <c r="B960" s="164" t="str">
        <f t="shared" si="105"/>
        <v>FA</v>
      </c>
      <c r="C960" s="164" t="str">
        <f t="shared" si="106"/>
        <v>FA</v>
      </c>
      <c r="D960" s="135">
        <v>189.78</v>
      </c>
      <c r="E960" s="165">
        <v>5</v>
      </c>
      <c r="F960" s="135">
        <v>1</v>
      </c>
      <c r="G960" s="135">
        <v>125</v>
      </c>
      <c r="H960" s="154">
        <v>185.54499999999999</v>
      </c>
      <c r="I960" s="154">
        <v>1E-3</v>
      </c>
      <c r="J960" s="154">
        <v>125.364</v>
      </c>
      <c r="K960" s="154">
        <v>125.121</v>
      </c>
      <c r="L960" s="154">
        <v>125.157</v>
      </c>
      <c r="M960" s="166">
        <v>105</v>
      </c>
      <c r="N960" s="167">
        <f t="shared" si="111"/>
        <v>105.364</v>
      </c>
      <c r="O960" s="167">
        <f t="shared" si="111"/>
        <v>105.121</v>
      </c>
      <c r="P960" s="167">
        <f t="shared" si="111"/>
        <v>105.157</v>
      </c>
      <c r="Q960">
        <f t="shared" si="107"/>
        <v>125.364</v>
      </c>
      <c r="R960">
        <f t="shared" si="108"/>
        <v>125.121</v>
      </c>
      <c r="S960" s="168">
        <f t="shared" si="109"/>
        <v>105.364</v>
      </c>
      <c r="T960">
        <f t="shared" si="110"/>
        <v>105.121</v>
      </c>
    </row>
    <row r="961" spans="1:20" outlineLevel="1" x14ac:dyDescent="0.25">
      <c r="A961" s="149">
        <v>60</v>
      </c>
      <c r="B961" s="164" t="str">
        <f t="shared" si="105"/>
        <v>FA</v>
      </c>
      <c r="C961" s="164" t="str">
        <f t="shared" si="106"/>
        <v>FA</v>
      </c>
      <c r="D961" s="135">
        <v>227.71</v>
      </c>
      <c r="E961" s="165">
        <v>5</v>
      </c>
      <c r="F961" s="135">
        <v>1</v>
      </c>
      <c r="G961" s="135">
        <v>125</v>
      </c>
      <c r="H961" s="154">
        <v>223.46799999999999</v>
      </c>
      <c r="I961" s="154">
        <v>1E-3</v>
      </c>
      <c r="J961" s="154">
        <v>125.30500000000001</v>
      </c>
      <c r="K961" s="154">
        <v>125.10299999999999</v>
      </c>
      <c r="L961" s="154">
        <v>125.13</v>
      </c>
      <c r="M961" s="166">
        <v>105</v>
      </c>
      <c r="N961" s="167">
        <f t="shared" si="111"/>
        <v>105.30500000000001</v>
      </c>
      <c r="O961" s="167">
        <f t="shared" si="111"/>
        <v>105.10299999999999</v>
      </c>
      <c r="P961" s="167">
        <f t="shared" si="111"/>
        <v>105.13</v>
      </c>
      <c r="Q961">
        <f t="shared" si="107"/>
        <v>125.30500000000001</v>
      </c>
      <c r="R961">
        <f t="shared" si="108"/>
        <v>125.10299999999999</v>
      </c>
      <c r="S961" s="168">
        <f t="shared" si="109"/>
        <v>105.30500000000001</v>
      </c>
      <c r="T961">
        <f t="shared" si="110"/>
        <v>105.10299999999999</v>
      </c>
    </row>
    <row r="962" spans="1:20" outlineLevel="1" x14ac:dyDescent="0.25">
      <c r="A962" s="149">
        <v>70</v>
      </c>
      <c r="B962" s="164" t="str">
        <f t="shared" si="105"/>
        <v>FA</v>
      </c>
      <c r="C962" s="164" t="str">
        <f t="shared" si="106"/>
        <v>FA</v>
      </c>
      <c r="D962" s="135">
        <v>265.63</v>
      </c>
      <c r="E962" s="165">
        <v>5</v>
      </c>
      <c r="F962" s="135">
        <v>1</v>
      </c>
      <c r="G962" s="135">
        <v>125</v>
      </c>
      <c r="H962" s="154">
        <v>261.39100000000002</v>
      </c>
      <c r="I962" s="154">
        <v>1E-3</v>
      </c>
      <c r="J962" s="154">
        <v>125.264</v>
      </c>
      <c r="K962" s="154">
        <v>125.09</v>
      </c>
      <c r="L962" s="154">
        <v>125.114</v>
      </c>
      <c r="M962" s="166">
        <v>105</v>
      </c>
      <c r="N962" s="167">
        <f t="shared" si="111"/>
        <v>105.264</v>
      </c>
      <c r="O962" s="167">
        <f t="shared" si="111"/>
        <v>105.09</v>
      </c>
      <c r="P962" s="167">
        <f t="shared" si="111"/>
        <v>105.114</v>
      </c>
      <c r="Q962">
        <f t="shared" si="107"/>
        <v>125.264</v>
      </c>
      <c r="R962">
        <f t="shared" si="108"/>
        <v>125.09</v>
      </c>
      <c r="S962" s="168">
        <f t="shared" si="109"/>
        <v>105.264</v>
      </c>
      <c r="T962">
        <f t="shared" si="110"/>
        <v>105.09</v>
      </c>
    </row>
    <row r="963" spans="1:20" outlineLevel="1" x14ac:dyDescent="0.25">
      <c r="A963" s="149">
        <v>85</v>
      </c>
      <c r="B963" s="164" t="str">
        <f t="shared" si="105"/>
        <v>FA</v>
      </c>
      <c r="C963" s="164" t="str">
        <f t="shared" si="106"/>
        <v>FA</v>
      </c>
      <c r="D963" s="135">
        <v>322.52</v>
      </c>
      <c r="E963" s="165">
        <v>5</v>
      </c>
      <c r="F963" s="135">
        <v>1</v>
      </c>
      <c r="G963" s="135">
        <v>125</v>
      </c>
      <c r="H963" s="154">
        <v>318.27499999999998</v>
      </c>
      <c r="I963" s="154">
        <v>1E-3</v>
      </c>
      <c r="J963" s="154">
        <v>125.221</v>
      </c>
      <c r="K963" s="154">
        <v>125.07599999999999</v>
      </c>
      <c r="L963" s="154">
        <v>125.09699999999999</v>
      </c>
      <c r="M963" s="166">
        <v>105</v>
      </c>
      <c r="N963" s="167">
        <f t="shared" si="111"/>
        <v>105.221</v>
      </c>
      <c r="O963" s="167">
        <f t="shared" si="111"/>
        <v>105.07599999999999</v>
      </c>
      <c r="P963" s="167">
        <f t="shared" si="111"/>
        <v>105.09699999999999</v>
      </c>
      <c r="Q963">
        <f t="shared" si="107"/>
        <v>125.221</v>
      </c>
      <c r="R963">
        <f t="shared" si="108"/>
        <v>125.07599999999999</v>
      </c>
      <c r="S963" s="168">
        <f t="shared" si="109"/>
        <v>105.221</v>
      </c>
      <c r="T963">
        <f t="shared" si="110"/>
        <v>105.07599999999999</v>
      </c>
    </row>
    <row r="964" spans="1:20" outlineLevel="1" x14ac:dyDescent="0.25">
      <c r="A964" s="149">
        <v>100</v>
      </c>
      <c r="B964" s="164" t="str">
        <f t="shared" si="105"/>
        <v>FA</v>
      </c>
      <c r="C964" s="164" t="str">
        <f t="shared" si="106"/>
        <v>FA</v>
      </c>
      <c r="D964" s="135">
        <v>379.4</v>
      </c>
      <c r="E964" s="165">
        <v>5</v>
      </c>
      <c r="F964" s="135">
        <v>1</v>
      </c>
      <c r="G964" s="135">
        <v>125</v>
      </c>
      <c r="H964" s="154">
        <v>375.16</v>
      </c>
      <c r="I964" s="154">
        <v>1E-3</v>
      </c>
      <c r="J964" s="154">
        <v>125.18899999999999</v>
      </c>
      <c r="K964" s="154">
        <v>125.065</v>
      </c>
      <c r="L964" s="154">
        <v>125.083</v>
      </c>
      <c r="M964" s="166">
        <v>105</v>
      </c>
      <c r="N964" s="167">
        <f t="shared" si="111"/>
        <v>105.18899999999999</v>
      </c>
      <c r="O964" s="167">
        <f t="shared" si="111"/>
        <v>105.065</v>
      </c>
      <c r="P964" s="167">
        <f t="shared" si="111"/>
        <v>105.083</v>
      </c>
      <c r="Q964">
        <f t="shared" si="107"/>
        <v>125.18899999999999</v>
      </c>
      <c r="R964">
        <f t="shared" si="108"/>
        <v>125.065</v>
      </c>
      <c r="S964" s="168">
        <f t="shared" si="109"/>
        <v>105.18899999999999</v>
      </c>
      <c r="T964">
        <f t="shared" si="110"/>
        <v>105.065</v>
      </c>
    </row>
    <row r="965" spans="1:20" outlineLevel="1" x14ac:dyDescent="0.25">
      <c r="A965" s="149">
        <v>125</v>
      </c>
      <c r="B965" s="164" t="str">
        <f t="shared" si="105"/>
        <v>FA</v>
      </c>
      <c r="C965" s="164" t="str">
        <f t="shared" si="106"/>
        <v>FA</v>
      </c>
      <c r="D965" s="135">
        <v>474.21</v>
      </c>
      <c r="E965" s="165">
        <v>5</v>
      </c>
      <c r="F965" s="135">
        <v>1</v>
      </c>
      <c r="G965" s="135">
        <v>125</v>
      </c>
      <c r="H965" s="154">
        <v>469.96800000000002</v>
      </c>
      <c r="I965" s="154">
        <v>1E-3</v>
      </c>
      <c r="J965" s="154">
        <v>125.155</v>
      </c>
      <c r="K965" s="154">
        <v>125.053</v>
      </c>
      <c r="L965" s="154">
        <v>125.06699999999999</v>
      </c>
      <c r="M965" s="166">
        <v>105</v>
      </c>
      <c r="N965" s="167">
        <f t="shared" si="111"/>
        <v>105.155</v>
      </c>
      <c r="O965" s="167">
        <f t="shared" si="111"/>
        <v>105.053</v>
      </c>
      <c r="P965" s="167">
        <f t="shared" si="111"/>
        <v>105.06699999999999</v>
      </c>
      <c r="Q965">
        <f t="shared" si="107"/>
        <v>125.155</v>
      </c>
      <c r="R965">
        <f t="shared" si="108"/>
        <v>125.053</v>
      </c>
      <c r="S965" s="168">
        <f t="shared" si="109"/>
        <v>105.155</v>
      </c>
      <c r="T965">
        <f t="shared" si="110"/>
        <v>105.053</v>
      </c>
    </row>
    <row r="966" spans="1:20" outlineLevel="1" x14ac:dyDescent="0.25">
      <c r="A966" s="149">
        <v>150</v>
      </c>
      <c r="B966" s="164" t="str">
        <f t="shared" si="105"/>
        <v>FA</v>
      </c>
      <c r="C966" s="164" t="str">
        <f t="shared" si="106"/>
        <v>FA</v>
      </c>
      <c r="D966" s="135">
        <v>569.02</v>
      </c>
      <c r="E966" s="165">
        <v>5</v>
      </c>
      <c r="F966" s="135">
        <v>1</v>
      </c>
      <c r="G966" s="135">
        <v>125</v>
      </c>
      <c r="H966" s="154">
        <v>564.77499999999998</v>
      </c>
      <c r="I966" s="154">
        <v>1E-3</v>
      </c>
      <c r="J966" s="154">
        <v>125.131</v>
      </c>
      <c r="K966" s="154">
        <v>125.04600000000001</v>
      </c>
      <c r="L966" s="154">
        <v>125.056</v>
      </c>
      <c r="M966" s="166">
        <v>105</v>
      </c>
      <c r="N966" s="167">
        <f t="shared" si="111"/>
        <v>105.131</v>
      </c>
      <c r="O966" s="167">
        <f t="shared" si="111"/>
        <v>105.04600000000001</v>
      </c>
      <c r="P966" s="167">
        <f t="shared" si="111"/>
        <v>105.056</v>
      </c>
      <c r="Q966">
        <f t="shared" si="107"/>
        <v>125.131</v>
      </c>
      <c r="R966">
        <f t="shared" si="108"/>
        <v>125.04600000000001</v>
      </c>
      <c r="S966" s="168">
        <f t="shared" si="109"/>
        <v>105.131</v>
      </c>
      <c r="T966">
        <f t="shared" si="110"/>
        <v>105.04600000000001</v>
      </c>
    </row>
    <row r="967" spans="1:20" outlineLevel="1" x14ac:dyDescent="0.25">
      <c r="A967" s="149">
        <v>2</v>
      </c>
      <c r="B967" s="164" t="str">
        <f t="shared" si="105"/>
        <v>FA</v>
      </c>
      <c r="C967" s="164" t="str">
        <f t="shared" si="106"/>
        <v>FA</v>
      </c>
      <c r="D967" s="135">
        <v>7.75</v>
      </c>
      <c r="E967" s="165">
        <v>5</v>
      </c>
      <c r="F967" s="135">
        <v>2</v>
      </c>
      <c r="G967" s="135">
        <v>125</v>
      </c>
      <c r="H967" s="154">
        <v>3.5138500000000001</v>
      </c>
      <c r="I967" s="154">
        <v>2E-3</v>
      </c>
      <c r="J967" s="154">
        <v>139.63399999999999</v>
      </c>
      <c r="K967" s="154">
        <v>129.21799999999999</v>
      </c>
      <c r="L967" s="154">
        <v>131.09</v>
      </c>
      <c r="M967" s="166">
        <v>105</v>
      </c>
      <c r="N967" s="167">
        <f t="shared" si="111"/>
        <v>119.63399999999999</v>
      </c>
      <c r="O967" s="167">
        <f t="shared" si="111"/>
        <v>109.21799999999999</v>
      </c>
      <c r="P967" s="167">
        <f t="shared" si="111"/>
        <v>111.09</v>
      </c>
      <c r="Q967">
        <f t="shared" si="107"/>
        <v>139.63399999999999</v>
      </c>
      <c r="R967">
        <f t="shared" si="108"/>
        <v>129.21799999999999</v>
      </c>
      <c r="S967" s="168">
        <f t="shared" si="109"/>
        <v>119.63399999999999</v>
      </c>
      <c r="T967">
        <f t="shared" si="110"/>
        <v>109.21799999999999</v>
      </c>
    </row>
    <row r="968" spans="1:20" outlineLevel="1" x14ac:dyDescent="0.25">
      <c r="A968" s="149">
        <v>3.5</v>
      </c>
      <c r="B968" s="164" t="str">
        <f t="shared" si="105"/>
        <v>FA</v>
      </c>
      <c r="C968" s="164" t="str">
        <f t="shared" si="106"/>
        <v>FA</v>
      </c>
      <c r="D968" s="135">
        <v>13.44</v>
      </c>
      <c r="E968" s="165">
        <v>5</v>
      </c>
      <c r="F968" s="135">
        <v>2</v>
      </c>
      <c r="G968" s="135">
        <v>125</v>
      </c>
      <c r="H968" s="154">
        <v>9.2023100000000007</v>
      </c>
      <c r="I968" s="154">
        <v>2E-3</v>
      </c>
      <c r="J968" s="154">
        <v>133.863</v>
      </c>
      <c r="K968" s="154">
        <v>127.58</v>
      </c>
      <c r="L968" s="154">
        <v>128.636</v>
      </c>
      <c r="M968" s="166">
        <v>105</v>
      </c>
      <c r="N968" s="167">
        <f t="shared" si="111"/>
        <v>113.863</v>
      </c>
      <c r="O968" s="167">
        <f t="shared" si="111"/>
        <v>107.58</v>
      </c>
      <c r="P968" s="167">
        <f t="shared" si="111"/>
        <v>108.636</v>
      </c>
      <c r="Q968">
        <f t="shared" si="107"/>
        <v>133.863</v>
      </c>
      <c r="R968">
        <f t="shared" si="108"/>
        <v>127.58</v>
      </c>
      <c r="S968" s="168">
        <f t="shared" si="109"/>
        <v>113.863</v>
      </c>
      <c r="T968">
        <f t="shared" si="110"/>
        <v>107.58</v>
      </c>
    </row>
    <row r="969" spans="1:20" outlineLevel="1" x14ac:dyDescent="0.25">
      <c r="A969" s="149">
        <v>5</v>
      </c>
      <c r="B969" s="164" t="str">
        <f t="shared" si="105"/>
        <v>FA</v>
      </c>
      <c r="C969" s="164" t="str">
        <f t="shared" si="106"/>
        <v>FA</v>
      </c>
      <c r="D969" s="135">
        <v>19.13</v>
      </c>
      <c r="E969" s="165">
        <v>5</v>
      </c>
      <c r="F969" s="135">
        <v>2</v>
      </c>
      <c r="G969" s="135">
        <v>125</v>
      </c>
      <c r="H969" s="154">
        <v>14.8908</v>
      </c>
      <c r="I969" s="154">
        <v>2E-3</v>
      </c>
      <c r="J969" s="154">
        <v>131.376</v>
      </c>
      <c r="K969" s="154">
        <v>126.875</v>
      </c>
      <c r="L969" s="154">
        <v>127.63200000000001</v>
      </c>
      <c r="M969" s="166">
        <v>105</v>
      </c>
      <c r="N969" s="167">
        <f t="shared" si="111"/>
        <v>111.376</v>
      </c>
      <c r="O969" s="167">
        <f t="shared" si="111"/>
        <v>106.875</v>
      </c>
      <c r="P969" s="167">
        <f t="shared" si="111"/>
        <v>107.63200000000001</v>
      </c>
      <c r="Q969">
        <f t="shared" si="107"/>
        <v>131.376</v>
      </c>
      <c r="R969">
        <f t="shared" si="108"/>
        <v>126.875</v>
      </c>
      <c r="S969" s="168">
        <f t="shared" si="109"/>
        <v>111.376</v>
      </c>
      <c r="T969">
        <f t="shared" si="110"/>
        <v>106.875</v>
      </c>
    </row>
    <row r="970" spans="1:20" outlineLevel="1" x14ac:dyDescent="0.25">
      <c r="A970" s="149">
        <v>7.5</v>
      </c>
      <c r="B970" s="164" t="str">
        <f t="shared" si="105"/>
        <v>FA</v>
      </c>
      <c r="C970" s="164" t="str">
        <f t="shared" si="106"/>
        <v>FA</v>
      </c>
      <c r="D970" s="135">
        <v>28.61</v>
      </c>
      <c r="E970" s="165">
        <v>5</v>
      </c>
      <c r="F970" s="135">
        <v>2</v>
      </c>
      <c r="G970" s="135">
        <v>125</v>
      </c>
      <c r="H970" s="154">
        <v>24.371500000000001</v>
      </c>
      <c r="I970" s="154">
        <v>2E-3</v>
      </c>
      <c r="J970" s="154">
        <v>129.33199999999999</v>
      </c>
      <c r="K970" s="154">
        <v>126.292</v>
      </c>
      <c r="L970" s="154">
        <v>126.80500000000001</v>
      </c>
      <c r="M970" s="166">
        <v>105</v>
      </c>
      <c r="N970" s="167">
        <f t="shared" si="111"/>
        <v>109.33199999999999</v>
      </c>
      <c r="O970" s="167">
        <f t="shared" si="111"/>
        <v>106.292</v>
      </c>
      <c r="P970" s="167">
        <f t="shared" si="111"/>
        <v>106.80500000000001</v>
      </c>
      <c r="Q970">
        <f t="shared" si="107"/>
        <v>129.33199999999999</v>
      </c>
      <c r="R970">
        <f t="shared" si="108"/>
        <v>126.292</v>
      </c>
      <c r="S970" s="168">
        <f t="shared" si="109"/>
        <v>109.33199999999999</v>
      </c>
      <c r="T970">
        <f t="shared" si="110"/>
        <v>106.292</v>
      </c>
    </row>
    <row r="971" spans="1:20" outlineLevel="1" x14ac:dyDescent="0.25">
      <c r="A971" s="149">
        <v>10</v>
      </c>
      <c r="B971" s="164" t="str">
        <f t="shared" si="105"/>
        <v>FA</v>
      </c>
      <c r="C971" s="164" t="str">
        <f t="shared" si="106"/>
        <v>FA</v>
      </c>
      <c r="D971" s="135">
        <v>38.090000000000003</v>
      </c>
      <c r="E971" s="165">
        <v>5</v>
      </c>
      <c r="F971" s="135">
        <v>2</v>
      </c>
      <c r="G971" s="135">
        <v>125</v>
      </c>
      <c r="H971" s="154">
        <v>33.8523</v>
      </c>
      <c r="I971" s="154">
        <v>2E-3</v>
      </c>
      <c r="J971" s="154">
        <v>128.334</v>
      </c>
      <c r="K971" s="154">
        <v>126.001</v>
      </c>
      <c r="L971" s="154">
        <v>126.404</v>
      </c>
      <c r="M971" s="166">
        <v>105</v>
      </c>
      <c r="N971" s="167">
        <f t="shared" si="111"/>
        <v>108.334</v>
      </c>
      <c r="O971" s="167">
        <f t="shared" si="111"/>
        <v>106.001</v>
      </c>
      <c r="P971" s="167">
        <f t="shared" si="111"/>
        <v>106.404</v>
      </c>
      <c r="Q971">
        <f t="shared" si="107"/>
        <v>128.334</v>
      </c>
      <c r="R971">
        <f t="shared" si="108"/>
        <v>126.001</v>
      </c>
      <c r="S971" s="168">
        <f t="shared" si="109"/>
        <v>108.334</v>
      </c>
      <c r="T971">
        <f t="shared" si="110"/>
        <v>106.001</v>
      </c>
    </row>
    <row r="972" spans="1:20" outlineLevel="1" x14ac:dyDescent="0.25">
      <c r="A972" s="149">
        <v>15</v>
      </c>
      <c r="B972" s="164" t="str">
        <f t="shared" si="105"/>
        <v>FA</v>
      </c>
      <c r="C972" s="164" t="str">
        <f t="shared" si="106"/>
        <v>FA</v>
      </c>
      <c r="D972" s="135">
        <v>57.05</v>
      </c>
      <c r="E972" s="165">
        <v>5</v>
      </c>
      <c r="F972" s="135">
        <v>2</v>
      </c>
      <c r="G972" s="135">
        <v>125</v>
      </c>
      <c r="H972" s="154">
        <v>52.813800000000001</v>
      </c>
      <c r="I972" s="154">
        <v>2E-3</v>
      </c>
      <c r="J972" s="154">
        <v>127.251</v>
      </c>
      <c r="K972" s="154">
        <v>125.697</v>
      </c>
      <c r="L972" s="154">
        <v>125.946</v>
      </c>
      <c r="M972" s="166">
        <v>105</v>
      </c>
      <c r="N972" s="167">
        <f t="shared" si="111"/>
        <v>107.251</v>
      </c>
      <c r="O972" s="167">
        <f t="shared" si="111"/>
        <v>105.697</v>
      </c>
      <c r="P972" s="167">
        <f t="shared" si="111"/>
        <v>105.946</v>
      </c>
      <c r="Q972">
        <f t="shared" si="107"/>
        <v>127.251</v>
      </c>
      <c r="R972">
        <f t="shared" si="108"/>
        <v>125.697</v>
      </c>
      <c r="S972" s="168">
        <f t="shared" si="109"/>
        <v>107.251</v>
      </c>
      <c r="T972">
        <f t="shared" si="110"/>
        <v>105.697</v>
      </c>
    </row>
    <row r="973" spans="1:20" outlineLevel="1" x14ac:dyDescent="0.25">
      <c r="A973" s="149">
        <v>20</v>
      </c>
      <c r="B973" s="164" t="str">
        <f t="shared" si="105"/>
        <v>FA</v>
      </c>
      <c r="C973" s="164" t="str">
        <f t="shared" si="106"/>
        <v>FA</v>
      </c>
      <c r="D973" s="135">
        <v>76.02</v>
      </c>
      <c r="E973" s="165">
        <v>5</v>
      </c>
      <c r="F973" s="135">
        <v>2</v>
      </c>
      <c r="G973" s="135">
        <v>125</v>
      </c>
      <c r="H973" s="154">
        <v>71.775400000000005</v>
      </c>
      <c r="I973" s="154">
        <v>2E-3</v>
      </c>
      <c r="J973" s="154">
        <v>126.715</v>
      </c>
      <c r="K973" s="154">
        <v>125.541</v>
      </c>
      <c r="L973" s="154">
        <v>125.73099999999999</v>
      </c>
      <c r="M973" s="166">
        <v>105</v>
      </c>
      <c r="N973" s="167">
        <f t="shared" si="111"/>
        <v>106.715</v>
      </c>
      <c r="O973" s="167">
        <f t="shared" si="111"/>
        <v>105.541</v>
      </c>
      <c r="P973" s="167">
        <f t="shared" si="111"/>
        <v>105.73099999999999</v>
      </c>
      <c r="Q973">
        <f t="shared" si="107"/>
        <v>126.715</v>
      </c>
      <c r="R973">
        <f t="shared" si="108"/>
        <v>125.541</v>
      </c>
      <c r="S973" s="168">
        <f t="shared" si="109"/>
        <v>106.715</v>
      </c>
      <c r="T973">
        <f t="shared" si="110"/>
        <v>105.541</v>
      </c>
    </row>
    <row r="974" spans="1:20" outlineLevel="1" x14ac:dyDescent="0.25">
      <c r="A974" s="149">
        <v>35</v>
      </c>
      <c r="B974" s="164" t="str">
        <f t="shared" si="105"/>
        <v>FA</v>
      </c>
      <c r="C974" s="164" t="str">
        <f t="shared" si="106"/>
        <v>FA</v>
      </c>
      <c r="D974" s="135">
        <v>132.9</v>
      </c>
      <c r="E974" s="165">
        <v>5</v>
      </c>
      <c r="F974" s="135">
        <v>2</v>
      </c>
      <c r="G974" s="135">
        <v>125</v>
      </c>
      <c r="H974" s="154">
        <v>128.66</v>
      </c>
      <c r="I974" s="154">
        <v>2E-3</v>
      </c>
      <c r="J974" s="154">
        <v>126.029</v>
      </c>
      <c r="K974" s="154">
        <v>125.32899999999999</v>
      </c>
      <c r="L974" s="154">
        <v>125.434</v>
      </c>
      <c r="M974" s="166">
        <v>105</v>
      </c>
      <c r="N974" s="167">
        <f t="shared" si="111"/>
        <v>106.029</v>
      </c>
      <c r="O974" s="167">
        <f t="shared" si="111"/>
        <v>105.32899999999999</v>
      </c>
      <c r="P974" s="167">
        <f t="shared" si="111"/>
        <v>105.434</v>
      </c>
      <c r="Q974">
        <f t="shared" si="107"/>
        <v>126.029</v>
      </c>
      <c r="R974">
        <f t="shared" si="108"/>
        <v>125.32899999999999</v>
      </c>
      <c r="S974" s="168">
        <f t="shared" si="109"/>
        <v>106.029</v>
      </c>
      <c r="T974">
        <f t="shared" si="110"/>
        <v>105.32899999999999</v>
      </c>
    </row>
    <row r="975" spans="1:20" outlineLevel="1" x14ac:dyDescent="0.25">
      <c r="A975" s="149">
        <v>50</v>
      </c>
      <c r="B975" s="164" t="str">
        <f t="shared" si="105"/>
        <v>FA</v>
      </c>
      <c r="C975" s="164" t="str">
        <f t="shared" si="106"/>
        <v>FA</v>
      </c>
      <c r="D975" s="135">
        <v>189.78</v>
      </c>
      <c r="E975" s="165">
        <v>5</v>
      </c>
      <c r="F975" s="135">
        <v>2</v>
      </c>
      <c r="G975" s="135">
        <v>125</v>
      </c>
      <c r="H975" s="154">
        <v>185.54499999999999</v>
      </c>
      <c r="I975" s="154">
        <v>2E-3</v>
      </c>
      <c r="J975" s="154">
        <v>125.729</v>
      </c>
      <c r="K975" s="154">
        <v>125.241</v>
      </c>
      <c r="L975" s="154">
        <v>125.315</v>
      </c>
      <c r="M975" s="166">
        <v>105</v>
      </c>
      <c r="N975" s="167">
        <f t="shared" si="111"/>
        <v>105.729</v>
      </c>
      <c r="O975" s="167">
        <f t="shared" si="111"/>
        <v>105.241</v>
      </c>
      <c r="P975" s="167">
        <f t="shared" si="111"/>
        <v>105.315</v>
      </c>
      <c r="Q975">
        <f t="shared" si="107"/>
        <v>125.729</v>
      </c>
      <c r="R975">
        <f t="shared" si="108"/>
        <v>125.241</v>
      </c>
      <c r="S975" s="168">
        <f t="shared" si="109"/>
        <v>105.729</v>
      </c>
      <c r="T975">
        <f t="shared" si="110"/>
        <v>105.241</v>
      </c>
    </row>
    <row r="976" spans="1:20" outlineLevel="1" x14ac:dyDescent="0.25">
      <c r="A976" s="149">
        <v>60</v>
      </c>
      <c r="B976" s="164" t="str">
        <f t="shared" si="105"/>
        <v>FA</v>
      </c>
      <c r="C976" s="164" t="str">
        <f t="shared" si="106"/>
        <v>FA</v>
      </c>
      <c r="D976" s="135">
        <v>227.71</v>
      </c>
      <c r="E976" s="165">
        <v>5</v>
      </c>
      <c r="F976" s="135">
        <v>2</v>
      </c>
      <c r="G976" s="135">
        <v>125</v>
      </c>
      <c r="H976" s="154">
        <v>223.46799999999999</v>
      </c>
      <c r="I976" s="154">
        <v>2E-3</v>
      </c>
      <c r="J976" s="154">
        <v>125.611</v>
      </c>
      <c r="K976" s="154">
        <v>125.20399999999999</v>
      </c>
      <c r="L976" s="154">
        <v>125.26600000000001</v>
      </c>
      <c r="M976" s="166">
        <v>105</v>
      </c>
      <c r="N976" s="167">
        <f t="shared" si="111"/>
        <v>105.611</v>
      </c>
      <c r="O976" s="167">
        <f t="shared" si="111"/>
        <v>105.20399999999999</v>
      </c>
      <c r="P976" s="167">
        <f t="shared" si="111"/>
        <v>105.26600000000001</v>
      </c>
      <c r="Q976">
        <f t="shared" si="107"/>
        <v>125.611</v>
      </c>
      <c r="R976">
        <f t="shared" si="108"/>
        <v>125.20399999999999</v>
      </c>
      <c r="S976" s="168">
        <f t="shared" si="109"/>
        <v>105.611</v>
      </c>
      <c r="T976">
        <f t="shared" si="110"/>
        <v>105.20399999999999</v>
      </c>
    </row>
    <row r="977" spans="1:20" outlineLevel="1" x14ac:dyDescent="0.25">
      <c r="A977" s="149">
        <v>70</v>
      </c>
      <c r="B977" s="164" t="str">
        <f t="shared" si="105"/>
        <v>FA</v>
      </c>
      <c r="C977" s="164" t="str">
        <f t="shared" si="106"/>
        <v>FA</v>
      </c>
      <c r="D977" s="135">
        <v>265.63</v>
      </c>
      <c r="E977" s="165">
        <v>5</v>
      </c>
      <c r="F977" s="135">
        <v>2</v>
      </c>
      <c r="G977" s="135">
        <v>125</v>
      </c>
      <c r="H977" s="154">
        <v>261.39100000000002</v>
      </c>
      <c r="I977" s="154">
        <v>2E-3</v>
      </c>
      <c r="J977" s="154">
        <v>125.529</v>
      </c>
      <c r="K977" s="154">
        <v>125.179</v>
      </c>
      <c r="L977" s="154">
        <v>125.23</v>
      </c>
      <c r="M977" s="166">
        <v>105</v>
      </c>
      <c r="N977" s="167">
        <f t="shared" si="111"/>
        <v>105.529</v>
      </c>
      <c r="O977" s="167">
        <f t="shared" si="111"/>
        <v>105.179</v>
      </c>
      <c r="P977" s="167">
        <f t="shared" si="111"/>
        <v>105.23</v>
      </c>
      <c r="Q977">
        <f t="shared" si="107"/>
        <v>125.529</v>
      </c>
      <c r="R977">
        <f t="shared" si="108"/>
        <v>125.179</v>
      </c>
      <c r="S977" s="168">
        <f t="shared" si="109"/>
        <v>105.529</v>
      </c>
      <c r="T977">
        <f t="shared" si="110"/>
        <v>105.179</v>
      </c>
    </row>
    <row r="978" spans="1:20" outlineLevel="1" x14ac:dyDescent="0.25">
      <c r="A978" s="149">
        <v>85</v>
      </c>
      <c r="B978" s="164" t="str">
        <f t="shared" si="105"/>
        <v>FA</v>
      </c>
      <c r="C978" s="164" t="str">
        <f t="shared" si="106"/>
        <v>FA</v>
      </c>
      <c r="D978" s="135">
        <v>322.52</v>
      </c>
      <c r="E978" s="165">
        <v>5</v>
      </c>
      <c r="F978" s="135">
        <v>2</v>
      </c>
      <c r="G978" s="135">
        <v>125</v>
      </c>
      <c r="H978" s="154">
        <v>318.27499999999998</v>
      </c>
      <c r="I978" s="154">
        <v>2E-3</v>
      </c>
      <c r="J978" s="154">
        <v>125.44199999999999</v>
      </c>
      <c r="K978" s="154">
        <v>125.151</v>
      </c>
      <c r="L978" s="154">
        <v>125.19499999999999</v>
      </c>
      <c r="M978" s="166">
        <v>105</v>
      </c>
      <c r="N978" s="167">
        <f t="shared" si="111"/>
        <v>105.44199999999999</v>
      </c>
      <c r="O978" s="167">
        <f t="shared" si="111"/>
        <v>105.151</v>
      </c>
      <c r="P978" s="167">
        <f t="shared" si="111"/>
        <v>105.19499999999999</v>
      </c>
      <c r="Q978">
        <f t="shared" si="107"/>
        <v>125.44199999999999</v>
      </c>
      <c r="R978">
        <f t="shared" si="108"/>
        <v>125.151</v>
      </c>
      <c r="S978" s="168">
        <f t="shared" si="109"/>
        <v>105.44199999999999</v>
      </c>
      <c r="T978">
        <f t="shared" si="110"/>
        <v>105.151</v>
      </c>
    </row>
    <row r="979" spans="1:20" outlineLevel="1" x14ac:dyDescent="0.25">
      <c r="A979" s="149">
        <v>100</v>
      </c>
      <c r="B979" s="164" t="str">
        <f t="shared" si="105"/>
        <v>FA</v>
      </c>
      <c r="C979" s="164" t="str">
        <f t="shared" si="106"/>
        <v>FA</v>
      </c>
      <c r="D979" s="135">
        <v>379.4</v>
      </c>
      <c r="E979" s="165">
        <v>5</v>
      </c>
      <c r="F979" s="135">
        <v>2</v>
      </c>
      <c r="G979" s="135">
        <v>125</v>
      </c>
      <c r="H979" s="154">
        <v>375.16</v>
      </c>
      <c r="I979" s="154">
        <v>2E-3</v>
      </c>
      <c r="J979" s="154">
        <v>125.377</v>
      </c>
      <c r="K979" s="154">
        <v>125.13</v>
      </c>
      <c r="L979" s="154">
        <v>125.167</v>
      </c>
      <c r="M979" s="166">
        <v>105</v>
      </c>
      <c r="N979" s="167">
        <f t="shared" si="111"/>
        <v>105.377</v>
      </c>
      <c r="O979" s="167">
        <f t="shared" si="111"/>
        <v>105.13</v>
      </c>
      <c r="P979" s="167">
        <f t="shared" si="111"/>
        <v>105.167</v>
      </c>
      <c r="Q979">
        <f t="shared" si="107"/>
        <v>125.377</v>
      </c>
      <c r="R979">
        <f t="shared" si="108"/>
        <v>125.13</v>
      </c>
      <c r="S979" s="168">
        <f t="shared" si="109"/>
        <v>105.377</v>
      </c>
      <c r="T979">
        <f t="shared" si="110"/>
        <v>105.13</v>
      </c>
    </row>
    <row r="980" spans="1:20" outlineLevel="1" x14ac:dyDescent="0.25">
      <c r="A980" s="149">
        <v>125</v>
      </c>
      <c r="B980" s="164" t="str">
        <f t="shared" si="105"/>
        <v>FA</v>
      </c>
      <c r="C980" s="164" t="str">
        <f t="shared" si="106"/>
        <v>FA</v>
      </c>
      <c r="D980" s="135">
        <v>474.21</v>
      </c>
      <c r="E980" s="165">
        <v>5</v>
      </c>
      <c r="F980" s="135">
        <v>2</v>
      </c>
      <c r="G980" s="135">
        <v>125</v>
      </c>
      <c r="H980" s="154">
        <v>469.96800000000002</v>
      </c>
      <c r="I980" s="154">
        <v>2E-3</v>
      </c>
      <c r="J980" s="154">
        <v>125.31</v>
      </c>
      <c r="K980" s="154">
        <v>125.107</v>
      </c>
      <c r="L980" s="154">
        <v>125.13500000000001</v>
      </c>
      <c r="M980" s="166">
        <v>105</v>
      </c>
      <c r="N980" s="167">
        <f t="shared" si="111"/>
        <v>105.31</v>
      </c>
      <c r="O980" s="167">
        <f t="shared" si="111"/>
        <v>105.107</v>
      </c>
      <c r="P980" s="167">
        <f t="shared" si="111"/>
        <v>105.13500000000001</v>
      </c>
      <c r="Q980">
        <f t="shared" si="107"/>
        <v>125.31</v>
      </c>
      <c r="R980">
        <f t="shared" si="108"/>
        <v>125.107</v>
      </c>
      <c r="S980" s="168">
        <f t="shared" si="109"/>
        <v>105.31</v>
      </c>
      <c r="T980">
        <f t="shared" si="110"/>
        <v>105.107</v>
      </c>
    </row>
    <row r="981" spans="1:20" outlineLevel="1" x14ac:dyDescent="0.25">
      <c r="A981" s="149">
        <v>150</v>
      </c>
      <c r="B981" s="164" t="str">
        <f t="shared" si="105"/>
        <v>FA</v>
      </c>
      <c r="C981" s="164" t="str">
        <f t="shared" si="106"/>
        <v>FA</v>
      </c>
      <c r="D981" s="135">
        <v>569.02</v>
      </c>
      <c r="E981" s="165">
        <v>5</v>
      </c>
      <c r="F981" s="135">
        <v>2</v>
      </c>
      <c r="G981" s="135">
        <v>125</v>
      </c>
      <c r="H981" s="154">
        <v>564.77499999999998</v>
      </c>
      <c r="I981" s="154">
        <v>2E-3</v>
      </c>
      <c r="J981" s="154">
        <v>125.26300000000001</v>
      </c>
      <c r="K981" s="154">
        <v>125.09099999999999</v>
      </c>
      <c r="L981" s="154">
        <v>125.113</v>
      </c>
      <c r="M981" s="166">
        <v>105</v>
      </c>
      <c r="N981" s="167">
        <f t="shared" si="111"/>
        <v>105.26300000000001</v>
      </c>
      <c r="O981" s="167">
        <f t="shared" si="111"/>
        <v>105.09099999999999</v>
      </c>
      <c r="P981" s="167">
        <f t="shared" si="111"/>
        <v>105.113</v>
      </c>
      <c r="Q981">
        <f t="shared" si="107"/>
        <v>125.26300000000001</v>
      </c>
      <c r="R981">
        <f t="shared" si="108"/>
        <v>125.09099999999999</v>
      </c>
      <c r="S981" s="168">
        <f t="shared" si="109"/>
        <v>105.26300000000001</v>
      </c>
      <c r="T981">
        <f t="shared" si="110"/>
        <v>105.09099999999999</v>
      </c>
    </row>
    <row r="982" spans="1:20" outlineLevel="1" x14ac:dyDescent="0.25">
      <c r="A982" s="149">
        <v>2</v>
      </c>
      <c r="B982" s="164" t="str">
        <f t="shared" si="105"/>
        <v>FA</v>
      </c>
      <c r="C982" s="164" t="str">
        <f t="shared" si="106"/>
        <v>FA</v>
      </c>
      <c r="D982" s="135">
        <v>7.75</v>
      </c>
      <c r="E982" s="165">
        <v>5</v>
      </c>
      <c r="F982" s="135">
        <v>4</v>
      </c>
      <c r="G982" s="135">
        <v>125</v>
      </c>
      <c r="H982" s="154">
        <v>3.5138500000000001</v>
      </c>
      <c r="I982" s="154">
        <v>4.0000000000000001E-3</v>
      </c>
      <c r="J982" s="154">
        <v>154.131</v>
      </c>
      <c r="K982" s="154">
        <v>133.405</v>
      </c>
      <c r="L982" s="154">
        <v>137.12200000000001</v>
      </c>
      <c r="M982" s="166">
        <v>105</v>
      </c>
      <c r="N982" s="167">
        <f t="shared" si="111"/>
        <v>134.131</v>
      </c>
      <c r="O982" s="167">
        <f t="shared" si="111"/>
        <v>113.405</v>
      </c>
      <c r="P982" s="167">
        <f t="shared" si="111"/>
        <v>117.12200000000001</v>
      </c>
      <c r="Q982">
        <f t="shared" si="107"/>
        <v>154.131</v>
      </c>
      <c r="R982">
        <f t="shared" si="108"/>
        <v>133.405</v>
      </c>
      <c r="S982" s="168">
        <f t="shared" si="109"/>
        <v>134.131</v>
      </c>
      <c r="T982">
        <f t="shared" si="110"/>
        <v>113.405</v>
      </c>
    </row>
    <row r="983" spans="1:20" outlineLevel="1" x14ac:dyDescent="0.25">
      <c r="A983" s="149">
        <v>3.5</v>
      </c>
      <c r="B983" s="164" t="str">
        <f t="shared" si="105"/>
        <v>FA</v>
      </c>
      <c r="C983" s="164" t="str">
        <f t="shared" si="106"/>
        <v>FA</v>
      </c>
      <c r="D983" s="135">
        <v>13.44</v>
      </c>
      <c r="E983" s="165">
        <v>5</v>
      </c>
      <c r="F983" s="135">
        <v>4</v>
      </c>
      <c r="G983" s="135">
        <v>125</v>
      </c>
      <c r="H983" s="154">
        <v>9.2023100000000007</v>
      </c>
      <c r="I983" s="154">
        <v>4.0000000000000001E-3</v>
      </c>
      <c r="J983" s="154">
        <v>142.67400000000001</v>
      </c>
      <c r="K983" s="154">
        <v>130.148</v>
      </c>
      <c r="L983" s="154">
        <v>132.25299999999999</v>
      </c>
      <c r="M983" s="166">
        <v>105</v>
      </c>
      <c r="N983" s="167">
        <f t="shared" si="111"/>
        <v>122.67400000000001</v>
      </c>
      <c r="O983" s="167">
        <f t="shared" si="111"/>
        <v>110.148</v>
      </c>
      <c r="P983" s="167">
        <f t="shared" si="111"/>
        <v>112.25299999999999</v>
      </c>
      <c r="Q983">
        <f t="shared" si="107"/>
        <v>142.67400000000001</v>
      </c>
      <c r="R983">
        <f t="shared" si="108"/>
        <v>130.148</v>
      </c>
      <c r="S983" s="168">
        <f t="shared" si="109"/>
        <v>122.67400000000001</v>
      </c>
      <c r="T983">
        <f t="shared" si="110"/>
        <v>110.148</v>
      </c>
    </row>
    <row r="984" spans="1:20" outlineLevel="1" x14ac:dyDescent="0.25">
      <c r="A984" s="149">
        <v>5</v>
      </c>
      <c r="B984" s="164" t="str">
        <f t="shared" si="105"/>
        <v>FA</v>
      </c>
      <c r="C984" s="164" t="str">
        <f t="shared" si="106"/>
        <v>FA</v>
      </c>
      <c r="D984" s="135">
        <v>19.13</v>
      </c>
      <c r="E984" s="165">
        <v>5</v>
      </c>
      <c r="F984" s="135">
        <v>4</v>
      </c>
      <c r="G984" s="135">
        <v>125</v>
      </c>
      <c r="H984" s="154">
        <v>14.8908</v>
      </c>
      <c r="I984" s="154">
        <v>4.0000000000000001E-3</v>
      </c>
      <c r="J984" s="154">
        <v>137.726</v>
      </c>
      <c r="K984" s="154">
        <v>128.74299999999999</v>
      </c>
      <c r="L984" s="154">
        <v>130.255</v>
      </c>
      <c r="M984" s="166">
        <v>105</v>
      </c>
      <c r="N984" s="167">
        <f t="shared" si="111"/>
        <v>117.726</v>
      </c>
      <c r="O984" s="167">
        <f t="shared" si="111"/>
        <v>108.74299999999999</v>
      </c>
      <c r="P984" s="167">
        <f t="shared" si="111"/>
        <v>110.255</v>
      </c>
      <c r="Q984">
        <f t="shared" si="107"/>
        <v>137.726</v>
      </c>
      <c r="R984">
        <f t="shared" si="108"/>
        <v>128.74299999999999</v>
      </c>
      <c r="S984" s="168">
        <f t="shared" si="109"/>
        <v>117.726</v>
      </c>
      <c r="T984">
        <f t="shared" si="110"/>
        <v>108.74299999999999</v>
      </c>
    </row>
    <row r="985" spans="1:20" outlineLevel="1" x14ac:dyDescent="0.25">
      <c r="A985" s="149">
        <v>7.5</v>
      </c>
      <c r="B985" s="164" t="str">
        <f t="shared" si="105"/>
        <v>FA</v>
      </c>
      <c r="C985" s="164" t="str">
        <f t="shared" si="106"/>
        <v>FA</v>
      </c>
      <c r="D985" s="135">
        <v>28.61</v>
      </c>
      <c r="E985" s="165">
        <v>5</v>
      </c>
      <c r="F985" s="135">
        <v>4</v>
      </c>
      <c r="G985" s="135">
        <v>125</v>
      </c>
      <c r="H985" s="154">
        <v>24.371500000000001</v>
      </c>
      <c r="I985" s="154">
        <v>4.0000000000000001E-3</v>
      </c>
      <c r="J985" s="154">
        <v>133.65199999999999</v>
      </c>
      <c r="K985" s="154">
        <v>127.581</v>
      </c>
      <c r="L985" s="154">
        <v>128.60499999999999</v>
      </c>
      <c r="M985" s="166">
        <v>105</v>
      </c>
      <c r="N985" s="167">
        <f t="shared" si="111"/>
        <v>113.65199999999999</v>
      </c>
      <c r="O985" s="167">
        <f t="shared" si="111"/>
        <v>107.581</v>
      </c>
      <c r="P985" s="167">
        <f t="shared" si="111"/>
        <v>108.60499999999999</v>
      </c>
      <c r="Q985">
        <f t="shared" si="107"/>
        <v>133.65199999999999</v>
      </c>
      <c r="R985">
        <f t="shared" si="108"/>
        <v>127.581</v>
      </c>
      <c r="S985" s="168">
        <f t="shared" si="109"/>
        <v>113.65199999999999</v>
      </c>
      <c r="T985">
        <f t="shared" si="110"/>
        <v>107.581</v>
      </c>
    </row>
    <row r="986" spans="1:20" outlineLevel="1" x14ac:dyDescent="0.25">
      <c r="A986" s="149">
        <v>10</v>
      </c>
      <c r="B986" s="164" t="str">
        <f t="shared" si="105"/>
        <v>FA</v>
      </c>
      <c r="C986" s="164" t="str">
        <f t="shared" si="106"/>
        <v>FA</v>
      </c>
      <c r="D986" s="135">
        <v>38.090000000000003</v>
      </c>
      <c r="E986" s="165">
        <v>5</v>
      </c>
      <c r="F986" s="135">
        <v>4</v>
      </c>
      <c r="G986" s="135">
        <v>125</v>
      </c>
      <c r="H986" s="154">
        <v>33.8523</v>
      </c>
      <c r="I986" s="154">
        <v>4.0000000000000001E-3</v>
      </c>
      <c r="J986" s="154">
        <v>131.66</v>
      </c>
      <c r="K986" s="154">
        <v>127</v>
      </c>
      <c r="L986" s="154">
        <v>127.804</v>
      </c>
      <c r="M986" s="166">
        <v>105</v>
      </c>
      <c r="N986" s="167">
        <f t="shared" si="111"/>
        <v>111.66</v>
      </c>
      <c r="O986" s="167">
        <f t="shared" si="111"/>
        <v>107</v>
      </c>
      <c r="P986" s="167">
        <f t="shared" si="111"/>
        <v>107.804</v>
      </c>
      <c r="Q986">
        <f t="shared" si="107"/>
        <v>131.66</v>
      </c>
      <c r="R986">
        <f t="shared" si="108"/>
        <v>127</v>
      </c>
      <c r="S986" s="168">
        <f t="shared" si="109"/>
        <v>111.66</v>
      </c>
      <c r="T986">
        <f t="shared" si="110"/>
        <v>107</v>
      </c>
    </row>
    <row r="987" spans="1:20" outlineLevel="1" x14ac:dyDescent="0.25">
      <c r="A987" s="149">
        <v>15</v>
      </c>
      <c r="B987" s="164" t="str">
        <f t="shared" si="105"/>
        <v>FA</v>
      </c>
      <c r="C987" s="164" t="str">
        <f t="shared" si="106"/>
        <v>FA</v>
      </c>
      <c r="D987" s="135">
        <v>57.05</v>
      </c>
      <c r="E987" s="165">
        <v>5</v>
      </c>
      <c r="F987" s="135">
        <v>4</v>
      </c>
      <c r="G987" s="135">
        <v>125</v>
      </c>
      <c r="H987" s="154">
        <v>52.813800000000001</v>
      </c>
      <c r="I987" s="154">
        <v>4.0000000000000001E-3</v>
      </c>
      <c r="J987" s="154">
        <v>129.5</v>
      </c>
      <c r="K987" s="154">
        <v>126.393</v>
      </c>
      <c r="L987" s="154">
        <v>126.89100000000001</v>
      </c>
      <c r="M987" s="166">
        <v>105</v>
      </c>
      <c r="N987" s="167">
        <f t="shared" si="111"/>
        <v>109.5</v>
      </c>
      <c r="O987" s="167">
        <f t="shared" si="111"/>
        <v>106.393</v>
      </c>
      <c r="P987" s="167">
        <f t="shared" si="111"/>
        <v>106.89100000000001</v>
      </c>
      <c r="Q987">
        <f t="shared" si="107"/>
        <v>129.5</v>
      </c>
      <c r="R987">
        <f t="shared" si="108"/>
        <v>126.393</v>
      </c>
      <c r="S987" s="168">
        <f t="shared" si="109"/>
        <v>109.5</v>
      </c>
      <c r="T987">
        <f t="shared" si="110"/>
        <v>106.393</v>
      </c>
    </row>
    <row r="988" spans="1:20" outlineLevel="1" x14ac:dyDescent="0.25">
      <c r="A988" s="149">
        <v>20</v>
      </c>
      <c r="B988" s="164" t="str">
        <f t="shared" si="105"/>
        <v>FA</v>
      </c>
      <c r="C988" s="164" t="str">
        <f t="shared" si="106"/>
        <v>FA</v>
      </c>
      <c r="D988" s="135">
        <v>76.02</v>
      </c>
      <c r="E988" s="165">
        <v>5</v>
      </c>
      <c r="F988" s="135">
        <v>4</v>
      </c>
      <c r="G988" s="135">
        <v>125</v>
      </c>
      <c r="H988" s="154">
        <v>71.775400000000005</v>
      </c>
      <c r="I988" s="154">
        <v>4.0000000000000001E-3</v>
      </c>
      <c r="J988" s="154">
        <v>128.428</v>
      </c>
      <c r="K988" s="154">
        <v>126.08199999999999</v>
      </c>
      <c r="L988" s="154">
        <v>126.462</v>
      </c>
      <c r="M988" s="166">
        <v>105</v>
      </c>
      <c r="N988" s="167">
        <f t="shared" si="111"/>
        <v>108.428</v>
      </c>
      <c r="O988" s="167">
        <f t="shared" si="111"/>
        <v>106.08199999999999</v>
      </c>
      <c r="P988" s="167">
        <f t="shared" si="111"/>
        <v>106.462</v>
      </c>
      <c r="Q988">
        <f t="shared" si="107"/>
        <v>128.428</v>
      </c>
      <c r="R988">
        <f t="shared" si="108"/>
        <v>126.08199999999999</v>
      </c>
      <c r="S988" s="168">
        <f t="shared" si="109"/>
        <v>108.428</v>
      </c>
      <c r="T988">
        <f t="shared" si="110"/>
        <v>106.08199999999999</v>
      </c>
    </row>
    <row r="989" spans="1:20" outlineLevel="1" x14ac:dyDescent="0.25">
      <c r="A989" s="149">
        <v>35</v>
      </c>
      <c r="B989" s="164" t="str">
        <f t="shared" si="105"/>
        <v>FA</v>
      </c>
      <c r="C989" s="164" t="str">
        <f t="shared" si="106"/>
        <v>FA</v>
      </c>
      <c r="D989" s="135">
        <v>132.9</v>
      </c>
      <c r="E989" s="165">
        <v>5</v>
      </c>
      <c r="F989" s="135">
        <v>4</v>
      </c>
      <c r="G989" s="135">
        <v>125</v>
      </c>
      <c r="H989" s="154">
        <v>128.66</v>
      </c>
      <c r="I989" s="154">
        <v>4.0000000000000001E-3</v>
      </c>
      <c r="J989" s="154">
        <v>127.057</v>
      </c>
      <c r="K989" s="154">
        <v>125.658</v>
      </c>
      <c r="L989" s="154">
        <v>125.86799999999999</v>
      </c>
      <c r="M989" s="166">
        <v>105</v>
      </c>
      <c r="N989" s="167">
        <f t="shared" si="111"/>
        <v>107.057</v>
      </c>
      <c r="O989" s="167">
        <f t="shared" si="111"/>
        <v>105.658</v>
      </c>
      <c r="P989" s="167">
        <f t="shared" si="111"/>
        <v>105.86799999999999</v>
      </c>
      <c r="Q989">
        <f t="shared" si="107"/>
        <v>127.057</v>
      </c>
      <c r="R989">
        <f t="shared" si="108"/>
        <v>125.658</v>
      </c>
      <c r="S989" s="168">
        <f t="shared" si="109"/>
        <v>107.057</v>
      </c>
      <c r="T989">
        <f t="shared" si="110"/>
        <v>105.658</v>
      </c>
    </row>
    <row r="990" spans="1:20" outlineLevel="1" x14ac:dyDescent="0.25">
      <c r="A990" s="149">
        <v>50</v>
      </c>
      <c r="B990" s="164" t="str">
        <f t="shared" si="105"/>
        <v>FA</v>
      </c>
      <c r="C990" s="164" t="str">
        <f t="shared" si="106"/>
        <v>FA</v>
      </c>
      <c r="D990" s="135">
        <v>189.78</v>
      </c>
      <c r="E990" s="165">
        <v>5</v>
      </c>
      <c r="F990" s="135">
        <v>4</v>
      </c>
      <c r="G990" s="135">
        <v>125</v>
      </c>
      <c r="H990" s="154">
        <v>185.54499999999999</v>
      </c>
      <c r="I990" s="154">
        <v>4.0000000000000001E-3</v>
      </c>
      <c r="J990" s="154">
        <v>126.458</v>
      </c>
      <c r="K990" s="154">
        <v>125.483</v>
      </c>
      <c r="L990" s="154">
        <v>125.63</v>
      </c>
      <c r="M990" s="166">
        <v>105</v>
      </c>
      <c r="N990" s="167">
        <f t="shared" si="111"/>
        <v>106.458</v>
      </c>
      <c r="O990" s="167">
        <f t="shared" si="111"/>
        <v>105.483</v>
      </c>
      <c r="P990" s="167">
        <f t="shared" si="111"/>
        <v>105.63</v>
      </c>
      <c r="Q990">
        <f t="shared" si="107"/>
        <v>126.458</v>
      </c>
      <c r="R990">
        <f t="shared" si="108"/>
        <v>125.483</v>
      </c>
      <c r="S990" s="168">
        <f t="shared" si="109"/>
        <v>106.458</v>
      </c>
      <c r="T990">
        <f t="shared" si="110"/>
        <v>105.483</v>
      </c>
    </row>
    <row r="991" spans="1:20" outlineLevel="1" x14ac:dyDescent="0.25">
      <c r="A991" s="149">
        <v>60</v>
      </c>
      <c r="B991" s="164" t="str">
        <f t="shared" si="105"/>
        <v>FA</v>
      </c>
      <c r="C991" s="164" t="str">
        <f t="shared" si="106"/>
        <v>FA</v>
      </c>
      <c r="D991" s="135">
        <v>227.71</v>
      </c>
      <c r="E991" s="165">
        <v>5</v>
      </c>
      <c r="F991" s="135">
        <v>4</v>
      </c>
      <c r="G991" s="135">
        <v>125</v>
      </c>
      <c r="H991" s="154">
        <v>223.46799999999999</v>
      </c>
      <c r="I991" s="154">
        <v>4.0000000000000001E-3</v>
      </c>
      <c r="J991" s="154">
        <v>126.22199999999999</v>
      </c>
      <c r="K991" s="154">
        <v>125.40900000000001</v>
      </c>
      <c r="L991" s="154">
        <v>125.532</v>
      </c>
      <c r="M991" s="166">
        <v>105</v>
      </c>
      <c r="N991" s="167">
        <f t="shared" si="111"/>
        <v>106.22199999999999</v>
      </c>
      <c r="O991" s="167">
        <f t="shared" si="111"/>
        <v>105.40900000000001</v>
      </c>
      <c r="P991" s="167">
        <f t="shared" si="111"/>
        <v>105.532</v>
      </c>
      <c r="Q991">
        <f t="shared" si="107"/>
        <v>126.22199999999999</v>
      </c>
      <c r="R991">
        <f t="shared" si="108"/>
        <v>125.40900000000001</v>
      </c>
      <c r="S991" s="168">
        <f t="shared" si="109"/>
        <v>106.22199999999999</v>
      </c>
      <c r="T991">
        <f t="shared" si="110"/>
        <v>105.40900000000001</v>
      </c>
    </row>
    <row r="992" spans="1:20" outlineLevel="1" x14ac:dyDescent="0.25">
      <c r="A992" s="149">
        <v>70</v>
      </c>
      <c r="B992" s="164" t="str">
        <f t="shared" si="105"/>
        <v>FA</v>
      </c>
      <c r="C992" s="164" t="str">
        <f t="shared" si="106"/>
        <v>FA</v>
      </c>
      <c r="D992" s="135">
        <v>265.63</v>
      </c>
      <c r="E992" s="165">
        <v>5</v>
      </c>
      <c r="F992" s="135">
        <v>4</v>
      </c>
      <c r="G992" s="135">
        <v>125</v>
      </c>
      <c r="H992" s="154">
        <v>261.39100000000002</v>
      </c>
      <c r="I992" s="154">
        <v>4.0000000000000001E-3</v>
      </c>
      <c r="J992" s="154">
        <v>126.05800000000001</v>
      </c>
      <c r="K992" s="154">
        <v>125.358</v>
      </c>
      <c r="L992" s="154">
        <v>125.458</v>
      </c>
      <c r="M992" s="166">
        <v>105</v>
      </c>
      <c r="N992" s="167">
        <f t="shared" si="111"/>
        <v>106.05800000000001</v>
      </c>
      <c r="O992" s="167">
        <f t="shared" si="111"/>
        <v>105.358</v>
      </c>
      <c r="P992" s="167">
        <f t="shared" si="111"/>
        <v>105.458</v>
      </c>
      <c r="Q992">
        <f t="shared" si="107"/>
        <v>126.05800000000001</v>
      </c>
      <c r="R992">
        <f t="shared" si="108"/>
        <v>125.358</v>
      </c>
      <c r="S992" s="168">
        <f t="shared" si="109"/>
        <v>106.05800000000001</v>
      </c>
      <c r="T992">
        <f t="shared" si="110"/>
        <v>105.358</v>
      </c>
    </row>
    <row r="993" spans="1:20" outlineLevel="1" x14ac:dyDescent="0.25">
      <c r="A993" s="149">
        <v>85</v>
      </c>
      <c r="B993" s="164" t="str">
        <f t="shared" si="105"/>
        <v>FA</v>
      </c>
      <c r="C993" s="164" t="str">
        <f t="shared" si="106"/>
        <v>FA</v>
      </c>
      <c r="D993" s="135">
        <v>322.52</v>
      </c>
      <c r="E993" s="165">
        <v>5</v>
      </c>
      <c r="F993" s="135">
        <v>4</v>
      </c>
      <c r="G993" s="135">
        <v>125</v>
      </c>
      <c r="H993" s="154">
        <v>318.27499999999998</v>
      </c>
      <c r="I993" s="154">
        <v>4.0000000000000001E-3</v>
      </c>
      <c r="J993" s="154">
        <v>125.884</v>
      </c>
      <c r="K993" s="154">
        <v>125.30200000000001</v>
      </c>
      <c r="L993" s="154">
        <v>125.39</v>
      </c>
      <c r="M993" s="166">
        <v>105</v>
      </c>
      <c r="N993" s="167">
        <f t="shared" si="111"/>
        <v>105.884</v>
      </c>
      <c r="O993" s="167">
        <f t="shared" si="111"/>
        <v>105.30200000000001</v>
      </c>
      <c r="P993" s="167">
        <f t="shared" si="111"/>
        <v>105.39</v>
      </c>
      <c r="Q993">
        <f t="shared" si="107"/>
        <v>125.884</v>
      </c>
      <c r="R993">
        <f t="shared" si="108"/>
        <v>125.30200000000001</v>
      </c>
      <c r="S993" s="168">
        <f t="shared" si="109"/>
        <v>105.884</v>
      </c>
      <c r="T993">
        <f t="shared" si="110"/>
        <v>105.30200000000001</v>
      </c>
    </row>
    <row r="994" spans="1:20" outlineLevel="1" x14ac:dyDescent="0.25">
      <c r="A994" s="149">
        <v>100</v>
      </c>
      <c r="B994" s="164" t="str">
        <f t="shared" si="105"/>
        <v>FA</v>
      </c>
      <c r="C994" s="164" t="str">
        <f t="shared" si="106"/>
        <v>FA</v>
      </c>
      <c r="D994" s="135">
        <v>379.4</v>
      </c>
      <c r="E994" s="165">
        <v>5</v>
      </c>
      <c r="F994" s="135">
        <v>4</v>
      </c>
      <c r="G994" s="135">
        <v>125</v>
      </c>
      <c r="H994" s="154">
        <v>375.16</v>
      </c>
      <c r="I994" s="154">
        <v>4.0000000000000001E-3</v>
      </c>
      <c r="J994" s="154">
        <v>125.754</v>
      </c>
      <c r="K994" s="154">
        <v>125.26</v>
      </c>
      <c r="L994" s="154">
        <v>125.334</v>
      </c>
      <c r="M994" s="166">
        <v>105</v>
      </c>
      <c r="N994" s="167">
        <f t="shared" si="111"/>
        <v>105.754</v>
      </c>
      <c r="O994" s="167">
        <f t="shared" si="111"/>
        <v>105.26</v>
      </c>
      <c r="P994" s="167">
        <f t="shared" si="111"/>
        <v>105.334</v>
      </c>
      <c r="Q994">
        <f t="shared" si="107"/>
        <v>125.754</v>
      </c>
      <c r="R994">
        <f t="shared" si="108"/>
        <v>125.26</v>
      </c>
      <c r="S994" s="168">
        <f t="shared" si="109"/>
        <v>105.754</v>
      </c>
      <c r="T994">
        <f t="shared" si="110"/>
        <v>105.26</v>
      </c>
    </row>
    <row r="995" spans="1:20" outlineLevel="1" x14ac:dyDescent="0.25">
      <c r="A995" s="149">
        <v>125</v>
      </c>
      <c r="B995" s="164" t="str">
        <f t="shared" si="105"/>
        <v>FA</v>
      </c>
      <c r="C995" s="164" t="str">
        <f t="shared" si="106"/>
        <v>FA</v>
      </c>
      <c r="D995" s="135">
        <v>474.21</v>
      </c>
      <c r="E995" s="165">
        <v>5</v>
      </c>
      <c r="F995" s="135">
        <v>4</v>
      </c>
      <c r="G995" s="135">
        <v>125</v>
      </c>
      <c r="H995" s="154">
        <v>469.96800000000002</v>
      </c>
      <c r="I995" s="154">
        <v>4.0000000000000001E-3</v>
      </c>
      <c r="J995" s="154">
        <v>125.62</v>
      </c>
      <c r="K995" s="154">
        <v>125.21299999999999</v>
      </c>
      <c r="L995" s="154">
        <v>125.271</v>
      </c>
      <c r="M995" s="166">
        <v>105</v>
      </c>
      <c r="N995" s="167">
        <f t="shared" si="111"/>
        <v>105.62</v>
      </c>
      <c r="O995" s="167">
        <f t="shared" si="111"/>
        <v>105.21299999999999</v>
      </c>
      <c r="P995" s="167">
        <f t="shared" si="111"/>
        <v>105.271</v>
      </c>
      <c r="Q995">
        <f t="shared" si="107"/>
        <v>125.62</v>
      </c>
      <c r="R995">
        <f t="shared" si="108"/>
        <v>125.21299999999999</v>
      </c>
      <c r="S995" s="168">
        <f t="shared" si="109"/>
        <v>105.62</v>
      </c>
      <c r="T995">
        <f t="shared" si="110"/>
        <v>105.21299999999999</v>
      </c>
    </row>
    <row r="996" spans="1:20" outlineLevel="1" x14ac:dyDescent="0.25">
      <c r="A996" s="149">
        <v>150</v>
      </c>
      <c r="B996" s="164" t="str">
        <f t="shared" si="105"/>
        <v>FA</v>
      </c>
      <c r="C996" s="164" t="str">
        <f t="shared" si="106"/>
        <v>FA</v>
      </c>
      <c r="D996" s="135">
        <v>569.02</v>
      </c>
      <c r="E996" s="165">
        <v>5</v>
      </c>
      <c r="F996" s="135">
        <v>4</v>
      </c>
      <c r="G996" s="135">
        <v>125</v>
      </c>
      <c r="H996" s="154">
        <v>564.77499999999998</v>
      </c>
      <c r="I996" s="154">
        <v>4.0000000000000001E-3</v>
      </c>
      <c r="J996" s="154">
        <v>125.52500000000001</v>
      </c>
      <c r="K996" s="154">
        <v>125.182</v>
      </c>
      <c r="L996" s="154">
        <v>125.227</v>
      </c>
      <c r="M996" s="166">
        <v>105</v>
      </c>
      <c r="N996" s="167">
        <f t="shared" si="111"/>
        <v>105.52500000000001</v>
      </c>
      <c r="O996" s="167">
        <f t="shared" si="111"/>
        <v>105.182</v>
      </c>
      <c r="P996" s="167">
        <f t="shared" si="111"/>
        <v>105.227</v>
      </c>
      <c r="Q996">
        <f t="shared" si="107"/>
        <v>125.52500000000001</v>
      </c>
      <c r="R996">
        <f t="shared" si="108"/>
        <v>125.182</v>
      </c>
      <c r="S996" s="168">
        <f t="shared" si="109"/>
        <v>105.52500000000001</v>
      </c>
      <c r="T996">
        <f t="shared" si="110"/>
        <v>105.182</v>
      </c>
    </row>
    <row r="997" spans="1:20" outlineLevel="1" x14ac:dyDescent="0.25">
      <c r="A997" s="149">
        <v>2</v>
      </c>
      <c r="B997" s="164" t="str">
        <f t="shared" si="105"/>
        <v>FA</v>
      </c>
      <c r="C997" s="164" t="str">
        <f t="shared" si="106"/>
        <v>TR</v>
      </c>
      <c r="D997" s="135">
        <v>7.75</v>
      </c>
      <c r="E997" s="165">
        <v>5</v>
      </c>
      <c r="F997" s="135">
        <v>6</v>
      </c>
      <c r="G997" s="135">
        <v>125</v>
      </c>
      <c r="H997" s="154">
        <v>3.5138500000000001</v>
      </c>
      <c r="I997" s="154">
        <v>6.0000000000000001E-3</v>
      </c>
      <c r="J997" s="154">
        <v>168.49799999999999</v>
      </c>
      <c r="K997" s="154">
        <v>137.56100000000001</v>
      </c>
      <c r="L997" s="154">
        <v>143.09899999999999</v>
      </c>
      <c r="M997" s="166">
        <v>105</v>
      </c>
      <c r="N997" s="167">
        <f t="shared" si="111"/>
        <v>148.49799999999999</v>
      </c>
      <c r="O997" s="167">
        <f t="shared" si="111"/>
        <v>117.56100000000001</v>
      </c>
      <c r="P997" s="167">
        <f t="shared" si="111"/>
        <v>123.09899999999999</v>
      </c>
      <c r="Q997">
        <f t="shared" si="107"/>
        <v>168.49799999999999</v>
      </c>
      <c r="R997">
        <f t="shared" si="108"/>
        <v>137.56100000000001</v>
      </c>
      <c r="S997" s="168">
        <f t="shared" si="109"/>
        <v>148.49799999999999</v>
      </c>
      <c r="T997">
        <f t="shared" si="110"/>
        <v>117.56100000000001</v>
      </c>
    </row>
    <row r="998" spans="1:20" outlineLevel="1" x14ac:dyDescent="0.25">
      <c r="A998" s="149">
        <v>3.5</v>
      </c>
      <c r="B998" s="164" t="str">
        <f t="shared" si="105"/>
        <v>FA</v>
      </c>
      <c r="C998" s="164" t="str">
        <f t="shared" si="106"/>
        <v>TR</v>
      </c>
      <c r="D998" s="135">
        <v>13.44</v>
      </c>
      <c r="E998" s="165">
        <v>5</v>
      </c>
      <c r="F998" s="135">
        <v>6</v>
      </c>
      <c r="G998" s="135">
        <v>125</v>
      </c>
      <c r="H998" s="154">
        <v>9.2023100000000007</v>
      </c>
      <c r="I998" s="154">
        <v>6.0000000000000001E-3</v>
      </c>
      <c r="J998" s="154">
        <v>151.43600000000001</v>
      </c>
      <c r="K998" s="154">
        <v>132.70599999999999</v>
      </c>
      <c r="L998" s="154">
        <v>135.851</v>
      </c>
      <c r="M998" s="166">
        <v>105</v>
      </c>
      <c r="N998" s="167">
        <f t="shared" si="111"/>
        <v>131.43600000000001</v>
      </c>
      <c r="O998" s="167">
        <f t="shared" si="111"/>
        <v>112.70599999999999</v>
      </c>
      <c r="P998" s="167">
        <f t="shared" si="111"/>
        <v>115.851</v>
      </c>
      <c r="Q998">
        <f t="shared" si="107"/>
        <v>151.43600000000001</v>
      </c>
      <c r="R998">
        <f t="shared" si="108"/>
        <v>132.70599999999999</v>
      </c>
      <c r="S998" s="168">
        <f t="shared" si="109"/>
        <v>131.43600000000001</v>
      </c>
      <c r="T998">
        <f t="shared" si="110"/>
        <v>112.70599999999999</v>
      </c>
    </row>
    <row r="999" spans="1:20" outlineLevel="1" x14ac:dyDescent="0.25">
      <c r="A999" s="149">
        <v>5</v>
      </c>
      <c r="B999" s="164" t="str">
        <f t="shared" si="105"/>
        <v>FA</v>
      </c>
      <c r="C999" s="164" t="str">
        <f t="shared" si="106"/>
        <v>TR</v>
      </c>
      <c r="D999" s="135">
        <v>19.13</v>
      </c>
      <c r="E999" s="165">
        <v>5</v>
      </c>
      <c r="F999" s="135">
        <v>6</v>
      </c>
      <c r="G999" s="135">
        <v>125</v>
      </c>
      <c r="H999" s="154">
        <v>14.8908</v>
      </c>
      <c r="I999" s="154">
        <v>6.0000000000000001E-3</v>
      </c>
      <c r="J999" s="154">
        <v>144.05099999999999</v>
      </c>
      <c r="K999" s="154">
        <v>130.607</v>
      </c>
      <c r="L999" s="154">
        <v>132.86699999999999</v>
      </c>
      <c r="M999" s="166">
        <v>105</v>
      </c>
      <c r="N999" s="167">
        <f t="shared" si="111"/>
        <v>124.05099999999999</v>
      </c>
      <c r="O999" s="167">
        <f t="shared" si="111"/>
        <v>110.607</v>
      </c>
      <c r="P999" s="167">
        <f t="shared" si="111"/>
        <v>112.86699999999999</v>
      </c>
      <c r="Q999">
        <f t="shared" si="107"/>
        <v>144.05099999999999</v>
      </c>
      <c r="R999">
        <f t="shared" si="108"/>
        <v>130.607</v>
      </c>
      <c r="S999" s="168">
        <f t="shared" si="109"/>
        <v>124.05099999999999</v>
      </c>
      <c r="T999">
        <f t="shared" si="110"/>
        <v>110.607</v>
      </c>
    </row>
    <row r="1000" spans="1:20" outlineLevel="1" x14ac:dyDescent="0.25">
      <c r="A1000" s="149">
        <v>7.5</v>
      </c>
      <c r="B1000" s="164" t="str">
        <f t="shared" si="105"/>
        <v>FA</v>
      </c>
      <c r="C1000" s="164" t="str">
        <f t="shared" si="106"/>
        <v>TR</v>
      </c>
      <c r="D1000" s="135">
        <v>28.61</v>
      </c>
      <c r="E1000" s="165">
        <v>5</v>
      </c>
      <c r="F1000" s="135">
        <v>6</v>
      </c>
      <c r="G1000" s="135">
        <v>125</v>
      </c>
      <c r="H1000" s="154">
        <v>24.371500000000001</v>
      </c>
      <c r="I1000" s="154">
        <v>6.0000000000000001E-3</v>
      </c>
      <c r="J1000" s="154">
        <v>137.96</v>
      </c>
      <c r="K1000" s="154">
        <v>128.86699999999999</v>
      </c>
      <c r="L1000" s="154">
        <v>130.4</v>
      </c>
      <c r="M1000" s="166">
        <v>105</v>
      </c>
      <c r="N1000" s="167">
        <f t="shared" si="111"/>
        <v>117.96000000000001</v>
      </c>
      <c r="O1000" s="167">
        <f t="shared" si="111"/>
        <v>108.86699999999999</v>
      </c>
      <c r="P1000" s="167">
        <f t="shared" si="111"/>
        <v>110.4</v>
      </c>
      <c r="Q1000">
        <f t="shared" si="107"/>
        <v>137.96</v>
      </c>
      <c r="R1000">
        <f t="shared" si="108"/>
        <v>128.86699999999999</v>
      </c>
      <c r="S1000" s="168">
        <f t="shared" si="109"/>
        <v>117.96000000000001</v>
      </c>
      <c r="T1000">
        <f t="shared" si="110"/>
        <v>108.86699999999999</v>
      </c>
    </row>
    <row r="1001" spans="1:20" outlineLevel="1" x14ac:dyDescent="0.25">
      <c r="A1001" s="149">
        <v>10</v>
      </c>
      <c r="B1001" s="164" t="str">
        <f t="shared" ref="B1001:B1064" si="112">IF(AND($A1001&lt;=$C$24,Q1001&lt;&gt;"NA",R1001&lt;&gt;"NA",F1001&gt;=$Q$26),"TR","FA")</f>
        <v>FA</v>
      </c>
      <c r="C1001" s="164" t="str">
        <f t="shared" ref="C1001:C1064" si="113">IF(AND($A1001&lt;=$C$24,$S1001&lt;&gt;"NA",$T1001&lt;&gt;"NA",$F1001&gt;=$S$26),"TR","FA")</f>
        <v>TR</v>
      </c>
      <c r="D1001" s="135">
        <v>38.090000000000003</v>
      </c>
      <c r="E1001" s="165">
        <v>5</v>
      </c>
      <c r="F1001" s="135">
        <v>6</v>
      </c>
      <c r="G1001" s="135">
        <v>125</v>
      </c>
      <c r="H1001" s="154">
        <v>33.8523</v>
      </c>
      <c r="I1001" s="154">
        <v>6.0000000000000001E-3</v>
      </c>
      <c r="J1001" s="154">
        <v>134.97999999999999</v>
      </c>
      <c r="K1001" s="154">
        <v>127.998</v>
      </c>
      <c r="L1001" s="154">
        <v>129.202</v>
      </c>
      <c r="M1001" s="166">
        <v>105</v>
      </c>
      <c r="N1001" s="167">
        <f t="shared" si="111"/>
        <v>114.97999999999999</v>
      </c>
      <c r="O1001" s="167">
        <f t="shared" si="111"/>
        <v>107.998</v>
      </c>
      <c r="P1001" s="167">
        <f t="shared" si="111"/>
        <v>109.202</v>
      </c>
      <c r="Q1001">
        <f t="shared" ref="Q1001:Q1064" si="114">IF(J1001&lt;$Q$30,J1001,"NA")</f>
        <v>134.97999999999999</v>
      </c>
      <c r="R1001">
        <f t="shared" ref="R1001:R1064" si="115">IF(J1001&lt;$Q$30,K1001,"NA")</f>
        <v>127.998</v>
      </c>
      <c r="S1001" s="168">
        <f t="shared" ref="S1001:S1064" si="116">IF(N1001&lt;$S$30,N1001,"NA")</f>
        <v>114.97999999999999</v>
      </c>
      <c r="T1001">
        <f t="shared" ref="T1001:T1064" si="117">IF(O1001&lt;$T$30,O1001,"NA")</f>
        <v>107.998</v>
      </c>
    </row>
    <row r="1002" spans="1:20" outlineLevel="1" x14ac:dyDescent="0.25">
      <c r="A1002" s="149">
        <v>15</v>
      </c>
      <c r="B1002" s="164" t="str">
        <f t="shared" si="112"/>
        <v>FA</v>
      </c>
      <c r="C1002" s="164" t="str">
        <f t="shared" si="113"/>
        <v>TR</v>
      </c>
      <c r="D1002" s="135">
        <v>57.05</v>
      </c>
      <c r="E1002" s="165">
        <v>5</v>
      </c>
      <c r="F1002" s="135">
        <v>6</v>
      </c>
      <c r="G1002" s="135">
        <v>125</v>
      </c>
      <c r="H1002" s="154">
        <v>52.813800000000001</v>
      </c>
      <c r="I1002" s="154">
        <v>6.0000000000000001E-3</v>
      </c>
      <c r="J1002" s="154">
        <v>131.745</v>
      </c>
      <c r="K1002" s="154">
        <v>127.089</v>
      </c>
      <c r="L1002" s="154">
        <v>127.83499999999999</v>
      </c>
      <c r="M1002" s="166">
        <v>105</v>
      </c>
      <c r="N1002" s="167">
        <f t="shared" ref="N1002:P1065" si="118">J1002-$J$30+$N$30</f>
        <v>111.745</v>
      </c>
      <c r="O1002" s="167">
        <f t="shared" si="118"/>
        <v>107.089</v>
      </c>
      <c r="P1002" s="167">
        <f t="shared" si="118"/>
        <v>107.83499999999999</v>
      </c>
      <c r="Q1002">
        <f t="shared" si="114"/>
        <v>131.745</v>
      </c>
      <c r="R1002">
        <f t="shared" si="115"/>
        <v>127.089</v>
      </c>
      <c r="S1002" s="168">
        <f t="shared" si="116"/>
        <v>111.745</v>
      </c>
      <c r="T1002">
        <f t="shared" si="117"/>
        <v>107.089</v>
      </c>
    </row>
    <row r="1003" spans="1:20" outlineLevel="1" x14ac:dyDescent="0.25">
      <c r="A1003" s="149">
        <v>20</v>
      </c>
      <c r="B1003" s="164" t="str">
        <f t="shared" si="112"/>
        <v>FA</v>
      </c>
      <c r="C1003" s="164" t="str">
        <f t="shared" si="113"/>
        <v>TR</v>
      </c>
      <c r="D1003" s="135">
        <v>76.02</v>
      </c>
      <c r="E1003" s="165">
        <v>5</v>
      </c>
      <c r="F1003" s="135">
        <v>6</v>
      </c>
      <c r="G1003" s="135">
        <v>125</v>
      </c>
      <c r="H1003" s="154">
        <v>71.775400000000005</v>
      </c>
      <c r="I1003" s="154">
        <v>6.0000000000000001E-3</v>
      </c>
      <c r="J1003" s="154">
        <v>130.13900000000001</v>
      </c>
      <c r="K1003" s="154">
        <v>126.623</v>
      </c>
      <c r="L1003" s="154">
        <v>127.191</v>
      </c>
      <c r="M1003" s="166">
        <v>105</v>
      </c>
      <c r="N1003" s="167">
        <f t="shared" si="118"/>
        <v>110.13900000000001</v>
      </c>
      <c r="O1003" s="167">
        <f t="shared" si="118"/>
        <v>106.623</v>
      </c>
      <c r="P1003" s="167">
        <f t="shared" si="118"/>
        <v>107.191</v>
      </c>
      <c r="Q1003">
        <f t="shared" si="114"/>
        <v>130.13900000000001</v>
      </c>
      <c r="R1003">
        <f t="shared" si="115"/>
        <v>126.623</v>
      </c>
      <c r="S1003" s="168">
        <f t="shared" si="116"/>
        <v>110.13900000000001</v>
      </c>
      <c r="T1003">
        <f t="shared" si="117"/>
        <v>106.623</v>
      </c>
    </row>
    <row r="1004" spans="1:20" outlineLevel="1" x14ac:dyDescent="0.25">
      <c r="A1004" s="149">
        <v>35</v>
      </c>
      <c r="B1004" s="164" t="str">
        <f t="shared" si="112"/>
        <v>FA</v>
      </c>
      <c r="C1004" s="164" t="str">
        <f t="shared" si="113"/>
        <v>FA</v>
      </c>
      <c r="D1004" s="135">
        <v>132.9</v>
      </c>
      <c r="E1004" s="165">
        <v>5</v>
      </c>
      <c r="F1004" s="135">
        <v>6</v>
      </c>
      <c r="G1004" s="135">
        <v>125</v>
      </c>
      <c r="H1004" s="154">
        <v>128.66</v>
      </c>
      <c r="I1004" s="154">
        <v>6.0000000000000001E-3</v>
      </c>
      <c r="J1004" s="154">
        <v>128.08500000000001</v>
      </c>
      <c r="K1004" s="154">
        <v>125.986</v>
      </c>
      <c r="L1004" s="154">
        <v>126.301</v>
      </c>
      <c r="M1004" s="166">
        <v>105</v>
      </c>
      <c r="N1004" s="167">
        <f t="shared" si="118"/>
        <v>108.08500000000001</v>
      </c>
      <c r="O1004" s="167">
        <f t="shared" si="118"/>
        <v>105.986</v>
      </c>
      <c r="P1004" s="167">
        <f t="shared" si="118"/>
        <v>106.301</v>
      </c>
      <c r="Q1004">
        <f t="shared" si="114"/>
        <v>128.08500000000001</v>
      </c>
      <c r="R1004">
        <f t="shared" si="115"/>
        <v>125.986</v>
      </c>
      <c r="S1004" s="168">
        <f t="shared" si="116"/>
        <v>108.08500000000001</v>
      </c>
      <c r="T1004">
        <f t="shared" si="117"/>
        <v>105.986</v>
      </c>
    </row>
    <row r="1005" spans="1:20" outlineLevel="1" x14ac:dyDescent="0.25">
      <c r="A1005" s="149">
        <v>50</v>
      </c>
      <c r="B1005" s="164" t="str">
        <f t="shared" si="112"/>
        <v>FA</v>
      </c>
      <c r="C1005" s="164" t="str">
        <f t="shared" si="113"/>
        <v>FA</v>
      </c>
      <c r="D1005" s="135">
        <v>189.78</v>
      </c>
      <c r="E1005" s="165">
        <v>5</v>
      </c>
      <c r="F1005" s="135">
        <v>6</v>
      </c>
      <c r="G1005" s="135">
        <v>125</v>
      </c>
      <c r="H1005" s="154">
        <v>185.54499999999999</v>
      </c>
      <c r="I1005" s="154">
        <v>6.0000000000000001E-3</v>
      </c>
      <c r="J1005" s="154">
        <v>127.18600000000001</v>
      </c>
      <c r="K1005" s="154">
        <v>125.724</v>
      </c>
      <c r="L1005" s="154">
        <v>125.944</v>
      </c>
      <c r="M1005" s="166">
        <v>105</v>
      </c>
      <c r="N1005" s="167">
        <f t="shared" si="118"/>
        <v>107.18600000000001</v>
      </c>
      <c r="O1005" s="167">
        <f t="shared" si="118"/>
        <v>105.724</v>
      </c>
      <c r="P1005" s="167">
        <f t="shared" si="118"/>
        <v>105.944</v>
      </c>
      <c r="Q1005">
        <f t="shared" si="114"/>
        <v>127.18600000000001</v>
      </c>
      <c r="R1005">
        <f t="shared" si="115"/>
        <v>125.724</v>
      </c>
      <c r="S1005" s="168">
        <f t="shared" si="116"/>
        <v>107.18600000000001</v>
      </c>
      <c r="T1005">
        <f t="shared" si="117"/>
        <v>105.724</v>
      </c>
    </row>
    <row r="1006" spans="1:20" outlineLevel="1" x14ac:dyDescent="0.25">
      <c r="A1006" s="149">
        <v>60</v>
      </c>
      <c r="B1006" s="164" t="str">
        <f t="shared" si="112"/>
        <v>FA</v>
      </c>
      <c r="C1006" s="164" t="str">
        <f t="shared" si="113"/>
        <v>FA</v>
      </c>
      <c r="D1006" s="135">
        <v>227.71</v>
      </c>
      <c r="E1006" s="165">
        <v>5</v>
      </c>
      <c r="F1006" s="135">
        <v>6</v>
      </c>
      <c r="G1006" s="135">
        <v>125</v>
      </c>
      <c r="H1006" s="154">
        <v>223.46799999999999</v>
      </c>
      <c r="I1006" s="154">
        <v>6.0000000000000001E-3</v>
      </c>
      <c r="J1006" s="154">
        <v>126.83199999999999</v>
      </c>
      <c r="K1006" s="154">
        <v>125.613</v>
      </c>
      <c r="L1006" s="154">
        <v>125.798</v>
      </c>
      <c r="M1006" s="166">
        <v>105</v>
      </c>
      <c r="N1006" s="167">
        <f t="shared" si="118"/>
        <v>106.83199999999999</v>
      </c>
      <c r="O1006" s="167">
        <f t="shared" si="118"/>
        <v>105.613</v>
      </c>
      <c r="P1006" s="167">
        <f t="shared" si="118"/>
        <v>105.798</v>
      </c>
      <c r="Q1006">
        <f t="shared" si="114"/>
        <v>126.83199999999999</v>
      </c>
      <c r="R1006">
        <f t="shared" si="115"/>
        <v>125.613</v>
      </c>
      <c r="S1006" s="168">
        <f t="shared" si="116"/>
        <v>106.83199999999999</v>
      </c>
      <c r="T1006">
        <f t="shared" si="117"/>
        <v>105.613</v>
      </c>
    </row>
    <row r="1007" spans="1:20" outlineLevel="1" x14ac:dyDescent="0.25">
      <c r="A1007" s="149">
        <v>70</v>
      </c>
      <c r="B1007" s="164" t="str">
        <f t="shared" si="112"/>
        <v>FA</v>
      </c>
      <c r="C1007" s="164" t="str">
        <f t="shared" si="113"/>
        <v>FA</v>
      </c>
      <c r="D1007" s="135">
        <v>265.63</v>
      </c>
      <c r="E1007" s="165">
        <v>5</v>
      </c>
      <c r="F1007" s="135">
        <v>6</v>
      </c>
      <c r="G1007" s="135">
        <v>125</v>
      </c>
      <c r="H1007" s="154">
        <v>261.39100000000002</v>
      </c>
      <c r="I1007" s="154">
        <v>6.0000000000000001E-3</v>
      </c>
      <c r="J1007" s="154">
        <v>126.586</v>
      </c>
      <c r="K1007" s="154">
        <v>125.53700000000001</v>
      </c>
      <c r="L1007" s="154">
        <v>125.687</v>
      </c>
      <c r="M1007" s="166">
        <v>105</v>
      </c>
      <c r="N1007" s="167">
        <f t="shared" si="118"/>
        <v>106.586</v>
      </c>
      <c r="O1007" s="167">
        <f t="shared" si="118"/>
        <v>105.53700000000001</v>
      </c>
      <c r="P1007" s="167">
        <f t="shared" si="118"/>
        <v>105.687</v>
      </c>
      <c r="Q1007">
        <f t="shared" si="114"/>
        <v>126.586</v>
      </c>
      <c r="R1007">
        <f t="shared" si="115"/>
        <v>125.53700000000001</v>
      </c>
      <c r="S1007" s="168">
        <f t="shared" si="116"/>
        <v>106.586</v>
      </c>
      <c r="T1007">
        <f t="shared" si="117"/>
        <v>105.53700000000001</v>
      </c>
    </row>
    <row r="1008" spans="1:20" outlineLevel="1" x14ac:dyDescent="0.25">
      <c r="A1008" s="149">
        <v>85</v>
      </c>
      <c r="B1008" s="164" t="str">
        <f t="shared" si="112"/>
        <v>FA</v>
      </c>
      <c r="C1008" s="164" t="str">
        <f t="shared" si="113"/>
        <v>FA</v>
      </c>
      <c r="D1008" s="135">
        <v>322.52</v>
      </c>
      <c r="E1008" s="165">
        <v>5</v>
      </c>
      <c r="F1008" s="135">
        <v>6</v>
      </c>
      <c r="G1008" s="135">
        <v>125</v>
      </c>
      <c r="H1008" s="154">
        <v>318.27499999999998</v>
      </c>
      <c r="I1008" s="154">
        <v>6.0000000000000001E-3</v>
      </c>
      <c r="J1008" s="154">
        <v>126.32599999999999</v>
      </c>
      <c r="K1008" s="154">
        <v>125.453</v>
      </c>
      <c r="L1008" s="154">
        <v>125.584</v>
      </c>
      <c r="M1008" s="166">
        <v>105</v>
      </c>
      <c r="N1008" s="167">
        <f t="shared" si="118"/>
        <v>106.32599999999999</v>
      </c>
      <c r="O1008" s="167">
        <f t="shared" si="118"/>
        <v>105.453</v>
      </c>
      <c r="P1008" s="167">
        <f t="shared" si="118"/>
        <v>105.584</v>
      </c>
      <c r="Q1008">
        <f t="shared" si="114"/>
        <v>126.32599999999999</v>
      </c>
      <c r="R1008">
        <f t="shared" si="115"/>
        <v>125.453</v>
      </c>
      <c r="S1008" s="168">
        <f t="shared" si="116"/>
        <v>106.32599999999999</v>
      </c>
      <c r="T1008">
        <f t="shared" si="117"/>
        <v>105.453</v>
      </c>
    </row>
    <row r="1009" spans="1:20" outlineLevel="1" x14ac:dyDescent="0.25">
      <c r="A1009" s="149">
        <v>100</v>
      </c>
      <c r="B1009" s="164" t="str">
        <f t="shared" si="112"/>
        <v>FA</v>
      </c>
      <c r="C1009" s="164" t="str">
        <f t="shared" si="113"/>
        <v>FA</v>
      </c>
      <c r="D1009" s="135">
        <v>379.4</v>
      </c>
      <c r="E1009" s="165">
        <v>5</v>
      </c>
      <c r="F1009" s="135">
        <v>6</v>
      </c>
      <c r="G1009" s="135">
        <v>125</v>
      </c>
      <c r="H1009" s="154">
        <v>375.16</v>
      </c>
      <c r="I1009" s="154">
        <v>6.0000000000000001E-3</v>
      </c>
      <c r="J1009" s="154">
        <v>126.131</v>
      </c>
      <c r="K1009" s="154">
        <v>125.39</v>
      </c>
      <c r="L1009" s="154">
        <v>125.501</v>
      </c>
      <c r="M1009" s="166">
        <v>105</v>
      </c>
      <c r="N1009" s="167">
        <f t="shared" si="118"/>
        <v>106.131</v>
      </c>
      <c r="O1009" s="167">
        <f t="shared" si="118"/>
        <v>105.39</v>
      </c>
      <c r="P1009" s="167">
        <f t="shared" si="118"/>
        <v>105.501</v>
      </c>
      <c r="Q1009">
        <f t="shared" si="114"/>
        <v>126.131</v>
      </c>
      <c r="R1009">
        <f t="shared" si="115"/>
        <v>125.39</v>
      </c>
      <c r="S1009" s="168">
        <f t="shared" si="116"/>
        <v>106.131</v>
      </c>
      <c r="T1009">
        <f t="shared" si="117"/>
        <v>105.39</v>
      </c>
    </row>
    <row r="1010" spans="1:20" outlineLevel="1" x14ac:dyDescent="0.25">
      <c r="A1010" s="149">
        <v>125</v>
      </c>
      <c r="B1010" s="164" t="str">
        <f t="shared" si="112"/>
        <v>FA</v>
      </c>
      <c r="C1010" s="164" t="str">
        <f t="shared" si="113"/>
        <v>FA</v>
      </c>
      <c r="D1010" s="135">
        <v>474.21</v>
      </c>
      <c r="E1010" s="165">
        <v>5</v>
      </c>
      <c r="F1010" s="135">
        <v>6</v>
      </c>
      <c r="G1010" s="135">
        <v>125</v>
      </c>
      <c r="H1010" s="154">
        <v>469.96800000000002</v>
      </c>
      <c r="I1010" s="154">
        <v>6.0000000000000001E-3</v>
      </c>
      <c r="J1010" s="154">
        <v>125.93</v>
      </c>
      <c r="K1010" s="154">
        <v>125.32</v>
      </c>
      <c r="L1010" s="154">
        <v>125.40600000000001</v>
      </c>
      <c r="M1010" s="166">
        <v>105</v>
      </c>
      <c r="N1010" s="167">
        <f t="shared" si="118"/>
        <v>105.93</v>
      </c>
      <c r="O1010" s="167">
        <f t="shared" si="118"/>
        <v>105.32</v>
      </c>
      <c r="P1010" s="167">
        <f t="shared" si="118"/>
        <v>105.40600000000001</v>
      </c>
      <c r="Q1010">
        <f t="shared" si="114"/>
        <v>125.93</v>
      </c>
      <c r="R1010">
        <f t="shared" si="115"/>
        <v>125.32</v>
      </c>
      <c r="S1010" s="168">
        <f t="shared" si="116"/>
        <v>105.93</v>
      </c>
      <c r="T1010">
        <f t="shared" si="117"/>
        <v>105.32</v>
      </c>
    </row>
    <row r="1011" spans="1:20" outlineLevel="1" x14ac:dyDescent="0.25">
      <c r="A1011" s="149">
        <v>150</v>
      </c>
      <c r="B1011" s="164" t="str">
        <f t="shared" si="112"/>
        <v>FA</v>
      </c>
      <c r="C1011" s="164" t="str">
        <f t="shared" si="113"/>
        <v>FA</v>
      </c>
      <c r="D1011" s="135">
        <v>569.02</v>
      </c>
      <c r="E1011" s="165">
        <v>5</v>
      </c>
      <c r="F1011" s="135">
        <v>6</v>
      </c>
      <c r="G1011" s="135">
        <v>125</v>
      </c>
      <c r="H1011" s="154">
        <v>564.77499999999998</v>
      </c>
      <c r="I1011" s="154">
        <v>6.0000000000000001E-3</v>
      </c>
      <c r="J1011" s="154">
        <v>125.788</v>
      </c>
      <c r="K1011" s="154">
        <v>125.274</v>
      </c>
      <c r="L1011" s="154">
        <v>125.339</v>
      </c>
      <c r="M1011" s="166">
        <v>105</v>
      </c>
      <c r="N1011" s="167">
        <f t="shared" si="118"/>
        <v>105.788</v>
      </c>
      <c r="O1011" s="167">
        <f t="shared" si="118"/>
        <v>105.274</v>
      </c>
      <c r="P1011" s="167">
        <f t="shared" si="118"/>
        <v>105.339</v>
      </c>
      <c r="Q1011">
        <f t="shared" si="114"/>
        <v>125.788</v>
      </c>
      <c r="R1011">
        <f t="shared" si="115"/>
        <v>125.274</v>
      </c>
      <c r="S1011" s="168">
        <f t="shared" si="116"/>
        <v>105.788</v>
      </c>
      <c r="T1011">
        <f t="shared" si="117"/>
        <v>105.274</v>
      </c>
    </row>
    <row r="1012" spans="1:20" outlineLevel="1" x14ac:dyDescent="0.25">
      <c r="A1012" s="149">
        <v>2</v>
      </c>
      <c r="B1012" s="164" t="str">
        <f t="shared" si="112"/>
        <v>FA</v>
      </c>
      <c r="C1012" s="164" t="str">
        <f t="shared" si="113"/>
        <v>TR</v>
      </c>
      <c r="D1012" s="135">
        <v>7.75</v>
      </c>
      <c r="E1012" s="165">
        <v>5</v>
      </c>
      <c r="F1012" s="135">
        <v>8</v>
      </c>
      <c r="G1012" s="135">
        <v>125</v>
      </c>
      <c r="H1012" s="154">
        <v>3.5138500000000001</v>
      </c>
      <c r="I1012" s="154">
        <v>8.0000000000000002E-3</v>
      </c>
      <c r="J1012" s="154">
        <v>182.739</v>
      </c>
      <c r="K1012" s="154">
        <v>141.68799999999999</v>
      </c>
      <c r="L1012" s="154">
        <v>149.02199999999999</v>
      </c>
      <c r="M1012" s="166">
        <v>105</v>
      </c>
      <c r="N1012" s="167">
        <f t="shared" si="118"/>
        <v>162.739</v>
      </c>
      <c r="O1012" s="167">
        <f t="shared" si="118"/>
        <v>121.68799999999999</v>
      </c>
      <c r="P1012" s="167">
        <f t="shared" si="118"/>
        <v>129.02199999999999</v>
      </c>
      <c r="Q1012">
        <f t="shared" si="114"/>
        <v>182.739</v>
      </c>
      <c r="R1012">
        <f t="shared" si="115"/>
        <v>141.68799999999999</v>
      </c>
      <c r="S1012" s="168">
        <f t="shared" si="116"/>
        <v>162.739</v>
      </c>
      <c r="T1012">
        <f t="shared" si="117"/>
        <v>121.68799999999999</v>
      </c>
    </row>
    <row r="1013" spans="1:20" outlineLevel="1" x14ac:dyDescent="0.25">
      <c r="A1013" s="149">
        <v>3.5</v>
      </c>
      <c r="B1013" s="164" t="str">
        <f t="shared" si="112"/>
        <v>FA</v>
      </c>
      <c r="C1013" s="164" t="str">
        <f t="shared" si="113"/>
        <v>TR</v>
      </c>
      <c r="D1013" s="135">
        <v>13.44</v>
      </c>
      <c r="E1013" s="165">
        <v>5</v>
      </c>
      <c r="F1013" s="135">
        <v>8</v>
      </c>
      <c r="G1013" s="135">
        <v>125</v>
      </c>
      <c r="H1013" s="154">
        <v>9.2023100000000007</v>
      </c>
      <c r="I1013" s="154">
        <v>8.0000000000000002E-3</v>
      </c>
      <c r="J1013" s="154">
        <v>160.15</v>
      </c>
      <c r="K1013" s="154">
        <v>135.25399999999999</v>
      </c>
      <c r="L1013" s="154">
        <v>139.43</v>
      </c>
      <c r="M1013" s="166">
        <v>105</v>
      </c>
      <c r="N1013" s="167">
        <f t="shared" si="118"/>
        <v>140.15</v>
      </c>
      <c r="O1013" s="167">
        <f t="shared" si="118"/>
        <v>115.25399999999999</v>
      </c>
      <c r="P1013" s="167">
        <f t="shared" si="118"/>
        <v>119.43</v>
      </c>
      <c r="Q1013">
        <f t="shared" si="114"/>
        <v>160.15</v>
      </c>
      <c r="R1013">
        <f t="shared" si="115"/>
        <v>135.25399999999999</v>
      </c>
      <c r="S1013" s="168">
        <f t="shared" si="116"/>
        <v>140.15</v>
      </c>
      <c r="T1013">
        <f t="shared" si="117"/>
        <v>115.25399999999999</v>
      </c>
    </row>
    <row r="1014" spans="1:20" outlineLevel="1" x14ac:dyDescent="0.25">
      <c r="A1014" s="149">
        <v>5</v>
      </c>
      <c r="B1014" s="164" t="str">
        <f t="shared" si="112"/>
        <v>FA</v>
      </c>
      <c r="C1014" s="164" t="str">
        <f t="shared" si="113"/>
        <v>TR</v>
      </c>
      <c r="D1014" s="135">
        <v>19.13</v>
      </c>
      <c r="E1014" s="165">
        <v>5</v>
      </c>
      <c r="F1014" s="135">
        <v>8</v>
      </c>
      <c r="G1014" s="135">
        <v>125</v>
      </c>
      <c r="H1014" s="154">
        <v>14.8908</v>
      </c>
      <c r="I1014" s="154">
        <v>8.0000000000000002E-3</v>
      </c>
      <c r="J1014" s="154">
        <v>150.35</v>
      </c>
      <c r="K1014" s="154">
        <v>132.465</v>
      </c>
      <c r="L1014" s="154">
        <v>135.47</v>
      </c>
      <c r="M1014" s="166">
        <v>105</v>
      </c>
      <c r="N1014" s="167">
        <f t="shared" si="118"/>
        <v>130.35</v>
      </c>
      <c r="O1014" s="167">
        <f t="shared" si="118"/>
        <v>112.465</v>
      </c>
      <c r="P1014" s="167">
        <f t="shared" si="118"/>
        <v>115.47</v>
      </c>
      <c r="Q1014">
        <f t="shared" si="114"/>
        <v>150.35</v>
      </c>
      <c r="R1014">
        <f t="shared" si="115"/>
        <v>132.465</v>
      </c>
      <c r="S1014" s="168">
        <f t="shared" si="116"/>
        <v>130.35</v>
      </c>
      <c r="T1014">
        <f t="shared" si="117"/>
        <v>112.465</v>
      </c>
    </row>
    <row r="1015" spans="1:20" outlineLevel="1" x14ac:dyDescent="0.25">
      <c r="A1015" s="149">
        <v>7.5</v>
      </c>
      <c r="B1015" s="164" t="str">
        <f t="shared" si="112"/>
        <v>FA</v>
      </c>
      <c r="C1015" s="164" t="str">
        <f t="shared" si="113"/>
        <v>TR</v>
      </c>
      <c r="D1015" s="135">
        <v>28.61</v>
      </c>
      <c r="E1015" s="165">
        <v>5</v>
      </c>
      <c r="F1015" s="135">
        <v>8</v>
      </c>
      <c r="G1015" s="135">
        <v>125</v>
      </c>
      <c r="H1015" s="154">
        <v>24.371500000000001</v>
      </c>
      <c r="I1015" s="154">
        <v>8.0000000000000002E-3</v>
      </c>
      <c r="J1015" s="154">
        <v>142.25700000000001</v>
      </c>
      <c r="K1015" s="154">
        <v>130.15</v>
      </c>
      <c r="L1015" s="154">
        <v>132.19200000000001</v>
      </c>
      <c r="M1015" s="166">
        <v>105</v>
      </c>
      <c r="N1015" s="167">
        <f t="shared" si="118"/>
        <v>122.25700000000001</v>
      </c>
      <c r="O1015" s="167">
        <f t="shared" si="118"/>
        <v>110.15</v>
      </c>
      <c r="P1015" s="167">
        <f t="shared" si="118"/>
        <v>112.19200000000001</v>
      </c>
      <c r="Q1015">
        <f t="shared" si="114"/>
        <v>142.25700000000001</v>
      </c>
      <c r="R1015">
        <f t="shared" si="115"/>
        <v>130.15</v>
      </c>
      <c r="S1015" s="168">
        <f t="shared" si="116"/>
        <v>122.25700000000001</v>
      </c>
      <c r="T1015">
        <f t="shared" si="117"/>
        <v>110.15</v>
      </c>
    </row>
    <row r="1016" spans="1:20" outlineLevel="1" x14ac:dyDescent="0.25">
      <c r="A1016" s="149">
        <v>10</v>
      </c>
      <c r="B1016" s="164" t="str">
        <f t="shared" si="112"/>
        <v>FA</v>
      </c>
      <c r="C1016" s="164" t="str">
        <f t="shared" si="113"/>
        <v>TR</v>
      </c>
      <c r="D1016" s="135">
        <v>38.090000000000003</v>
      </c>
      <c r="E1016" s="165">
        <v>5</v>
      </c>
      <c r="F1016" s="135">
        <v>8</v>
      </c>
      <c r="G1016" s="135">
        <v>125</v>
      </c>
      <c r="H1016" s="154">
        <v>33.8523</v>
      </c>
      <c r="I1016" s="154">
        <v>8.0000000000000002E-3</v>
      </c>
      <c r="J1016" s="154">
        <v>138.29400000000001</v>
      </c>
      <c r="K1016" s="154">
        <v>128.994</v>
      </c>
      <c r="L1016" s="154">
        <v>130.59800000000001</v>
      </c>
      <c r="M1016" s="166">
        <v>105</v>
      </c>
      <c r="N1016" s="167">
        <f t="shared" si="118"/>
        <v>118.29400000000001</v>
      </c>
      <c r="O1016" s="167">
        <f t="shared" si="118"/>
        <v>108.994</v>
      </c>
      <c r="P1016" s="167">
        <f t="shared" si="118"/>
        <v>110.59800000000001</v>
      </c>
      <c r="Q1016">
        <f t="shared" si="114"/>
        <v>138.29400000000001</v>
      </c>
      <c r="R1016">
        <f t="shared" si="115"/>
        <v>128.994</v>
      </c>
      <c r="S1016" s="168">
        <f t="shared" si="116"/>
        <v>118.29400000000001</v>
      </c>
      <c r="T1016">
        <f t="shared" si="117"/>
        <v>108.994</v>
      </c>
    </row>
    <row r="1017" spans="1:20" outlineLevel="1" x14ac:dyDescent="0.25">
      <c r="A1017" s="149">
        <v>15</v>
      </c>
      <c r="B1017" s="164" t="str">
        <f t="shared" si="112"/>
        <v>FA</v>
      </c>
      <c r="C1017" s="164" t="str">
        <f t="shared" si="113"/>
        <v>TR</v>
      </c>
      <c r="D1017" s="135">
        <v>57.05</v>
      </c>
      <c r="E1017" s="165">
        <v>5</v>
      </c>
      <c r="F1017" s="135">
        <v>8</v>
      </c>
      <c r="G1017" s="135">
        <v>125</v>
      </c>
      <c r="H1017" s="154">
        <v>52.813800000000001</v>
      </c>
      <c r="I1017" s="154">
        <v>8.0000000000000002E-3</v>
      </c>
      <c r="J1017" s="154">
        <v>133.98699999999999</v>
      </c>
      <c r="K1017" s="154">
        <v>127.78400000000001</v>
      </c>
      <c r="L1017" s="154">
        <v>128.77699999999999</v>
      </c>
      <c r="M1017" s="166">
        <v>105</v>
      </c>
      <c r="N1017" s="167">
        <f t="shared" si="118"/>
        <v>113.98699999999999</v>
      </c>
      <c r="O1017" s="167">
        <f t="shared" si="118"/>
        <v>107.78400000000001</v>
      </c>
      <c r="P1017" s="167">
        <f t="shared" si="118"/>
        <v>108.77699999999999</v>
      </c>
      <c r="Q1017">
        <f t="shared" si="114"/>
        <v>133.98699999999999</v>
      </c>
      <c r="R1017">
        <f t="shared" si="115"/>
        <v>127.78400000000001</v>
      </c>
      <c r="S1017" s="168">
        <f t="shared" si="116"/>
        <v>113.98699999999999</v>
      </c>
      <c r="T1017">
        <f t="shared" si="117"/>
        <v>107.78400000000001</v>
      </c>
    </row>
    <row r="1018" spans="1:20" outlineLevel="1" x14ac:dyDescent="0.25">
      <c r="A1018" s="149">
        <v>20</v>
      </c>
      <c r="B1018" s="164" t="str">
        <f t="shared" si="112"/>
        <v>FA</v>
      </c>
      <c r="C1018" s="164" t="str">
        <f t="shared" si="113"/>
        <v>TR</v>
      </c>
      <c r="D1018" s="135">
        <v>76.02</v>
      </c>
      <c r="E1018" s="165">
        <v>5</v>
      </c>
      <c r="F1018" s="135">
        <v>8</v>
      </c>
      <c r="G1018" s="135">
        <v>125</v>
      </c>
      <c r="H1018" s="154">
        <v>71.775400000000005</v>
      </c>
      <c r="I1018" s="154">
        <v>8.0000000000000002E-3</v>
      </c>
      <c r="J1018" s="154">
        <v>131.84899999999999</v>
      </c>
      <c r="K1018" s="154">
        <v>127.163</v>
      </c>
      <c r="L1018" s="154">
        <v>127.92</v>
      </c>
      <c r="M1018" s="166">
        <v>105</v>
      </c>
      <c r="N1018" s="167">
        <f t="shared" si="118"/>
        <v>111.84899999999999</v>
      </c>
      <c r="O1018" s="167">
        <f t="shared" si="118"/>
        <v>107.163</v>
      </c>
      <c r="P1018" s="167">
        <f t="shared" si="118"/>
        <v>107.92</v>
      </c>
      <c r="Q1018">
        <f t="shared" si="114"/>
        <v>131.84899999999999</v>
      </c>
      <c r="R1018">
        <f t="shared" si="115"/>
        <v>127.163</v>
      </c>
      <c r="S1018" s="168">
        <f t="shared" si="116"/>
        <v>111.84899999999999</v>
      </c>
      <c r="T1018">
        <f t="shared" si="117"/>
        <v>107.163</v>
      </c>
    </row>
    <row r="1019" spans="1:20" outlineLevel="1" x14ac:dyDescent="0.25">
      <c r="A1019" s="149">
        <v>35</v>
      </c>
      <c r="B1019" s="164" t="str">
        <f t="shared" si="112"/>
        <v>FA</v>
      </c>
      <c r="C1019" s="164" t="str">
        <f t="shared" si="113"/>
        <v>FA</v>
      </c>
      <c r="D1019" s="135">
        <v>132.9</v>
      </c>
      <c r="E1019" s="165">
        <v>5</v>
      </c>
      <c r="F1019" s="135">
        <v>8</v>
      </c>
      <c r="G1019" s="135">
        <v>125</v>
      </c>
      <c r="H1019" s="154">
        <v>128.66</v>
      </c>
      <c r="I1019" s="154">
        <v>8.0000000000000002E-3</v>
      </c>
      <c r="J1019" s="154">
        <v>129.11199999999999</v>
      </c>
      <c r="K1019" s="154">
        <v>126.315</v>
      </c>
      <c r="L1019" s="154">
        <v>126.73399999999999</v>
      </c>
      <c r="M1019" s="166">
        <v>105</v>
      </c>
      <c r="N1019" s="167">
        <f t="shared" si="118"/>
        <v>109.11199999999999</v>
      </c>
      <c r="O1019" s="167">
        <f t="shared" si="118"/>
        <v>106.315</v>
      </c>
      <c r="P1019" s="167">
        <f t="shared" si="118"/>
        <v>106.73399999999999</v>
      </c>
      <c r="Q1019">
        <f t="shared" si="114"/>
        <v>129.11199999999999</v>
      </c>
      <c r="R1019">
        <f t="shared" si="115"/>
        <v>126.315</v>
      </c>
      <c r="S1019" s="168">
        <f t="shared" si="116"/>
        <v>109.11199999999999</v>
      </c>
      <c r="T1019">
        <f t="shared" si="117"/>
        <v>106.315</v>
      </c>
    </row>
    <row r="1020" spans="1:20" outlineLevel="1" x14ac:dyDescent="0.25">
      <c r="A1020" s="149">
        <v>50</v>
      </c>
      <c r="B1020" s="164" t="str">
        <f t="shared" si="112"/>
        <v>FA</v>
      </c>
      <c r="C1020" s="164" t="str">
        <f t="shared" si="113"/>
        <v>FA</v>
      </c>
      <c r="D1020" s="135">
        <v>189.78</v>
      </c>
      <c r="E1020" s="165">
        <v>5</v>
      </c>
      <c r="F1020" s="135">
        <v>8</v>
      </c>
      <c r="G1020" s="135">
        <v>125</v>
      </c>
      <c r="H1020" s="154">
        <v>185.54499999999999</v>
      </c>
      <c r="I1020" s="154">
        <v>8.0000000000000002E-3</v>
      </c>
      <c r="J1020" s="154">
        <v>127.914</v>
      </c>
      <c r="K1020" s="154">
        <v>125.965</v>
      </c>
      <c r="L1020" s="154">
        <v>126.259</v>
      </c>
      <c r="M1020" s="166">
        <v>105</v>
      </c>
      <c r="N1020" s="167">
        <f t="shared" si="118"/>
        <v>107.914</v>
      </c>
      <c r="O1020" s="167">
        <f t="shared" si="118"/>
        <v>105.965</v>
      </c>
      <c r="P1020" s="167">
        <f t="shared" si="118"/>
        <v>106.259</v>
      </c>
      <c r="Q1020">
        <f t="shared" si="114"/>
        <v>127.914</v>
      </c>
      <c r="R1020">
        <f t="shared" si="115"/>
        <v>125.965</v>
      </c>
      <c r="S1020" s="168">
        <f t="shared" si="116"/>
        <v>107.914</v>
      </c>
      <c r="T1020">
        <f t="shared" si="117"/>
        <v>105.965</v>
      </c>
    </row>
    <row r="1021" spans="1:20" outlineLevel="1" x14ac:dyDescent="0.25">
      <c r="A1021" s="149">
        <v>60</v>
      </c>
      <c r="B1021" s="164" t="str">
        <f t="shared" si="112"/>
        <v>FA</v>
      </c>
      <c r="C1021" s="164" t="str">
        <f t="shared" si="113"/>
        <v>FA</v>
      </c>
      <c r="D1021" s="135">
        <v>227.71</v>
      </c>
      <c r="E1021" s="165">
        <v>5</v>
      </c>
      <c r="F1021" s="135">
        <v>8</v>
      </c>
      <c r="G1021" s="135">
        <v>125</v>
      </c>
      <c r="H1021" s="154">
        <v>223.46799999999999</v>
      </c>
      <c r="I1021" s="154">
        <v>8.0000000000000002E-3</v>
      </c>
      <c r="J1021" s="154">
        <v>127.44199999999999</v>
      </c>
      <c r="K1021" s="154">
        <v>125.818</v>
      </c>
      <c r="L1021" s="154">
        <v>126.063</v>
      </c>
      <c r="M1021" s="166">
        <v>105</v>
      </c>
      <c r="N1021" s="167">
        <f t="shared" si="118"/>
        <v>107.44199999999999</v>
      </c>
      <c r="O1021" s="167">
        <f t="shared" si="118"/>
        <v>105.818</v>
      </c>
      <c r="P1021" s="167">
        <f t="shared" si="118"/>
        <v>106.063</v>
      </c>
      <c r="Q1021">
        <f t="shared" si="114"/>
        <v>127.44199999999999</v>
      </c>
      <c r="R1021">
        <f t="shared" si="115"/>
        <v>125.818</v>
      </c>
      <c r="S1021" s="168">
        <f t="shared" si="116"/>
        <v>107.44199999999999</v>
      </c>
      <c r="T1021">
        <f t="shared" si="117"/>
        <v>105.818</v>
      </c>
    </row>
    <row r="1022" spans="1:20" outlineLevel="1" x14ac:dyDescent="0.25">
      <c r="A1022" s="149">
        <v>70</v>
      </c>
      <c r="B1022" s="164" t="str">
        <f t="shared" si="112"/>
        <v>FA</v>
      </c>
      <c r="C1022" s="164" t="str">
        <f t="shared" si="113"/>
        <v>FA</v>
      </c>
      <c r="D1022" s="135">
        <v>265.63</v>
      </c>
      <c r="E1022" s="165">
        <v>5</v>
      </c>
      <c r="F1022" s="135">
        <v>8</v>
      </c>
      <c r="G1022" s="135">
        <v>125</v>
      </c>
      <c r="H1022" s="154">
        <v>261.39100000000002</v>
      </c>
      <c r="I1022" s="154">
        <v>8.0000000000000002E-3</v>
      </c>
      <c r="J1022" s="154">
        <v>127.114</v>
      </c>
      <c r="K1022" s="154">
        <v>125.71599999999999</v>
      </c>
      <c r="L1022" s="154">
        <v>125.916</v>
      </c>
      <c r="M1022" s="166">
        <v>105</v>
      </c>
      <c r="N1022" s="167">
        <f t="shared" si="118"/>
        <v>107.114</v>
      </c>
      <c r="O1022" s="167">
        <f t="shared" si="118"/>
        <v>105.71599999999999</v>
      </c>
      <c r="P1022" s="167">
        <f t="shared" si="118"/>
        <v>105.916</v>
      </c>
      <c r="Q1022">
        <f t="shared" si="114"/>
        <v>127.114</v>
      </c>
      <c r="R1022">
        <f t="shared" si="115"/>
        <v>125.71599999999999</v>
      </c>
      <c r="S1022" s="168">
        <f t="shared" si="116"/>
        <v>107.114</v>
      </c>
      <c r="T1022">
        <f t="shared" si="117"/>
        <v>105.71599999999999</v>
      </c>
    </row>
    <row r="1023" spans="1:20" outlineLevel="1" x14ac:dyDescent="0.25">
      <c r="A1023" s="149">
        <v>85</v>
      </c>
      <c r="B1023" s="164" t="str">
        <f t="shared" si="112"/>
        <v>FA</v>
      </c>
      <c r="C1023" s="164" t="str">
        <f t="shared" si="113"/>
        <v>FA</v>
      </c>
      <c r="D1023" s="135">
        <v>322.52</v>
      </c>
      <c r="E1023" s="165">
        <v>5</v>
      </c>
      <c r="F1023" s="135">
        <v>8</v>
      </c>
      <c r="G1023" s="135">
        <v>125</v>
      </c>
      <c r="H1023" s="154">
        <v>318.27499999999998</v>
      </c>
      <c r="I1023" s="154">
        <v>8.0000000000000002E-3</v>
      </c>
      <c r="J1023" s="154">
        <v>126.768</v>
      </c>
      <c r="K1023" s="154">
        <v>125.604</v>
      </c>
      <c r="L1023" s="154">
        <v>125.779</v>
      </c>
      <c r="M1023" s="166">
        <v>105</v>
      </c>
      <c r="N1023" s="167">
        <f t="shared" si="118"/>
        <v>106.768</v>
      </c>
      <c r="O1023" s="167">
        <f t="shared" si="118"/>
        <v>105.604</v>
      </c>
      <c r="P1023" s="167">
        <f t="shared" si="118"/>
        <v>105.779</v>
      </c>
      <c r="Q1023">
        <f t="shared" si="114"/>
        <v>126.768</v>
      </c>
      <c r="R1023">
        <f t="shared" si="115"/>
        <v>125.604</v>
      </c>
      <c r="S1023" s="168">
        <f t="shared" si="116"/>
        <v>106.768</v>
      </c>
      <c r="T1023">
        <f t="shared" si="117"/>
        <v>105.604</v>
      </c>
    </row>
    <row r="1024" spans="1:20" outlineLevel="1" x14ac:dyDescent="0.25">
      <c r="A1024" s="149">
        <v>100</v>
      </c>
      <c r="B1024" s="164" t="str">
        <f t="shared" si="112"/>
        <v>FA</v>
      </c>
      <c r="C1024" s="164" t="str">
        <f t="shared" si="113"/>
        <v>FA</v>
      </c>
      <c r="D1024" s="135">
        <v>379.4</v>
      </c>
      <c r="E1024" s="165">
        <v>5</v>
      </c>
      <c r="F1024" s="135">
        <v>8</v>
      </c>
      <c r="G1024" s="135">
        <v>125</v>
      </c>
      <c r="H1024" s="154">
        <v>375.16</v>
      </c>
      <c r="I1024" s="154">
        <v>8.0000000000000002E-3</v>
      </c>
      <c r="J1024" s="154">
        <v>126.509</v>
      </c>
      <c r="K1024" s="154">
        <v>125.52</v>
      </c>
      <c r="L1024" s="154">
        <v>125.667</v>
      </c>
      <c r="M1024" s="166">
        <v>105</v>
      </c>
      <c r="N1024" s="167">
        <f t="shared" si="118"/>
        <v>106.509</v>
      </c>
      <c r="O1024" s="167">
        <f t="shared" si="118"/>
        <v>105.52</v>
      </c>
      <c r="P1024" s="167">
        <f t="shared" si="118"/>
        <v>105.667</v>
      </c>
      <c r="Q1024">
        <f t="shared" si="114"/>
        <v>126.509</v>
      </c>
      <c r="R1024">
        <f t="shared" si="115"/>
        <v>125.52</v>
      </c>
      <c r="S1024" s="168">
        <f t="shared" si="116"/>
        <v>106.509</v>
      </c>
      <c r="T1024">
        <f t="shared" si="117"/>
        <v>105.52</v>
      </c>
    </row>
    <row r="1025" spans="1:20" outlineLevel="1" x14ac:dyDescent="0.25">
      <c r="A1025" s="149">
        <v>125</v>
      </c>
      <c r="B1025" s="164" t="str">
        <f t="shared" si="112"/>
        <v>FA</v>
      </c>
      <c r="C1025" s="164" t="str">
        <f t="shared" si="113"/>
        <v>FA</v>
      </c>
      <c r="D1025" s="135">
        <v>474.21</v>
      </c>
      <c r="E1025" s="165">
        <v>5</v>
      </c>
      <c r="F1025" s="135">
        <v>8</v>
      </c>
      <c r="G1025" s="135">
        <v>125</v>
      </c>
      <c r="H1025" s="154">
        <v>469.96800000000002</v>
      </c>
      <c r="I1025" s="154">
        <v>8.0000000000000002E-3</v>
      </c>
      <c r="J1025" s="154">
        <v>126.241</v>
      </c>
      <c r="K1025" s="154">
        <v>125.42700000000001</v>
      </c>
      <c r="L1025" s="154">
        <v>125.541</v>
      </c>
      <c r="M1025" s="166">
        <v>105</v>
      </c>
      <c r="N1025" s="167">
        <f t="shared" si="118"/>
        <v>106.241</v>
      </c>
      <c r="O1025" s="167">
        <f t="shared" si="118"/>
        <v>105.42700000000001</v>
      </c>
      <c r="P1025" s="167">
        <f t="shared" si="118"/>
        <v>105.541</v>
      </c>
      <c r="Q1025">
        <f t="shared" si="114"/>
        <v>126.241</v>
      </c>
      <c r="R1025">
        <f t="shared" si="115"/>
        <v>125.42700000000001</v>
      </c>
      <c r="S1025" s="168">
        <f t="shared" si="116"/>
        <v>106.241</v>
      </c>
      <c r="T1025">
        <f t="shared" si="117"/>
        <v>105.42700000000001</v>
      </c>
    </row>
    <row r="1026" spans="1:20" outlineLevel="1" x14ac:dyDescent="0.25">
      <c r="A1026" s="149">
        <v>150</v>
      </c>
      <c r="B1026" s="164" t="str">
        <f t="shared" si="112"/>
        <v>FA</v>
      </c>
      <c r="C1026" s="164" t="str">
        <f t="shared" si="113"/>
        <v>FA</v>
      </c>
      <c r="D1026" s="135">
        <v>569.02</v>
      </c>
      <c r="E1026" s="165">
        <v>5</v>
      </c>
      <c r="F1026" s="135">
        <v>8</v>
      </c>
      <c r="G1026" s="135">
        <v>125</v>
      </c>
      <c r="H1026" s="154">
        <v>564.77499999999998</v>
      </c>
      <c r="I1026" s="154">
        <v>8.0000000000000002E-3</v>
      </c>
      <c r="J1026" s="154">
        <v>126.051</v>
      </c>
      <c r="K1026" s="154">
        <v>125.36499999999999</v>
      </c>
      <c r="L1026" s="154">
        <v>125.453</v>
      </c>
      <c r="M1026" s="166">
        <v>105</v>
      </c>
      <c r="N1026" s="167">
        <f t="shared" si="118"/>
        <v>106.051</v>
      </c>
      <c r="O1026" s="167">
        <f t="shared" si="118"/>
        <v>105.36499999999999</v>
      </c>
      <c r="P1026" s="167">
        <f t="shared" si="118"/>
        <v>105.453</v>
      </c>
      <c r="Q1026">
        <f t="shared" si="114"/>
        <v>126.051</v>
      </c>
      <c r="R1026">
        <f t="shared" si="115"/>
        <v>125.36499999999999</v>
      </c>
      <c r="S1026" s="168">
        <f t="shared" si="116"/>
        <v>106.051</v>
      </c>
      <c r="T1026">
        <f t="shared" si="117"/>
        <v>105.36499999999999</v>
      </c>
    </row>
    <row r="1027" spans="1:20" outlineLevel="1" x14ac:dyDescent="0.25">
      <c r="A1027" s="149">
        <v>2</v>
      </c>
      <c r="B1027" s="164" t="str">
        <f t="shared" si="112"/>
        <v>FA</v>
      </c>
      <c r="C1027" s="164" t="str">
        <f t="shared" si="113"/>
        <v>TR</v>
      </c>
      <c r="D1027" s="135">
        <v>7.75</v>
      </c>
      <c r="E1027" s="165">
        <v>5</v>
      </c>
      <c r="F1027" s="135">
        <v>9</v>
      </c>
      <c r="G1027" s="135">
        <v>125</v>
      </c>
      <c r="H1027" s="154">
        <v>3.5138500000000001</v>
      </c>
      <c r="I1027" s="154">
        <v>8.9999999999999993E-3</v>
      </c>
      <c r="J1027" s="154">
        <v>189.81399999999999</v>
      </c>
      <c r="K1027" s="154">
        <v>143.74100000000001</v>
      </c>
      <c r="L1027" s="154">
        <v>151.964</v>
      </c>
      <c r="M1027" s="166">
        <v>105</v>
      </c>
      <c r="N1027" s="167">
        <f t="shared" si="118"/>
        <v>169.81399999999999</v>
      </c>
      <c r="O1027" s="167">
        <f t="shared" si="118"/>
        <v>123.74100000000001</v>
      </c>
      <c r="P1027" s="167">
        <f t="shared" si="118"/>
        <v>131.964</v>
      </c>
      <c r="Q1027">
        <f t="shared" si="114"/>
        <v>189.81399999999999</v>
      </c>
      <c r="R1027">
        <f t="shared" si="115"/>
        <v>143.74100000000001</v>
      </c>
      <c r="S1027" s="168">
        <f t="shared" si="116"/>
        <v>169.81399999999999</v>
      </c>
      <c r="T1027">
        <f t="shared" si="117"/>
        <v>123.74100000000001</v>
      </c>
    </row>
    <row r="1028" spans="1:20" outlineLevel="1" x14ac:dyDescent="0.25">
      <c r="A1028" s="149">
        <v>3.5</v>
      </c>
      <c r="B1028" s="164" t="str">
        <f t="shared" si="112"/>
        <v>FA</v>
      </c>
      <c r="C1028" s="164" t="str">
        <f t="shared" si="113"/>
        <v>TR</v>
      </c>
      <c r="D1028" s="135">
        <v>13.44</v>
      </c>
      <c r="E1028" s="165">
        <v>5</v>
      </c>
      <c r="F1028" s="135">
        <v>9</v>
      </c>
      <c r="G1028" s="135">
        <v>125</v>
      </c>
      <c r="H1028" s="154">
        <v>9.2023100000000007</v>
      </c>
      <c r="I1028" s="154">
        <v>8.9999999999999993E-3</v>
      </c>
      <c r="J1028" s="154">
        <v>164.49</v>
      </c>
      <c r="K1028" s="154">
        <v>136.524</v>
      </c>
      <c r="L1028" s="154">
        <v>141.21199999999999</v>
      </c>
      <c r="M1028" s="166">
        <v>105</v>
      </c>
      <c r="N1028" s="167">
        <f t="shared" si="118"/>
        <v>144.49</v>
      </c>
      <c r="O1028" s="167">
        <f t="shared" si="118"/>
        <v>116.524</v>
      </c>
      <c r="P1028" s="167">
        <f t="shared" si="118"/>
        <v>121.21199999999999</v>
      </c>
      <c r="Q1028">
        <f t="shared" si="114"/>
        <v>164.49</v>
      </c>
      <c r="R1028">
        <f t="shared" si="115"/>
        <v>136.524</v>
      </c>
      <c r="S1028" s="168">
        <f t="shared" si="116"/>
        <v>144.49</v>
      </c>
      <c r="T1028">
        <f t="shared" si="117"/>
        <v>116.524</v>
      </c>
    </row>
    <row r="1029" spans="1:20" outlineLevel="1" x14ac:dyDescent="0.25">
      <c r="A1029" s="149">
        <v>5</v>
      </c>
      <c r="B1029" s="164" t="str">
        <f t="shared" si="112"/>
        <v>FA</v>
      </c>
      <c r="C1029" s="164" t="str">
        <f t="shared" si="113"/>
        <v>TR</v>
      </c>
      <c r="D1029" s="135">
        <v>19.13</v>
      </c>
      <c r="E1029" s="165">
        <v>5</v>
      </c>
      <c r="F1029" s="135">
        <v>9</v>
      </c>
      <c r="G1029" s="135">
        <v>125</v>
      </c>
      <c r="H1029" s="154">
        <v>14.8908</v>
      </c>
      <c r="I1029" s="154">
        <v>8.9999999999999993E-3</v>
      </c>
      <c r="J1029" s="154">
        <v>153.49</v>
      </c>
      <c r="K1029" s="154">
        <v>133.392</v>
      </c>
      <c r="L1029" s="154">
        <v>136.768</v>
      </c>
      <c r="M1029" s="166">
        <v>105</v>
      </c>
      <c r="N1029" s="167">
        <f t="shared" si="118"/>
        <v>133.49</v>
      </c>
      <c r="O1029" s="167">
        <f t="shared" si="118"/>
        <v>113.392</v>
      </c>
      <c r="P1029" s="167">
        <f t="shared" si="118"/>
        <v>116.768</v>
      </c>
      <c r="Q1029">
        <f t="shared" si="114"/>
        <v>153.49</v>
      </c>
      <c r="R1029">
        <f t="shared" si="115"/>
        <v>133.392</v>
      </c>
      <c r="S1029" s="168">
        <f t="shared" si="116"/>
        <v>133.49</v>
      </c>
      <c r="T1029">
        <f t="shared" si="117"/>
        <v>113.392</v>
      </c>
    </row>
    <row r="1030" spans="1:20" outlineLevel="1" x14ac:dyDescent="0.25">
      <c r="A1030" s="149">
        <v>7.5</v>
      </c>
      <c r="B1030" s="164" t="str">
        <f t="shared" si="112"/>
        <v>FA</v>
      </c>
      <c r="C1030" s="164" t="str">
        <f t="shared" si="113"/>
        <v>TR</v>
      </c>
      <c r="D1030" s="135">
        <v>28.61</v>
      </c>
      <c r="E1030" s="165">
        <v>5</v>
      </c>
      <c r="F1030" s="135">
        <v>9</v>
      </c>
      <c r="G1030" s="135">
        <v>125</v>
      </c>
      <c r="H1030" s="154">
        <v>24.371500000000001</v>
      </c>
      <c r="I1030" s="154">
        <v>8.9999999999999993E-3</v>
      </c>
      <c r="J1030" s="154">
        <v>144.40100000000001</v>
      </c>
      <c r="K1030" s="154">
        <v>130.791</v>
      </c>
      <c r="L1030" s="154">
        <v>133.08600000000001</v>
      </c>
      <c r="M1030" s="166">
        <v>105</v>
      </c>
      <c r="N1030" s="167">
        <f t="shared" si="118"/>
        <v>124.40100000000001</v>
      </c>
      <c r="O1030" s="167">
        <f t="shared" si="118"/>
        <v>110.791</v>
      </c>
      <c r="P1030" s="167">
        <f t="shared" si="118"/>
        <v>113.08600000000001</v>
      </c>
      <c r="Q1030">
        <f t="shared" si="114"/>
        <v>144.40100000000001</v>
      </c>
      <c r="R1030">
        <f t="shared" si="115"/>
        <v>130.791</v>
      </c>
      <c r="S1030" s="168">
        <f t="shared" si="116"/>
        <v>124.40100000000001</v>
      </c>
      <c r="T1030">
        <f t="shared" si="117"/>
        <v>110.791</v>
      </c>
    </row>
    <row r="1031" spans="1:20" outlineLevel="1" x14ac:dyDescent="0.25">
      <c r="A1031" s="149">
        <v>10</v>
      </c>
      <c r="B1031" s="164" t="str">
        <f t="shared" si="112"/>
        <v>FA</v>
      </c>
      <c r="C1031" s="164" t="str">
        <f t="shared" si="113"/>
        <v>TR</v>
      </c>
      <c r="D1031" s="135">
        <v>38.090000000000003</v>
      </c>
      <c r="E1031" s="165">
        <v>5</v>
      </c>
      <c r="F1031" s="135">
        <v>9</v>
      </c>
      <c r="G1031" s="135">
        <v>125</v>
      </c>
      <c r="H1031" s="154">
        <v>33.8523</v>
      </c>
      <c r="I1031" s="154">
        <v>8.9999999999999993E-3</v>
      </c>
      <c r="J1031" s="154">
        <v>139.94800000000001</v>
      </c>
      <c r="K1031" s="154">
        <v>129.49199999999999</v>
      </c>
      <c r="L1031" s="154">
        <v>131.29499999999999</v>
      </c>
      <c r="M1031" s="166">
        <v>105</v>
      </c>
      <c r="N1031" s="167">
        <f t="shared" si="118"/>
        <v>119.94800000000001</v>
      </c>
      <c r="O1031" s="167">
        <f t="shared" si="118"/>
        <v>109.49199999999999</v>
      </c>
      <c r="P1031" s="167">
        <f t="shared" si="118"/>
        <v>111.29499999999999</v>
      </c>
      <c r="Q1031">
        <f t="shared" si="114"/>
        <v>139.94800000000001</v>
      </c>
      <c r="R1031">
        <f t="shared" si="115"/>
        <v>129.49199999999999</v>
      </c>
      <c r="S1031" s="168">
        <f t="shared" si="116"/>
        <v>119.94800000000001</v>
      </c>
      <c r="T1031">
        <f t="shared" si="117"/>
        <v>109.49199999999999</v>
      </c>
    </row>
    <row r="1032" spans="1:20" outlineLevel="1" x14ac:dyDescent="0.25">
      <c r="A1032" s="149">
        <v>15</v>
      </c>
      <c r="B1032" s="164" t="str">
        <f t="shared" si="112"/>
        <v>FA</v>
      </c>
      <c r="C1032" s="164" t="str">
        <f t="shared" si="113"/>
        <v>TR</v>
      </c>
      <c r="D1032" s="135">
        <v>57.05</v>
      </c>
      <c r="E1032" s="165">
        <v>5</v>
      </c>
      <c r="F1032" s="135">
        <v>9</v>
      </c>
      <c r="G1032" s="135">
        <v>125</v>
      </c>
      <c r="H1032" s="154">
        <v>52.813800000000001</v>
      </c>
      <c r="I1032" s="154">
        <v>8.9999999999999993E-3</v>
      </c>
      <c r="J1032" s="154">
        <v>135.107</v>
      </c>
      <c r="K1032" s="154">
        <v>128.13200000000001</v>
      </c>
      <c r="L1032" s="154">
        <v>129.24799999999999</v>
      </c>
      <c r="M1032" s="166">
        <v>105</v>
      </c>
      <c r="N1032" s="167">
        <f t="shared" si="118"/>
        <v>115.107</v>
      </c>
      <c r="O1032" s="167">
        <f t="shared" si="118"/>
        <v>108.13200000000001</v>
      </c>
      <c r="P1032" s="167">
        <f t="shared" si="118"/>
        <v>109.24799999999999</v>
      </c>
      <c r="Q1032">
        <f t="shared" si="114"/>
        <v>135.107</v>
      </c>
      <c r="R1032">
        <f t="shared" si="115"/>
        <v>128.13200000000001</v>
      </c>
      <c r="S1032" s="168">
        <f t="shared" si="116"/>
        <v>115.107</v>
      </c>
      <c r="T1032">
        <f t="shared" si="117"/>
        <v>108.13200000000001</v>
      </c>
    </row>
    <row r="1033" spans="1:20" outlineLevel="1" x14ac:dyDescent="0.25">
      <c r="A1033" s="149">
        <v>20</v>
      </c>
      <c r="B1033" s="164" t="str">
        <f t="shared" si="112"/>
        <v>FA</v>
      </c>
      <c r="C1033" s="164" t="str">
        <f t="shared" si="113"/>
        <v>TR</v>
      </c>
      <c r="D1033" s="135">
        <v>76.02</v>
      </c>
      <c r="E1033" s="165">
        <v>5</v>
      </c>
      <c r="F1033" s="135">
        <v>9</v>
      </c>
      <c r="G1033" s="135">
        <v>125</v>
      </c>
      <c r="H1033" s="154">
        <v>71.775400000000005</v>
      </c>
      <c r="I1033" s="154">
        <v>8.9999999999999993E-3</v>
      </c>
      <c r="J1033" s="154">
        <v>132.703</v>
      </c>
      <c r="K1033" s="154">
        <v>127.43300000000001</v>
      </c>
      <c r="L1033" s="154">
        <v>128.285</v>
      </c>
      <c r="M1033" s="166">
        <v>105</v>
      </c>
      <c r="N1033" s="167">
        <f t="shared" si="118"/>
        <v>112.703</v>
      </c>
      <c r="O1033" s="167">
        <f t="shared" si="118"/>
        <v>107.43300000000001</v>
      </c>
      <c r="P1033" s="167">
        <f t="shared" si="118"/>
        <v>108.285</v>
      </c>
      <c r="Q1033">
        <f t="shared" si="114"/>
        <v>132.703</v>
      </c>
      <c r="R1033">
        <f t="shared" si="115"/>
        <v>127.43300000000001</v>
      </c>
      <c r="S1033" s="168">
        <f t="shared" si="116"/>
        <v>112.703</v>
      </c>
      <c r="T1033">
        <f t="shared" si="117"/>
        <v>107.43300000000001</v>
      </c>
    </row>
    <row r="1034" spans="1:20" outlineLevel="1" x14ac:dyDescent="0.25">
      <c r="A1034" s="149">
        <v>35</v>
      </c>
      <c r="B1034" s="164" t="str">
        <f t="shared" si="112"/>
        <v>FA</v>
      </c>
      <c r="C1034" s="164" t="str">
        <f t="shared" si="113"/>
        <v>FA</v>
      </c>
      <c r="D1034" s="135">
        <v>132.9</v>
      </c>
      <c r="E1034" s="165">
        <v>5</v>
      </c>
      <c r="F1034" s="135">
        <v>9</v>
      </c>
      <c r="G1034" s="135">
        <v>125</v>
      </c>
      <c r="H1034" s="154">
        <v>128.66</v>
      </c>
      <c r="I1034" s="154">
        <v>8.9999999999999993E-3</v>
      </c>
      <c r="J1034" s="154">
        <v>129.625</v>
      </c>
      <c r="K1034" s="154">
        <v>126.479</v>
      </c>
      <c r="L1034" s="154">
        <v>126.95099999999999</v>
      </c>
      <c r="M1034" s="166">
        <v>105</v>
      </c>
      <c r="N1034" s="167">
        <f t="shared" si="118"/>
        <v>109.625</v>
      </c>
      <c r="O1034" s="167">
        <f t="shared" si="118"/>
        <v>106.479</v>
      </c>
      <c r="P1034" s="167">
        <f t="shared" si="118"/>
        <v>106.95099999999999</v>
      </c>
      <c r="Q1034">
        <f t="shared" si="114"/>
        <v>129.625</v>
      </c>
      <c r="R1034">
        <f t="shared" si="115"/>
        <v>126.479</v>
      </c>
      <c r="S1034" s="168">
        <f t="shared" si="116"/>
        <v>109.625</v>
      </c>
      <c r="T1034">
        <f t="shared" si="117"/>
        <v>106.479</v>
      </c>
    </row>
    <row r="1035" spans="1:20" outlineLevel="1" x14ac:dyDescent="0.25">
      <c r="A1035" s="149">
        <v>50</v>
      </c>
      <c r="B1035" s="164" t="str">
        <f t="shared" si="112"/>
        <v>FA</v>
      </c>
      <c r="C1035" s="164" t="str">
        <f t="shared" si="113"/>
        <v>FA</v>
      </c>
      <c r="D1035" s="135">
        <v>189.78</v>
      </c>
      <c r="E1035" s="165">
        <v>5</v>
      </c>
      <c r="F1035" s="135">
        <v>9</v>
      </c>
      <c r="G1035" s="135">
        <v>125</v>
      </c>
      <c r="H1035" s="154">
        <v>185.54499999999999</v>
      </c>
      <c r="I1035" s="154">
        <v>8.9999999999999993E-3</v>
      </c>
      <c r="J1035" s="154">
        <v>128.27699999999999</v>
      </c>
      <c r="K1035" s="154">
        <v>126.086</v>
      </c>
      <c r="L1035" s="154">
        <v>126.416</v>
      </c>
      <c r="M1035" s="166">
        <v>105</v>
      </c>
      <c r="N1035" s="167">
        <f t="shared" si="118"/>
        <v>108.27699999999999</v>
      </c>
      <c r="O1035" s="167">
        <f t="shared" si="118"/>
        <v>106.086</v>
      </c>
      <c r="P1035" s="167">
        <f t="shared" si="118"/>
        <v>106.416</v>
      </c>
      <c r="Q1035">
        <f t="shared" si="114"/>
        <v>128.27699999999999</v>
      </c>
      <c r="R1035">
        <f t="shared" si="115"/>
        <v>126.086</v>
      </c>
      <c r="S1035" s="168">
        <f t="shared" si="116"/>
        <v>108.27699999999999</v>
      </c>
      <c r="T1035">
        <f t="shared" si="117"/>
        <v>106.086</v>
      </c>
    </row>
    <row r="1036" spans="1:20" outlineLevel="1" x14ac:dyDescent="0.25">
      <c r="A1036" s="149">
        <v>60</v>
      </c>
      <c r="B1036" s="164" t="str">
        <f t="shared" si="112"/>
        <v>FA</v>
      </c>
      <c r="C1036" s="164" t="str">
        <f t="shared" si="113"/>
        <v>FA</v>
      </c>
      <c r="D1036" s="135">
        <v>227.71</v>
      </c>
      <c r="E1036" s="165">
        <v>5</v>
      </c>
      <c r="F1036" s="135">
        <v>9</v>
      </c>
      <c r="G1036" s="135">
        <v>125</v>
      </c>
      <c r="H1036" s="154">
        <v>223.46799999999999</v>
      </c>
      <c r="I1036" s="154">
        <v>8.9999999999999993E-3</v>
      </c>
      <c r="J1036" s="154">
        <v>127.747</v>
      </c>
      <c r="K1036" s="154">
        <v>125.92</v>
      </c>
      <c r="L1036" s="154">
        <v>126.196</v>
      </c>
      <c r="M1036" s="166">
        <v>105</v>
      </c>
      <c r="N1036" s="167">
        <f t="shared" si="118"/>
        <v>107.747</v>
      </c>
      <c r="O1036" s="167">
        <f t="shared" si="118"/>
        <v>105.92</v>
      </c>
      <c r="P1036" s="167">
        <f t="shared" si="118"/>
        <v>106.196</v>
      </c>
      <c r="Q1036">
        <f t="shared" si="114"/>
        <v>127.747</v>
      </c>
      <c r="R1036">
        <f t="shared" si="115"/>
        <v>125.92</v>
      </c>
      <c r="S1036" s="168">
        <f t="shared" si="116"/>
        <v>107.747</v>
      </c>
      <c r="T1036">
        <f t="shared" si="117"/>
        <v>105.92</v>
      </c>
    </row>
    <row r="1037" spans="1:20" outlineLevel="1" x14ac:dyDescent="0.25">
      <c r="A1037" s="149">
        <v>70</v>
      </c>
      <c r="B1037" s="164" t="str">
        <f t="shared" si="112"/>
        <v>FA</v>
      </c>
      <c r="C1037" s="164" t="str">
        <f t="shared" si="113"/>
        <v>FA</v>
      </c>
      <c r="D1037" s="135">
        <v>265.63</v>
      </c>
      <c r="E1037" s="165">
        <v>5</v>
      </c>
      <c r="F1037" s="135">
        <v>9</v>
      </c>
      <c r="G1037" s="135">
        <v>125</v>
      </c>
      <c r="H1037" s="154">
        <v>261.39100000000002</v>
      </c>
      <c r="I1037" s="154">
        <v>8.9999999999999993E-3</v>
      </c>
      <c r="J1037" s="154">
        <v>127.378</v>
      </c>
      <c r="K1037" s="154">
        <v>125.80500000000001</v>
      </c>
      <c r="L1037" s="154">
        <v>126.03</v>
      </c>
      <c r="M1037" s="166">
        <v>105</v>
      </c>
      <c r="N1037" s="167">
        <f t="shared" si="118"/>
        <v>107.378</v>
      </c>
      <c r="O1037" s="167">
        <f t="shared" si="118"/>
        <v>105.80500000000001</v>
      </c>
      <c r="P1037" s="167">
        <f t="shared" si="118"/>
        <v>106.03</v>
      </c>
      <c r="Q1037">
        <f t="shared" si="114"/>
        <v>127.378</v>
      </c>
      <c r="R1037">
        <f t="shared" si="115"/>
        <v>125.80500000000001</v>
      </c>
      <c r="S1037" s="168">
        <f t="shared" si="116"/>
        <v>107.378</v>
      </c>
      <c r="T1037">
        <f t="shared" si="117"/>
        <v>105.80500000000001</v>
      </c>
    </row>
    <row r="1038" spans="1:20" outlineLevel="1" x14ac:dyDescent="0.25">
      <c r="A1038" s="149">
        <v>85</v>
      </c>
      <c r="B1038" s="164" t="str">
        <f t="shared" si="112"/>
        <v>FA</v>
      </c>
      <c r="C1038" s="164" t="str">
        <f t="shared" si="113"/>
        <v>FA</v>
      </c>
      <c r="D1038" s="135">
        <v>322.52</v>
      </c>
      <c r="E1038" s="165">
        <v>5</v>
      </c>
      <c r="F1038" s="135">
        <v>9</v>
      </c>
      <c r="G1038" s="135">
        <v>125</v>
      </c>
      <c r="H1038" s="154">
        <v>318.27499999999998</v>
      </c>
      <c r="I1038" s="154">
        <v>8.9999999999999993E-3</v>
      </c>
      <c r="J1038" s="154">
        <v>126.988</v>
      </c>
      <c r="K1038" s="154">
        <v>125.68</v>
      </c>
      <c r="L1038" s="154">
        <v>125.876</v>
      </c>
      <c r="M1038" s="166">
        <v>105</v>
      </c>
      <c r="N1038" s="167">
        <f t="shared" si="118"/>
        <v>106.988</v>
      </c>
      <c r="O1038" s="167">
        <f t="shared" si="118"/>
        <v>105.68</v>
      </c>
      <c r="P1038" s="167">
        <f t="shared" si="118"/>
        <v>105.876</v>
      </c>
      <c r="Q1038">
        <f t="shared" si="114"/>
        <v>126.988</v>
      </c>
      <c r="R1038">
        <f t="shared" si="115"/>
        <v>125.68</v>
      </c>
      <c r="S1038" s="168">
        <f t="shared" si="116"/>
        <v>106.988</v>
      </c>
      <c r="T1038">
        <f t="shared" si="117"/>
        <v>105.68</v>
      </c>
    </row>
    <row r="1039" spans="1:20" outlineLevel="1" x14ac:dyDescent="0.25">
      <c r="A1039" s="149">
        <v>100</v>
      </c>
      <c r="B1039" s="164" t="str">
        <f t="shared" si="112"/>
        <v>FA</v>
      </c>
      <c r="C1039" s="164" t="str">
        <f t="shared" si="113"/>
        <v>FA</v>
      </c>
      <c r="D1039" s="135">
        <v>379.4</v>
      </c>
      <c r="E1039" s="165">
        <v>5</v>
      </c>
      <c r="F1039" s="135">
        <v>9</v>
      </c>
      <c r="G1039" s="135">
        <v>125</v>
      </c>
      <c r="H1039" s="154">
        <v>375.16</v>
      </c>
      <c r="I1039" s="154">
        <v>8.9999999999999993E-3</v>
      </c>
      <c r="J1039" s="154">
        <v>126.697</v>
      </c>
      <c r="K1039" s="154">
        <v>125.58499999999999</v>
      </c>
      <c r="L1039" s="154">
        <v>125.751</v>
      </c>
      <c r="M1039" s="166">
        <v>105</v>
      </c>
      <c r="N1039" s="167">
        <f t="shared" si="118"/>
        <v>106.697</v>
      </c>
      <c r="O1039" s="167">
        <f t="shared" si="118"/>
        <v>105.58499999999999</v>
      </c>
      <c r="P1039" s="167">
        <f t="shared" si="118"/>
        <v>105.751</v>
      </c>
      <c r="Q1039">
        <f t="shared" si="114"/>
        <v>126.697</v>
      </c>
      <c r="R1039">
        <f t="shared" si="115"/>
        <v>125.58499999999999</v>
      </c>
      <c r="S1039" s="168">
        <f t="shared" si="116"/>
        <v>106.697</v>
      </c>
      <c r="T1039">
        <f t="shared" si="117"/>
        <v>105.58499999999999</v>
      </c>
    </row>
    <row r="1040" spans="1:20" outlineLevel="1" x14ac:dyDescent="0.25">
      <c r="A1040" s="149">
        <v>125</v>
      </c>
      <c r="B1040" s="164" t="str">
        <f t="shared" si="112"/>
        <v>FA</v>
      </c>
      <c r="C1040" s="164" t="str">
        <f t="shared" si="113"/>
        <v>FA</v>
      </c>
      <c r="D1040" s="135">
        <v>474.21</v>
      </c>
      <c r="E1040" s="165">
        <v>5</v>
      </c>
      <c r="F1040" s="135">
        <v>9</v>
      </c>
      <c r="G1040" s="135">
        <v>125</v>
      </c>
      <c r="H1040" s="154">
        <v>469.96800000000002</v>
      </c>
      <c r="I1040" s="154">
        <v>8.9999999999999993E-3</v>
      </c>
      <c r="J1040" s="154">
        <v>126.396</v>
      </c>
      <c r="K1040" s="154">
        <v>125.48</v>
      </c>
      <c r="L1040" s="154">
        <v>125.60899999999999</v>
      </c>
      <c r="M1040" s="166">
        <v>105</v>
      </c>
      <c r="N1040" s="167">
        <f t="shared" si="118"/>
        <v>106.396</v>
      </c>
      <c r="O1040" s="167">
        <f t="shared" si="118"/>
        <v>105.48</v>
      </c>
      <c r="P1040" s="167">
        <f t="shared" si="118"/>
        <v>105.60899999999999</v>
      </c>
      <c r="Q1040">
        <f t="shared" si="114"/>
        <v>126.396</v>
      </c>
      <c r="R1040">
        <f t="shared" si="115"/>
        <v>125.48</v>
      </c>
      <c r="S1040" s="168">
        <f t="shared" si="116"/>
        <v>106.396</v>
      </c>
      <c r="T1040">
        <f t="shared" si="117"/>
        <v>105.48</v>
      </c>
    </row>
    <row r="1041" spans="1:20" outlineLevel="1" x14ac:dyDescent="0.25">
      <c r="A1041" s="149">
        <v>150</v>
      </c>
      <c r="B1041" s="164" t="str">
        <f t="shared" si="112"/>
        <v>FA</v>
      </c>
      <c r="C1041" s="164" t="str">
        <f t="shared" si="113"/>
        <v>FA</v>
      </c>
      <c r="D1041" s="135">
        <v>569.02</v>
      </c>
      <c r="E1041" s="165">
        <v>5</v>
      </c>
      <c r="F1041" s="135">
        <v>9</v>
      </c>
      <c r="G1041" s="135">
        <v>125</v>
      </c>
      <c r="H1041" s="154">
        <v>564.77499999999998</v>
      </c>
      <c r="I1041" s="154">
        <v>8.9999999999999993E-3</v>
      </c>
      <c r="J1041" s="154">
        <v>126.182</v>
      </c>
      <c r="K1041" s="154">
        <v>125.41</v>
      </c>
      <c r="L1041" s="154">
        <v>125.509</v>
      </c>
      <c r="M1041" s="166">
        <v>105</v>
      </c>
      <c r="N1041" s="167">
        <f t="shared" si="118"/>
        <v>106.182</v>
      </c>
      <c r="O1041" s="167">
        <f t="shared" si="118"/>
        <v>105.41</v>
      </c>
      <c r="P1041" s="167">
        <f t="shared" si="118"/>
        <v>105.509</v>
      </c>
      <c r="Q1041">
        <f t="shared" si="114"/>
        <v>126.182</v>
      </c>
      <c r="R1041">
        <f t="shared" si="115"/>
        <v>125.41</v>
      </c>
      <c r="S1041" s="168">
        <f t="shared" si="116"/>
        <v>106.182</v>
      </c>
      <c r="T1041">
        <f t="shared" si="117"/>
        <v>105.41</v>
      </c>
    </row>
    <row r="1042" spans="1:20" outlineLevel="1" x14ac:dyDescent="0.25">
      <c r="A1042" s="149">
        <v>2</v>
      </c>
      <c r="B1042" s="164" t="str">
        <f t="shared" si="112"/>
        <v>FA</v>
      </c>
      <c r="C1042" s="164" t="str">
        <f t="shared" si="113"/>
        <v>TR</v>
      </c>
      <c r="D1042" s="135">
        <v>7.75</v>
      </c>
      <c r="E1042" s="165">
        <v>5</v>
      </c>
      <c r="F1042" s="135">
        <v>12</v>
      </c>
      <c r="G1042" s="135">
        <v>125</v>
      </c>
      <c r="H1042" s="154">
        <v>3.5138500000000001</v>
      </c>
      <c r="I1042" s="154">
        <v>1.2E-2</v>
      </c>
      <c r="J1042" s="154">
        <v>210.90100000000001</v>
      </c>
      <c r="K1042" s="154">
        <v>149.86500000000001</v>
      </c>
      <c r="L1042" s="154">
        <v>160.73099999999999</v>
      </c>
      <c r="M1042" s="166">
        <v>105</v>
      </c>
      <c r="N1042" s="167">
        <f t="shared" si="118"/>
        <v>190.90100000000001</v>
      </c>
      <c r="O1042" s="167">
        <f t="shared" si="118"/>
        <v>129.86500000000001</v>
      </c>
      <c r="P1042" s="167">
        <f t="shared" si="118"/>
        <v>140.73099999999999</v>
      </c>
      <c r="Q1042" t="str">
        <f t="shared" si="114"/>
        <v>NA</v>
      </c>
      <c r="R1042" t="str">
        <f t="shared" si="115"/>
        <v>NA</v>
      </c>
      <c r="S1042" s="168">
        <f t="shared" si="116"/>
        <v>190.90100000000001</v>
      </c>
      <c r="T1042">
        <f t="shared" si="117"/>
        <v>129.86500000000001</v>
      </c>
    </row>
    <row r="1043" spans="1:20" outlineLevel="1" x14ac:dyDescent="0.25">
      <c r="A1043" s="149">
        <v>3.5</v>
      </c>
      <c r="B1043" s="164" t="str">
        <f t="shared" si="112"/>
        <v>TR</v>
      </c>
      <c r="C1043" s="164" t="str">
        <f t="shared" si="113"/>
        <v>TR</v>
      </c>
      <c r="D1043" s="135">
        <v>13.44</v>
      </c>
      <c r="E1043" s="165">
        <v>5</v>
      </c>
      <c r="F1043" s="135">
        <v>12</v>
      </c>
      <c r="G1043" s="135">
        <v>125</v>
      </c>
      <c r="H1043" s="154">
        <v>9.2023100000000007</v>
      </c>
      <c r="I1043" s="154">
        <v>1.2E-2</v>
      </c>
      <c r="J1043" s="154">
        <v>177.43799999999999</v>
      </c>
      <c r="K1043" s="154">
        <v>140.31800000000001</v>
      </c>
      <c r="L1043" s="154">
        <v>146.53299999999999</v>
      </c>
      <c r="M1043" s="166">
        <v>105</v>
      </c>
      <c r="N1043" s="167">
        <f t="shared" si="118"/>
        <v>157.43799999999999</v>
      </c>
      <c r="O1043" s="167">
        <f t="shared" si="118"/>
        <v>120.31800000000001</v>
      </c>
      <c r="P1043" s="167">
        <f t="shared" si="118"/>
        <v>126.53299999999999</v>
      </c>
      <c r="Q1043">
        <f t="shared" si="114"/>
        <v>177.43799999999999</v>
      </c>
      <c r="R1043">
        <f t="shared" si="115"/>
        <v>140.31800000000001</v>
      </c>
      <c r="S1043" s="168">
        <f t="shared" si="116"/>
        <v>157.43799999999999</v>
      </c>
      <c r="T1043">
        <f t="shared" si="117"/>
        <v>120.31800000000001</v>
      </c>
    </row>
    <row r="1044" spans="1:20" outlineLevel="1" x14ac:dyDescent="0.25">
      <c r="A1044" s="149">
        <v>5</v>
      </c>
      <c r="B1044" s="164" t="str">
        <f t="shared" si="112"/>
        <v>TR</v>
      </c>
      <c r="C1044" s="164" t="str">
        <f t="shared" si="113"/>
        <v>TR</v>
      </c>
      <c r="D1044" s="135">
        <v>19.13</v>
      </c>
      <c r="E1044" s="165">
        <v>5</v>
      </c>
      <c r="F1044" s="135">
        <v>12</v>
      </c>
      <c r="G1044" s="135">
        <v>125</v>
      </c>
      <c r="H1044" s="154">
        <v>14.8908</v>
      </c>
      <c r="I1044" s="154">
        <v>1.2E-2</v>
      </c>
      <c r="J1044" s="154">
        <v>162.876</v>
      </c>
      <c r="K1044" s="154">
        <v>136.166</v>
      </c>
      <c r="L1044" s="154">
        <v>140.64699999999999</v>
      </c>
      <c r="M1044" s="166">
        <v>105</v>
      </c>
      <c r="N1044" s="167">
        <f t="shared" si="118"/>
        <v>142.876</v>
      </c>
      <c r="O1044" s="167">
        <f t="shared" si="118"/>
        <v>116.166</v>
      </c>
      <c r="P1044" s="167">
        <f t="shared" si="118"/>
        <v>120.64699999999999</v>
      </c>
      <c r="Q1044">
        <f t="shared" si="114"/>
        <v>162.876</v>
      </c>
      <c r="R1044">
        <f t="shared" si="115"/>
        <v>136.166</v>
      </c>
      <c r="S1044" s="168">
        <f t="shared" si="116"/>
        <v>142.876</v>
      </c>
      <c r="T1044">
        <f t="shared" si="117"/>
        <v>116.166</v>
      </c>
    </row>
    <row r="1045" spans="1:20" outlineLevel="1" x14ac:dyDescent="0.25">
      <c r="A1045" s="149">
        <v>7.5</v>
      </c>
      <c r="B1045" s="164" t="str">
        <f t="shared" si="112"/>
        <v>TR</v>
      </c>
      <c r="C1045" s="164" t="str">
        <f t="shared" si="113"/>
        <v>TR</v>
      </c>
      <c r="D1045" s="135">
        <v>28.61</v>
      </c>
      <c r="E1045" s="165">
        <v>5</v>
      </c>
      <c r="F1045" s="135">
        <v>12</v>
      </c>
      <c r="G1045" s="135">
        <v>125</v>
      </c>
      <c r="H1045" s="154">
        <v>24.371500000000001</v>
      </c>
      <c r="I1045" s="154">
        <v>1.2E-2</v>
      </c>
      <c r="J1045" s="154">
        <v>150.81700000000001</v>
      </c>
      <c r="K1045" s="154">
        <v>132.71100000000001</v>
      </c>
      <c r="L1045" s="154">
        <v>135.761</v>
      </c>
      <c r="M1045" s="166">
        <v>105</v>
      </c>
      <c r="N1045" s="167">
        <f t="shared" si="118"/>
        <v>130.81700000000001</v>
      </c>
      <c r="O1045" s="167">
        <f t="shared" si="118"/>
        <v>112.71100000000001</v>
      </c>
      <c r="P1045" s="167">
        <f t="shared" si="118"/>
        <v>115.761</v>
      </c>
      <c r="Q1045">
        <f t="shared" si="114"/>
        <v>150.81700000000001</v>
      </c>
      <c r="R1045">
        <f t="shared" si="115"/>
        <v>132.71100000000001</v>
      </c>
      <c r="S1045" s="168">
        <f t="shared" si="116"/>
        <v>130.81700000000001</v>
      </c>
      <c r="T1045">
        <f t="shared" si="117"/>
        <v>112.71100000000001</v>
      </c>
    </row>
    <row r="1046" spans="1:20" outlineLevel="1" x14ac:dyDescent="0.25">
      <c r="A1046" s="149">
        <v>10</v>
      </c>
      <c r="B1046" s="164" t="str">
        <f t="shared" si="112"/>
        <v>TR</v>
      </c>
      <c r="C1046" s="164" t="str">
        <f t="shared" si="113"/>
        <v>TR</v>
      </c>
      <c r="D1046" s="135">
        <v>38.090000000000003</v>
      </c>
      <c r="E1046" s="165">
        <v>5</v>
      </c>
      <c r="F1046" s="135">
        <v>12</v>
      </c>
      <c r="G1046" s="135">
        <v>125</v>
      </c>
      <c r="H1046" s="154">
        <v>33.8523</v>
      </c>
      <c r="I1046" s="154">
        <v>1.2E-2</v>
      </c>
      <c r="J1046" s="154">
        <v>144.9</v>
      </c>
      <c r="K1046" s="154">
        <v>130.983</v>
      </c>
      <c r="L1046" s="154">
        <v>133.381</v>
      </c>
      <c r="M1046" s="166">
        <v>105</v>
      </c>
      <c r="N1046" s="167">
        <f t="shared" si="118"/>
        <v>124.9</v>
      </c>
      <c r="O1046" s="167">
        <f t="shared" si="118"/>
        <v>110.983</v>
      </c>
      <c r="P1046" s="167">
        <f t="shared" si="118"/>
        <v>113.381</v>
      </c>
      <c r="Q1046">
        <f t="shared" si="114"/>
        <v>144.9</v>
      </c>
      <c r="R1046">
        <f t="shared" si="115"/>
        <v>130.983</v>
      </c>
      <c r="S1046" s="168">
        <f t="shared" si="116"/>
        <v>124.9</v>
      </c>
      <c r="T1046">
        <f t="shared" si="117"/>
        <v>110.983</v>
      </c>
    </row>
    <row r="1047" spans="1:20" outlineLevel="1" x14ac:dyDescent="0.25">
      <c r="A1047" s="149">
        <v>15</v>
      </c>
      <c r="B1047" s="164" t="str">
        <f t="shared" si="112"/>
        <v>TR</v>
      </c>
      <c r="C1047" s="164" t="str">
        <f t="shared" si="113"/>
        <v>TR</v>
      </c>
      <c r="D1047" s="135">
        <v>57.05</v>
      </c>
      <c r="E1047" s="165">
        <v>5</v>
      </c>
      <c r="F1047" s="135">
        <v>12</v>
      </c>
      <c r="G1047" s="135">
        <v>125</v>
      </c>
      <c r="H1047" s="154">
        <v>52.813800000000001</v>
      </c>
      <c r="I1047" s="154">
        <v>1.2E-2</v>
      </c>
      <c r="J1047" s="154">
        <v>138.46299999999999</v>
      </c>
      <c r="K1047" s="154">
        <v>129.172</v>
      </c>
      <c r="L1047" s="154">
        <v>130.65799999999999</v>
      </c>
      <c r="M1047" s="166">
        <v>105</v>
      </c>
      <c r="N1047" s="167">
        <f t="shared" si="118"/>
        <v>118.46299999999999</v>
      </c>
      <c r="O1047" s="167">
        <f t="shared" si="118"/>
        <v>109.172</v>
      </c>
      <c r="P1047" s="167">
        <f t="shared" si="118"/>
        <v>110.65799999999999</v>
      </c>
      <c r="Q1047">
        <f t="shared" si="114"/>
        <v>138.46299999999999</v>
      </c>
      <c r="R1047">
        <f t="shared" si="115"/>
        <v>129.172</v>
      </c>
      <c r="S1047" s="168">
        <f t="shared" si="116"/>
        <v>118.46299999999999</v>
      </c>
      <c r="T1047">
        <f t="shared" si="117"/>
        <v>109.172</v>
      </c>
    </row>
    <row r="1048" spans="1:20" outlineLevel="1" x14ac:dyDescent="0.25">
      <c r="A1048" s="149">
        <v>20</v>
      </c>
      <c r="B1048" s="164" t="str">
        <f t="shared" si="112"/>
        <v>TR</v>
      </c>
      <c r="C1048" s="164" t="str">
        <f t="shared" si="113"/>
        <v>TR</v>
      </c>
      <c r="D1048" s="135">
        <v>76.02</v>
      </c>
      <c r="E1048" s="165">
        <v>5</v>
      </c>
      <c r="F1048" s="135">
        <v>12</v>
      </c>
      <c r="G1048" s="135">
        <v>125</v>
      </c>
      <c r="H1048" s="154">
        <v>71.775400000000005</v>
      </c>
      <c r="I1048" s="154">
        <v>1.2E-2</v>
      </c>
      <c r="J1048" s="154">
        <v>135.26300000000001</v>
      </c>
      <c r="K1048" s="154">
        <v>128.24199999999999</v>
      </c>
      <c r="L1048" s="154">
        <v>129.376</v>
      </c>
      <c r="M1048" s="166">
        <v>105</v>
      </c>
      <c r="N1048" s="167">
        <f t="shared" si="118"/>
        <v>115.26300000000001</v>
      </c>
      <c r="O1048" s="167">
        <f t="shared" si="118"/>
        <v>108.24199999999999</v>
      </c>
      <c r="P1048" s="167">
        <f t="shared" si="118"/>
        <v>109.376</v>
      </c>
      <c r="Q1048">
        <f t="shared" si="114"/>
        <v>135.26300000000001</v>
      </c>
      <c r="R1048">
        <f t="shared" si="115"/>
        <v>128.24199999999999</v>
      </c>
      <c r="S1048" s="168">
        <f t="shared" si="116"/>
        <v>115.26300000000001</v>
      </c>
      <c r="T1048">
        <f t="shared" si="117"/>
        <v>108.24199999999999</v>
      </c>
    </row>
    <row r="1049" spans="1:20" outlineLevel="1" x14ac:dyDescent="0.25">
      <c r="A1049" s="149">
        <v>35</v>
      </c>
      <c r="B1049" s="164" t="str">
        <f t="shared" si="112"/>
        <v>FA</v>
      </c>
      <c r="C1049" s="164" t="str">
        <f t="shared" si="113"/>
        <v>FA</v>
      </c>
      <c r="D1049" s="135">
        <v>132.9</v>
      </c>
      <c r="E1049" s="165">
        <v>5</v>
      </c>
      <c r="F1049" s="135">
        <v>12</v>
      </c>
      <c r="G1049" s="135">
        <v>125</v>
      </c>
      <c r="H1049" s="154">
        <v>128.66</v>
      </c>
      <c r="I1049" s="154">
        <v>1.2E-2</v>
      </c>
      <c r="J1049" s="154">
        <v>131.16399999999999</v>
      </c>
      <c r="K1049" s="154">
        <v>126.97199999999999</v>
      </c>
      <c r="L1049" s="154">
        <v>127.6</v>
      </c>
      <c r="M1049" s="166">
        <v>105</v>
      </c>
      <c r="N1049" s="167">
        <f t="shared" si="118"/>
        <v>111.16399999999999</v>
      </c>
      <c r="O1049" s="167">
        <f t="shared" si="118"/>
        <v>106.97199999999999</v>
      </c>
      <c r="P1049" s="167">
        <f t="shared" si="118"/>
        <v>107.6</v>
      </c>
      <c r="Q1049">
        <f t="shared" si="114"/>
        <v>131.16399999999999</v>
      </c>
      <c r="R1049">
        <f t="shared" si="115"/>
        <v>126.97199999999999</v>
      </c>
      <c r="S1049" s="168">
        <f t="shared" si="116"/>
        <v>111.16399999999999</v>
      </c>
      <c r="T1049">
        <f t="shared" si="117"/>
        <v>106.97199999999999</v>
      </c>
    </row>
    <row r="1050" spans="1:20" outlineLevel="1" x14ac:dyDescent="0.25">
      <c r="A1050" s="149">
        <v>50</v>
      </c>
      <c r="B1050" s="164" t="str">
        <f t="shared" si="112"/>
        <v>FA</v>
      </c>
      <c r="C1050" s="164" t="str">
        <f t="shared" si="113"/>
        <v>FA</v>
      </c>
      <c r="D1050" s="135">
        <v>189.78</v>
      </c>
      <c r="E1050" s="165">
        <v>5</v>
      </c>
      <c r="F1050" s="135">
        <v>12</v>
      </c>
      <c r="G1050" s="135">
        <v>125</v>
      </c>
      <c r="H1050" s="154">
        <v>185.54499999999999</v>
      </c>
      <c r="I1050" s="154">
        <v>1.2E-2</v>
      </c>
      <c r="J1050" s="154">
        <v>129.369</v>
      </c>
      <c r="K1050" s="154">
        <v>126.44799999999999</v>
      </c>
      <c r="L1050" s="154">
        <v>126.88800000000001</v>
      </c>
      <c r="M1050" s="166">
        <v>105</v>
      </c>
      <c r="N1050" s="167">
        <f t="shared" si="118"/>
        <v>109.369</v>
      </c>
      <c r="O1050" s="167">
        <f t="shared" si="118"/>
        <v>106.44799999999999</v>
      </c>
      <c r="P1050" s="167">
        <f t="shared" si="118"/>
        <v>106.88800000000001</v>
      </c>
      <c r="Q1050">
        <f t="shared" si="114"/>
        <v>129.369</v>
      </c>
      <c r="R1050">
        <f t="shared" si="115"/>
        <v>126.44799999999999</v>
      </c>
      <c r="S1050" s="168">
        <f t="shared" si="116"/>
        <v>109.369</v>
      </c>
      <c r="T1050">
        <f t="shared" si="117"/>
        <v>106.44799999999999</v>
      </c>
    </row>
    <row r="1051" spans="1:20" outlineLevel="1" x14ac:dyDescent="0.25">
      <c r="A1051" s="149">
        <v>60</v>
      </c>
      <c r="B1051" s="164" t="str">
        <f t="shared" si="112"/>
        <v>FA</v>
      </c>
      <c r="C1051" s="164" t="str">
        <f t="shared" si="113"/>
        <v>FA</v>
      </c>
      <c r="D1051" s="135">
        <v>227.71</v>
      </c>
      <c r="E1051" s="165">
        <v>5</v>
      </c>
      <c r="F1051" s="135">
        <v>12</v>
      </c>
      <c r="G1051" s="135">
        <v>125</v>
      </c>
      <c r="H1051" s="154">
        <v>223.46799999999999</v>
      </c>
      <c r="I1051" s="154">
        <v>1.2E-2</v>
      </c>
      <c r="J1051" s="154">
        <v>128.66200000000001</v>
      </c>
      <c r="K1051" s="154">
        <v>126.227</v>
      </c>
      <c r="L1051" s="154">
        <v>126.595</v>
      </c>
      <c r="M1051" s="166">
        <v>105</v>
      </c>
      <c r="N1051" s="167">
        <f t="shared" si="118"/>
        <v>108.66200000000001</v>
      </c>
      <c r="O1051" s="167">
        <f t="shared" si="118"/>
        <v>106.227</v>
      </c>
      <c r="P1051" s="167">
        <f t="shared" si="118"/>
        <v>106.595</v>
      </c>
      <c r="Q1051">
        <f t="shared" si="114"/>
        <v>128.66200000000001</v>
      </c>
      <c r="R1051">
        <f t="shared" si="115"/>
        <v>126.227</v>
      </c>
      <c r="S1051" s="168">
        <f t="shared" si="116"/>
        <v>108.66200000000001</v>
      </c>
      <c r="T1051">
        <f t="shared" si="117"/>
        <v>106.227</v>
      </c>
    </row>
    <row r="1052" spans="1:20" outlineLevel="1" x14ac:dyDescent="0.25">
      <c r="A1052" s="149">
        <v>70</v>
      </c>
      <c r="B1052" s="164" t="str">
        <f t="shared" si="112"/>
        <v>FA</v>
      </c>
      <c r="C1052" s="164" t="str">
        <f t="shared" si="113"/>
        <v>FA</v>
      </c>
      <c r="D1052" s="135">
        <v>265.63</v>
      </c>
      <c r="E1052" s="165">
        <v>5</v>
      </c>
      <c r="F1052" s="135">
        <v>12</v>
      </c>
      <c r="G1052" s="135">
        <v>125</v>
      </c>
      <c r="H1052" s="154">
        <v>261.39100000000002</v>
      </c>
      <c r="I1052" s="154">
        <v>1.2E-2</v>
      </c>
      <c r="J1052" s="154">
        <v>128.16999999999999</v>
      </c>
      <c r="K1052" s="154">
        <v>126.074</v>
      </c>
      <c r="L1052" s="154">
        <v>126.373</v>
      </c>
      <c r="M1052" s="166">
        <v>105</v>
      </c>
      <c r="N1052" s="167">
        <f t="shared" si="118"/>
        <v>108.16999999999999</v>
      </c>
      <c r="O1052" s="167">
        <f t="shared" si="118"/>
        <v>106.074</v>
      </c>
      <c r="P1052" s="167">
        <f t="shared" si="118"/>
        <v>106.373</v>
      </c>
      <c r="Q1052">
        <f t="shared" si="114"/>
        <v>128.16999999999999</v>
      </c>
      <c r="R1052">
        <f t="shared" si="115"/>
        <v>126.074</v>
      </c>
      <c r="S1052" s="168">
        <f t="shared" si="116"/>
        <v>108.16999999999999</v>
      </c>
      <c r="T1052">
        <f t="shared" si="117"/>
        <v>106.074</v>
      </c>
    </row>
    <row r="1053" spans="1:20" outlineLevel="1" x14ac:dyDescent="0.25">
      <c r="A1053" s="149">
        <v>85</v>
      </c>
      <c r="B1053" s="164" t="str">
        <f t="shared" si="112"/>
        <v>FA</v>
      </c>
      <c r="C1053" s="164" t="str">
        <f t="shared" si="113"/>
        <v>FA</v>
      </c>
      <c r="D1053" s="135">
        <v>322.52</v>
      </c>
      <c r="E1053" s="165">
        <v>5</v>
      </c>
      <c r="F1053" s="135">
        <v>12</v>
      </c>
      <c r="G1053" s="135">
        <v>125</v>
      </c>
      <c r="H1053" s="154">
        <v>318.27499999999998</v>
      </c>
      <c r="I1053" s="154">
        <v>1.2E-2</v>
      </c>
      <c r="J1053" s="154">
        <v>127.651</v>
      </c>
      <c r="K1053" s="154">
        <v>125.90600000000001</v>
      </c>
      <c r="L1053" s="154">
        <v>126.16800000000001</v>
      </c>
      <c r="M1053" s="166">
        <v>105</v>
      </c>
      <c r="N1053" s="167">
        <f t="shared" si="118"/>
        <v>107.651</v>
      </c>
      <c r="O1053" s="167">
        <f t="shared" si="118"/>
        <v>105.90600000000001</v>
      </c>
      <c r="P1053" s="167">
        <f t="shared" si="118"/>
        <v>106.16800000000001</v>
      </c>
      <c r="Q1053">
        <f t="shared" si="114"/>
        <v>127.651</v>
      </c>
      <c r="R1053">
        <f t="shared" si="115"/>
        <v>125.90600000000001</v>
      </c>
      <c r="S1053" s="168">
        <f t="shared" si="116"/>
        <v>107.651</v>
      </c>
      <c r="T1053">
        <f t="shared" si="117"/>
        <v>105.90600000000001</v>
      </c>
    </row>
    <row r="1054" spans="1:20" outlineLevel="1" x14ac:dyDescent="0.25">
      <c r="A1054" s="149">
        <v>100</v>
      </c>
      <c r="B1054" s="164" t="str">
        <f t="shared" si="112"/>
        <v>FA</v>
      </c>
      <c r="C1054" s="164" t="str">
        <f t="shared" si="113"/>
        <v>FA</v>
      </c>
      <c r="D1054" s="135">
        <v>379.4</v>
      </c>
      <c r="E1054" s="165">
        <v>5</v>
      </c>
      <c r="F1054" s="135">
        <v>12</v>
      </c>
      <c r="G1054" s="135">
        <v>125</v>
      </c>
      <c r="H1054" s="154">
        <v>375.16</v>
      </c>
      <c r="I1054" s="154">
        <v>1.2E-2</v>
      </c>
      <c r="J1054" s="154">
        <v>127.262</v>
      </c>
      <c r="K1054" s="154">
        <v>125.779</v>
      </c>
      <c r="L1054" s="154">
        <v>126.001</v>
      </c>
      <c r="M1054" s="166">
        <v>105</v>
      </c>
      <c r="N1054" s="167">
        <f t="shared" si="118"/>
        <v>107.262</v>
      </c>
      <c r="O1054" s="167">
        <f t="shared" si="118"/>
        <v>105.779</v>
      </c>
      <c r="P1054" s="167">
        <f t="shared" si="118"/>
        <v>106.001</v>
      </c>
      <c r="Q1054">
        <f t="shared" si="114"/>
        <v>127.262</v>
      </c>
      <c r="R1054">
        <f t="shared" si="115"/>
        <v>125.779</v>
      </c>
      <c r="S1054" s="168">
        <f t="shared" si="116"/>
        <v>107.262</v>
      </c>
      <c r="T1054">
        <f t="shared" si="117"/>
        <v>105.779</v>
      </c>
    </row>
    <row r="1055" spans="1:20" outlineLevel="1" x14ac:dyDescent="0.25">
      <c r="A1055" s="149">
        <v>125</v>
      </c>
      <c r="B1055" s="164" t="str">
        <f t="shared" si="112"/>
        <v>FA</v>
      </c>
      <c r="C1055" s="164" t="str">
        <f t="shared" si="113"/>
        <v>FA</v>
      </c>
      <c r="D1055" s="135">
        <v>474.21</v>
      </c>
      <c r="E1055" s="165">
        <v>5</v>
      </c>
      <c r="F1055" s="135">
        <v>12</v>
      </c>
      <c r="G1055" s="135">
        <v>125</v>
      </c>
      <c r="H1055" s="154">
        <v>469.96800000000002</v>
      </c>
      <c r="I1055" s="154">
        <v>1.2E-2</v>
      </c>
      <c r="J1055" s="154">
        <v>126.86</v>
      </c>
      <c r="K1055" s="154">
        <v>125.64</v>
      </c>
      <c r="L1055" s="154">
        <v>125.812</v>
      </c>
      <c r="M1055" s="166">
        <v>105</v>
      </c>
      <c r="N1055" s="167">
        <f t="shared" si="118"/>
        <v>106.86</v>
      </c>
      <c r="O1055" s="167">
        <f t="shared" si="118"/>
        <v>105.64</v>
      </c>
      <c r="P1055" s="167">
        <f t="shared" si="118"/>
        <v>105.812</v>
      </c>
      <c r="Q1055">
        <f t="shared" si="114"/>
        <v>126.86</v>
      </c>
      <c r="R1055">
        <f t="shared" si="115"/>
        <v>125.64</v>
      </c>
      <c r="S1055" s="168">
        <f t="shared" si="116"/>
        <v>106.86</v>
      </c>
      <c r="T1055">
        <f t="shared" si="117"/>
        <v>105.64</v>
      </c>
    </row>
    <row r="1056" spans="1:20" outlineLevel="1" x14ac:dyDescent="0.25">
      <c r="A1056" s="149">
        <v>150</v>
      </c>
      <c r="B1056" s="164" t="str">
        <f t="shared" si="112"/>
        <v>FA</v>
      </c>
      <c r="C1056" s="164" t="str">
        <f t="shared" si="113"/>
        <v>FA</v>
      </c>
      <c r="D1056" s="135">
        <v>569.02</v>
      </c>
      <c r="E1056" s="165">
        <v>5</v>
      </c>
      <c r="F1056" s="135">
        <v>12</v>
      </c>
      <c r="G1056" s="135">
        <v>125</v>
      </c>
      <c r="H1056" s="154">
        <v>564.77499999999998</v>
      </c>
      <c r="I1056" s="154">
        <v>1.2E-2</v>
      </c>
      <c r="J1056" s="154">
        <v>126.575</v>
      </c>
      <c r="K1056" s="154">
        <v>125.547</v>
      </c>
      <c r="L1056" s="154">
        <v>125.678</v>
      </c>
      <c r="M1056" s="166">
        <v>105</v>
      </c>
      <c r="N1056" s="167">
        <f t="shared" si="118"/>
        <v>106.575</v>
      </c>
      <c r="O1056" s="167">
        <f t="shared" si="118"/>
        <v>105.547</v>
      </c>
      <c r="P1056" s="167">
        <f t="shared" si="118"/>
        <v>105.678</v>
      </c>
      <c r="Q1056">
        <f t="shared" si="114"/>
        <v>126.575</v>
      </c>
      <c r="R1056">
        <f t="shared" si="115"/>
        <v>125.547</v>
      </c>
      <c r="S1056" s="168">
        <f t="shared" si="116"/>
        <v>106.575</v>
      </c>
      <c r="T1056">
        <f t="shared" si="117"/>
        <v>105.547</v>
      </c>
    </row>
    <row r="1057" spans="1:20" outlineLevel="1" x14ac:dyDescent="0.25">
      <c r="A1057" s="149">
        <v>2</v>
      </c>
      <c r="B1057" s="164" t="str">
        <f t="shared" si="112"/>
        <v>FA</v>
      </c>
      <c r="C1057" s="164" t="str">
        <f t="shared" si="113"/>
        <v>TR</v>
      </c>
      <c r="D1057" s="135">
        <v>7.75</v>
      </c>
      <c r="E1057" s="165">
        <v>5</v>
      </c>
      <c r="F1057" s="135">
        <v>15</v>
      </c>
      <c r="G1057" s="135">
        <v>125</v>
      </c>
      <c r="H1057" s="154">
        <v>3.5138500000000001</v>
      </c>
      <c r="I1057" s="154">
        <v>1.4999999999999999E-2</v>
      </c>
      <c r="J1057" s="154">
        <v>231.732</v>
      </c>
      <c r="K1057" s="154">
        <v>155.93100000000001</v>
      </c>
      <c r="L1057" s="154">
        <v>169.38800000000001</v>
      </c>
      <c r="M1057" s="166">
        <v>105</v>
      </c>
      <c r="N1057" s="167">
        <f t="shared" si="118"/>
        <v>211.732</v>
      </c>
      <c r="O1057" s="167">
        <f t="shared" si="118"/>
        <v>135.93100000000001</v>
      </c>
      <c r="P1057" s="167">
        <f t="shared" si="118"/>
        <v>149.38800000000001</v>
      </c>
      <c r="Q1057" t="str">
        <f t="shared" si="114"/>
        <v>NA</v>
      </c>
      <c r="R1057" t="str">
        <f t="shared" si="115"/>
        <v>NA</v>
      </c>
      <c r="S1057" s="168">
        <f t="shared" si="116"/>
        <v>211.732</v>
      </c>
      <c r="T1057">
        <f t="shared" si="117"/>
        <v>135.93100000000001</v>
      </c>
    </row>
    <row r="1058" spans="1:20" outlineLevel="1" x14ac:dyDescent="0.25">
      <c r="A1058" s="149">
        <v>3.5</v>
      </c>
      <c r="B1058" s="164" t="str">
        <f t="shared" si="112"/>
        <v>TR</v>
      </c>
      <c r="C1058" s="164" t="str">
        <f t="shared" si="113"/>
        <v>TR</v>
      </c>
      <c r="D1058" s="135">
        <v>13.44</v>
      </c>
      <c r="E1058" s="165">
        <v>5</v>
      </c>
      <c r="F1058" s="135">
        <v>15</v>
      </c>
      <c r="G1058" s="135">
        <v>125</v>
      </c>
      <c r="H1058" s="154">
        <v>9.2023100000000007</v>
      </c>
      <c r="I1058" s="154">
        <v>1.4999999999999999E-2</v>
      </c>
      <c r="J1058" s="154">
        <v>190.28700000000001</v>
      </c>
      <c r="K1058" s="154">
        <v>144.09</v>
      </c>
      <c r="L1058" s="154">
        <v>151.81299999999999</v>
      </c>
      <c r="M1058" s="166">
        <v>105</v>
      </c>
      <c r="N1058" s="167">
        <f t="shared" si="118"/>
        <v>170.28700000000001</v>
      </c>
      <c r="O1058" s="167">
        <f t="shared" si="118"/>
        <v>124.09</v>
      </c>
      <c r="P1058" s="167">
        <f t="shared" si="118"/>
        <v>131.81299999999999</v>
      </c>
      <c r="Q1058">
        <f t="shared" si="114"/>
        <v>190.28700000000001</v>
      </c>
      <c r="R1058">
        <f t="shared" si="115"/>
        <v>144.09</v>
      </c>
      <c r="S1058" s="168">
        <f t="shared" si="116"/>
        <v>170.28700000000001</v>
      </c>
      <c r="T1058">
        <f t="shared" si="117"/>
        <v>124.09</v>
      </c>
    </row>
    <row r="1059" spans="1:20" outlineLevel="1" x14ac:dyDescent="0.25">
      <c r="A1059" s="149">
        <v>5</v>
      </c>
      <c r="B1059" s="164" t="str">
        <f t="shared" si="112"/>
        <v>TR</v>
      </c>
      <c r="C1059" s="164" t="str">
        <f t="shared" si="113"/>
        <v>TR</v>
      </c>
      <c r="D1059" s="135">
        <v>19.13</v>
      </c>
      <c r="E1059" s="165">
        <v>5</v>
      </c>
      <c r="F1059" s="135">
        <v>15</v>
      </c>
      <c r="G1059" s="135">
        <v>125</v>
      </c>
      <c r="H1059" s="154">
        <v>14.8908</v>
      </c>
      <c r="I1059" s="154">
        <v>1.4999999999999999E-2</v>
      </c>
      <c r="J1059" s="154">
        <v>172.208</v>
      </c>
      <c r="K1059" s="154">
        <v>138.928</v>
      </c>
      <c r="L1059" s="154">
        <v>144.505</v>
      </c>
      <c r="M1059" s="166">
        <v>105</v>
      </c>
      <c r="N1059" s="167">
        <f t="shared" si="118"/>
        <v>152.208</v>
      </c>
      <c r="O1059" s="167">
        <f t="shared" si="118"/>
        <v>118.928</v>
      </c>
      <c r="P1059" s="167">
        <f t="shared" si="118"/>
        <v>124.505</v>
      </c>
      <c r="Q1059">
        <f t="shared" si="114"/>
        <v>172.208</v>
      </c>
      <c r="R1059">
        <f t="shared" si="115"/>
        <v>138.928</v>
      </c>
      <c r="S1059" s="168">
        <f t="shared" si="116"/>
        <v>152.208</v>
      </c>
      <c r="T1059">
        <f t="shared" si="117"/>
        <v>118.928</v>
      </c>
    </row>
    <row r="1060" spans="1:20" outlineLevel="1" x14ac:dyDescent="0.25">
      <c r="A1060" s="149">
        <v>7.5</v>
      </c>
      <c r="B1060" s="164" t="str">
        <f t="shared" si="112"/>
        <v>TR</v>
      </c>
      <c r="C1060" s="164" t="str">
        <f t="shared" si="113"/>
        <v>TR</v>
      </c>
      <c r="D1060" s="135">
        <v>28.61</v>
      </c>
      <c r="E1060" s="165">
        <v>5</v>
      </c>
      <c r="F1060" s="135">
        <v>15</v>
      </c>
      <c r="G1060" s="135">
        <v>125</v>
      </c>
      <c r="H1060" s="154">
        <v>24.371500000000001</v>
      </c>
      <c r="I1060" s="154">
        <v>1.4999999999999999E-2</v>
      </c>
      <c r="J1060" s="154">
        <v>157.20699999999999</v>
      </c>
      <c r="K1060" s="154">
        <v>134.625</v>
      </c>
      <c r="L1060" s="154">
        <v>138.42599999999999</v>
      </c>
      <c r="M1060" s="166">
        <v>105</v>
      </c>
      <c r="N1060" s="167">
        <f t="shared" si="118"/>
        <v>137.20699999999999</v>
      </c>
      <c r="O1060" s="167">
        <f t="shared" si="118"/>
        <v>114.625</v>
      </c>
      <c r="P1060" s="167">
        <f t="shared" si="118"/>
        <v>118.42599999999999</v>
      </c>
      <c r="Q1060">
        <f t="shared" si="114"/>
        <v>157.20699999999999</v>
      </c>
      <c r="R1060">
        <f t="shared" si="115"/>
        <v>134.625</v>
      </c>
      <c r="S1060" s="168">
        <f t="shared" si="116"/>
        <v>137.20699999999999</v>
      </c>
      <c r="T1060">
        <f t="shared" si="117"/>
        <v>114.625</v>
      </c>
    </row>
    <row r="1061" spans="1:20" outlineLevel="1" x14ac:dyDescent="0.25">
      <c r="A1061" s="149">
        <v>10</v>
      </c>
      <c r="B1061" s="164" t="str">
        <f t="shared" si="112"/>
        <v>TR</v>
      </c>
      <c r="C1061" s="164" t="str">
        <f t="shared" si="113"/>
        <v>TR</v>
      </c>
      <c r="D1061" s="135">
        <v>38.090000000000003</v>
      </c>
      <c r="E1061" s="165">
        <v>5</v>
      </c>
      <c r="F1061" s="135">
        <v>15</v>
      </c>
      <c r="G1061" s="135">
        <v>125</v>
      </c>
      <c r="H1061" s="154">
        <v>33.8523</v>
      </c>
      <c r="I1061" s="154">
        <v>1.4999999999999999E-2</v>
      </c>
      <c r="J1061" s="154">
        <v>149.839</v>
      </c>
      <c r="K1061" s="154">
        <v>132.471</v>
      </c>
      <c r="L1061" s="154">
        <v>135.46100000000001</v>
      </c>
      <c r="M1061" s="166">
        <v>105</v>
      </c>
      <c r="N1061" s="167">
        <f t="shared" si="118"/>
        <v>129.839</v>
      </c>
      <c r="O1061" s="167">
        <f t="shared" si="118"/>
        <v>112.471</v>
      </c>
      <c r="P1061" s="167">
        <f t="shared" si="118"/>
        <v>115.46100000000001</v>
      </c>
      <c r="Q1061">
        <f t="shared" si="114"/>
        <v>149.839</v>
      </c>
      <c r="R1061">
        <f t="shared" si="115"/>
        <v>132.471</v>
      </c>
      <c r="S1061" s="168">
        <f t="shared" si="116"/>
        <v>129.839</v>
      </c>
      <c r="T1061">
        <f t="shared" si="117"/>
        <v>112.471</v>
      </c>
    </row>
    <row r="1062" spans="1:20" outlineLevel="1" x14ac:dyDescent="0.25">
      <c r="A1062" s="149">
        <v>15</v>
      </c>
      <c r="B1062" s="164" t="str">
        <f t="shared" si="112"/>
        <v>TR</v>
      </c>
      <c r="C1062" s="164" t="str">
        <f t="shared" si="113"/>
        <v>TR</v>
      </c>
      <c r="D1062" s="135">
        <v>57.05</v>
      </c>
      <c r="E1062" s="165">
        <v>5</v>
      </c>
      <c r="F1062" s="135">
        <v>15</v>
      </c>
      <c r="G1062" s="135">
        <v>125</v>
      </c>
      <c r="H1062" s="154">
        <v>52.813800000000001</v>
      </c>
      <c r="I1062" s="154">
        <v>1.4999999999999999E-2</v>
      </c>
      <c r="J1062" s="154">
        <v>141.81200000000001</v>
      </c>
      <c r="K1062" s="154">
        <v>130.21199999999999</v>
      </c>
      <c r="L1062" s="154">
        <v>132.06700000000001</v>
      </c>
      <c r="M1062" s="166">
        <v>105</v>
      </c>
      <c r="N1062" s="167">
        <f t="shared" si="118"/>
        <v>121.81200000000001</v>
      </c>
      <c r="O1062" s="167">
        <f t="shared" si="118"/>
        <v>110.21199999999999</v>
      </c>
      <c r="P1062" s="167">
        <f t="shared" si="118"/>
        <v>112.06700000000001</v>
      </c>
      <c r="Q1062">
        <f t="shared" si="114"/>
        <v>141.81200000000001</v>
      </c>
      <c r="R1062">
        <f t="shared" si="115"/>
        <v>130.21199999999999</v>
      </c>
      <c r="S1062" s="168">
        <f t="shared" si="116"/>
        <v>121.81200000000001</v>
      </c>
      <c r="T1062">
        <f t="shared" si="117"/>
        <v>110.21199999999999</v>
      </c>
    </row>
    <row r="1063" spans="1:20" outlineLevel="1" x14ac:dyDescent="0.25">
      <c r="A1063" s="149">
        <v>20</v>
      </c>
      <c r="B1063" s="164" t="str">
        <f t="shared" si="112"/>
        <v>TR</v>
      </c>
      <c r="C1063" s="164" t="str">
        <f t="shared" si="113"/>
        <v>TR</v>
      </c>
      <c r="D1063" s="135">
        <v>76.02</v>
      </c>
      <c r="E1063" s="165">
        <v>5</v>
      </c>
      <c r="F1063" s="135">
        <v>15</v>
      </c>
      <c r="G1063" s="135">
        <v>125</v>
      </c>
      <c r="H1063" s="154">
        <v>71.775400000000005</v>
      </c>
      <c r="I1063" s="154">
        <v>1.4999999999999999E-2</v>
      </c>
      <c r="J1063" s="154">
        <v>137.81899999999999</v>
      </c>
      <c r="K1063" s="154">
        <v>129.05000000000001</v>
      </c>
      <c r="L1063" s="154">
        <v>130.46600000000001</v>
      </c>
      <c r="M1063" s="166">
        <v>105</v>
      </c>
      <c r="N1063" s="167">
        <f t="shared" si="118"/>
        <v>117.81899999999999</v>
      </c>
      <c r="O1063" s="167">
        <f t="shared" si="118"/>
        <v>109.05000000000001</v>
      </c>
      <c r="P1063" s="167">
        <f t="shared" si="118"/>
        <v>110.46600000000001</v>
      </c>
      <c r="Q1063">
        <f t="shared" si="114"/>
        <v>137.81899999999999</v>
      </c>
      <c r="R1063">
        <f t="shared" si="115"/>
        <v>129.05000000000001</v>
      </c>
      <c r="S1063" s="168">
        <f t="shared" si="116"/>
        <v>117.81899999999999</v>
      </c>
      <c r="T1063">
        <f t="shared" si="117"/>
        <v>109.05000000000001</v>
      </c>
    </row>
    <row r="1064" spans="1:20" outlineLevel="1" x14ac:dyDescent="0.25">
      <c r="A1064" s="149">
        <v>35</v>
      </c>
      <c r="B1064" s="164" t="str">
        <f t="shared" si="112"/>
        <v>FA</v>
      </c>
      <c r="C1064" s="164" t="str">
        <f t="shared" si="113"/>
        <v>FA</v>
      </c>
      <c r="D1064" s="135">
        <v>132.9</v>
      </c>
      <c r="E1064" s="165">
        <v>5</v>
      </c>
      <c r="F1064" s="135">
        <v>15</v>
      </c>
      <c r="G1064" s="135">
        <v>125</v>
      </c>
      <c r="H1064" s="154">
        <v>128.66</v>
      </c>
      <c r="I1064" s="154">
        <v>1.4999999999999999E-2</v>
      </c>
      <c r="J1064" s="154">
        <v>132.702</v>
      </c>
      <c r="K1064" s="154">
        <v>127.464</v>
      </c>
      <c r="L1064" s="154">
        <v>128.24799999999999</v>
      </c>
      <c r="M1064" s="166">
        <v>105</v>
      </c>
      <c r="N1064" s="167">
        <f t="shared" si="118"/>
        <v>112.702</v>
      </c>
      <c r="O1064" s="167">
        <f t="shared" si="118"/>
        <v>107.464</v>
      </c>
      <c r="P1064" s="167">
        <f t="shared" si="118"/>
        <v>108.24799999999999</v>
      </c>
      <c r="Q1064">
        <f t="shared" si="114"/>
        <v>132.702</v>
      </c>
      <c r="R1064">
        <f t="shared" si="115"/>
        <v>127.464</v>
      </c>
      <c r="S1064" s="168">
        <f t="shared" si="116"/>
        <v>112.702</v>
      </c>
      <c r="T1064">
        <f t="shared" si="117"/>
        <v>107.464</v>
      </c>
    </row>
    <row r="1065" spans="1:20" outlineLevel="1" x14ac:dyDescent="0.25">
      <c r="A1065" s="149">
        <v>50</v>
      </c>
      <c r="B1065" s="164" t="str">
        <f t="shared" ref="B1065:B1116" si="119">IF(AND($A1065&lt;=$C$24,Q1065&lt;&gt;"NA",R1065&lt;&gt;"NA",F1065&gt;=$Q$26),"TR","FA")</f>
        <v>FA</v>
      </c>
      <c r="C1065" s="164" t="str">
        <f t="shared" ref="C1065:C1116" si="120">IF(AND($A1065&lt;=$C$24,$S1065&lt;&gt;"NA",$T1065&lt;&gt;"NA",$F1065&gt;=$S$26),"TR","FA")</f>
        <v>FA</v>
      </c>
      <c r="D1065" s="135">
        <v>189.78</v>
      </c>
      <c r="E1065" s="165">
        <v>5</v>
      </c>
      <c r="F1065" s="135">
        <v>15</v>
      </c>
      <c r="G1065" s="135">
        <v>125</v>
      </c>
      <c r="H1065" s="154">
        <v>185.54499999999999</v>
      </c>
      <c r="I1065" s="154">
        <v>1.4999999999999999E-2</v>
      </c>
      <c r="J1065" s="154">
        <v>130.459</v>
      </c>
      <c r="K1065" s="154">
        <v>126.809</v>
      </c>
      <c r="L1065" s="154">
        <v>127.35899999999999</v>
      </c>
      <c r="M1065" s="166">
        <v>105</v>
      </c>
      <c r="N1065" s="167">
        <f t="shared" si="118"/>
        <v>110.459</v>
      </c>
      <c r="O1065" s="167">
        <f t="shared" si="118"/>
        <v>106.809</v>
      </c>
      <c r="P1065" s="167">
        <f t="shared" si="118"/>
        <v>107.35899999999999</v>
      </c>
      <c r="Q1065">
        <f t="shared" ref="Q1065:Q1116" si="121">IF(J1065&lt;$Q$30,J1065,"NA")</f>
        <v>130.459</v>
      </c>
      <c r="R1065">
        <f t="shared" ref="R1065:R1116" si="122">IF(J1065&lt;$Q$30,K1065,"NA")</f>
        <v>126.809</v>
      </c>
      <c r="S1065" s="168">
        <f t="shared" ref="S1065:S1116" si="123">IF(N1065&lt;$S$30,N1065,"NA")</f>
        <v>110.459</v>
      </c>
      <c r="T1065">
        <f t="shared" ref="T1065:T1116" si="124">IF(O1065&lt;$T$30,O1065,"NA")</f>
        <v>106.809</v>
      </c>
    </row>
    <row r="1066" spans="1:20" outlineLevel="1" x14ac:dyDescent="0.25">
      <c r="A1066" s="149">
        <v>60</v>
      </c>
      <c r="B1066" s="164" t="str">
        <f t="shared" si="119"/>
        <v>FA</v>
      </c>
      <c r="C1066" s="164" t="str">
        <f t="shared" si="120"/>
        <v>FA</v>
      </c>
      <c r="D1066" s="135">
        <v>227.71</v>
      </c>
      <c r="E1066" s="165">
        <v>5</v>
      </c>
      <c r="F1066" s="135">
        <v>15</v>
      </c>
      <c r="G1066" s="135">
        <v>125</v>
      </c>
      <c r="H1066" s="154">
        <v>223.46799999999999</v>
      </c>
      <c r="I1066" s="154">
        <v>1.4999999999999999E-2</v>
      </c>
      <c r="J1066" s="154">
        <v>129.577</v>
      </c>
      <c r="K1066" s="154">
        <v>126.533</v>
      </c>
      <c r="L1066" s="154">
        <v>126.99299999999999</v>
      </c>
      <c r="M1066" s="166">
        <v>105</v>
      </c>
      <c r="N1066" s="167">
        <f t="shared" ref="N1066:P1116" si="125">J1066-$J$30+$N$30</f>
        <v>109.577</v>
      </c>
      <c r="O1066" s="167">
        <f t="shared" si="125"/>
        <v>106.533</v>
      </c>
      <c r="P1066" s="167">
        <f t="shared" si="125"/>
        <v>106.99299999999999</v>
      </c>
      <c r="Q1066">
        <f t="shared" si="121"/>
        <v>129.577</v>
      </c>
      <c r="R1066">
        <f t="shared" si="122"/>
        <v>126.533</v>
      </c>
      <c r="S1066" s="168">
        <f t="shared" si="123"/>
        <v>109.577</v>
      </c>
      <c r="T1066">
        <f t="shared" si="124"/>
        <v>106.533</v>
      </c>
    </row>
    <row r="1067" spans="1:20" outlineLevel="1" x14ac:dyDescent="0.25">
      <c r="A1067" s="149">
        <v>70</v>
      </c>
      <c r="B1067" s="164" t="str">
        <f t="shared" si="119"/>
        <v>FA</v>
      </c>
      <c r="C1067" s="164" t="str">
        <f t="shared" si="120"/>
        <v>FA</v>
      </c>
      <c r="D1067" s="135">
        <v>265.63</v>
      </c>
      <c r="E1067" s="165">
        <v>5</v>
      </c>
      <c r="F1067" s="135">
        <v>15</v>
      </c>
      <c r="G1067" s="135">
        <v>125</v>
      </c>
      <c r="H1067" s="154">
        <v>261.39100000000002</v>
      </c>
      <c r="I1067" s="154">
        <v>1.4999999999999999E-2</v>
      </c>
      <c r="J1067" s="154">
        <v>128.96199999999999</v>
      </c>
      <c r="K1067" s="154">
        <v>126.342</v>
      </c>
      <c r="L1067" s="154">
        <v>126.71599999999999</v>
      </c>
      <c r="M1067" s="166">
        <v>105</v>
      </c>
      <c r="N1067" s="167">
        <f t="shared" si="125"/>
        <v>108.96199999999999</v>
      </c>
      <c r="O1067" s="167">
        <f t="shared" si="125"/>
        <v>106.342</v>
      </c>
      <c r="P1067" s="167">
        <f t="shared" si="125"/>
        <v>106.71599999999999</v>
      </c>
      <c r="Q1067">
        <f t="shared" si="121"/>
        <v>128.96199999999999</v>
      </c>
      <c r="R1067">
        <f t="shared" si="122"/>
        <v>126.342</v>
      </c>
      <c r="S1067" s="168">
        <f t="shared" si="123"/>
        <v>108.96199999999999</v>
      </c>
      <c r="T1067">
        <f t="shared" si="124"/>
        <v>106.342</v>
      </c>
    </row>
    <row r="1068" spans="1:20" outlineLevel="1" x14ac:dyDescent="0.25">
      <c r="A1068" s="149">
        <v>85</v>
      </c>
      <c r="B1068" s="164" t="str">
        <f t="shared" si="119"/>
        <v>FA</v>
      </c>
      <c r="C1068" s="164" t="str">
        <f t="shared" si="120"/>
        <v>FA</v>
      </c>
      <c r="D1068" s="135">
        <v>322.52</v>
      </c>
      <c r="E1068" s="165">
        <v>5</v>
      </c>
      <c r="F1068" s="135">
        <v>15</v>
      </c>
      <c r="G1068" s="135">
        <v>125</v>
      </c>
      <c r="H1068" s="154">
        <v>318.27499999999998</v>
      </c>
      <c r="I1068" s="154">
        <v>1.4999999999999999E-2</v>
      </c>
      <c r="J1068" s="154">
        <v>128.31299999999999</v>
      </c>
      <c r="K1068" s="154">
        <v>126.133</v>
      </c>
      <c r="L1068" s="154">
        <v>126.459</v>
      </c>
      <c r="M1068" s="166">
        <v>105</v>
      </c>
      <c r="N1068" s="167">
        <f t="shared" si="125"/>
        <v>108.31299999999999</v>
      </c>
      <c r="O1068" s="167">
        <f t="shared" si="125"/>
        <v>106.133</v>
      </c>
      <c r="P1068" s="167">
        <f t="shared" si="125"/>
        <v>106.459</v>
      </c>
      <c r="Q1068">
        <f t="shared" si="121"/>
        <v>128.31299999999999</v>
      </c>
      <c r="R1068">
        <f t="shared" si="122"/>
        <v>126.133</v>
      </c>
      <c r="S1068" s="168">
        <f t="shared" si="123"/>
        <v>108.31299999999999</v>
      </c>
      <c r="T1068">
        <f t="shared" si="124"/>
        <v>106.133</v>
      </c>
    </row>
    <row r="1069" spans="1:20" outlineLevel="1" x14ac:dyDescent="0.25">
      <c r="A1069" s="149">
        <v>100</v>
      </c>
      <c r="B1069" s="164" t="str">
        <f t="shared" si="119"/>
        <v>FA</v>
      </c>
      <c r="C1069" s="164" t="str">
        <f t="shared" si="120"/>
        <v>FA</v>
      </c>
      <c r="D1069" s="135">
        <v>379.4</v>
      </c>
      <c r="E1069" s="165">
        <v>5</v>
      </c>
      <c r="F1069" s="135">
        <v>15</v>
      </c>
      <c r="G1069" s="135">
        <v>125</v>
      </c>
      <c r="H1069" s="154">
        <v>375.16</v>
      </c>
      <c r="I1069" s="154">
        <v>1.4999999999999999E-2</v>
      </c>
      <c r="J1069" s="154">
        <v>127.827</v>
      </c>
      <c r="K1069" s="154">
        <v>125.974</v>
      </c>
      <c r="L1069" s="154">
        <v>126.251</v>
      </c>
      <c r="M1069" s="166">
        <v>105</v>
      </c>
      <c r="N1069" s="167">
        <f t="shared" si="125"/>
        <v>107.827</v>
      </c>
      <c r="O1069" s="167">
        <f t="shared" si="125"/>
        <v>105.974</v>
      </c>
      <c r="P1069" s="167">
        <f t="shared" si="125"/>
        <v>106.251</v>
      </c>
      <c r="Q1069">
        <f t="shared" si="121"/>
        <v>127.827</v>
      </c>
      <c r="R1069">
        <f t="shared" si="122"/>
        <v>125.974</v>
      </c>
      <c r="S1069" s="168">
        <f t="shared" si="123"/>
        <v>107.827</v>
      </c>
      <c r="T1069">
        <f t="shared" si="124"/>
        <v>105.974</v>
      </c>
    </row>
    <row r="1070" spans="1:20" outlineLevel="1" x14ac:dyDescent="0.25">
      <c r="A1070" s="149">
        <v>125</v>
      </c>
      <c r="B1070" s="164" t="str">
        <f t="shared" si="119"/>
        <v>FA</v>
      </c>
      <c r="C1070" s="164" t="str">
        <f t="shared" si="120"/>
        <v>FA</v>
      </c>
      <c r="D1070" s="135">
        <v>474.21</v>
      </c>
      <c r="E1070" s="165">
        <v>5</v>
      </c>
      <c r="F1070" s="135">
        <v>15</v>
      </c>
      <c r="G1070" s="135">
        <v>125</v>
      </c>
      <c r="H1070" s="154">
        <v>469.96800000000002</v>
      </c>
      <c r="I1070" s="154">
        <v>1.4999999999999999E-2</v>
      </c>
      <c r="J1070" s="154">
        <v>127.325</v>
      </c>
      <c r="K1070" s="154">
        <v>125.8</v>
      </c>
      <c r="L1070" s="154">
        <v>126.015</v>
      </c>
      <c r="M1070" s="166">
        <v>105</v>
      </c>
      <c r="N1070" s="167">
        <f t="shared" si="125"/>
        <v>107.325</v>
      </c>
      <c r="O1070" s="167">
        <f t="shared" si="125"/>
        <v>105.8</v>
      </c>
      <c r="P1070" s="167">
        <f t="shared" si="125"/>
        <v>106.015</v>
      </c>
      <c r="Q1070">
        <f t="shared" si="121"/>
        <v>127.325</v>
      </c>
      <c r="R1070">
        <f t="shared" si="122"/>
        <v>125.8</v>
      </c>
      <c r="S1070" s="168">
        <f t="shared" si="123"/>
        <v>107.325</v>
      </c>
      <c r="T1070">
        <f t="shared" si="124"/>
        <v>105.8</v>
      </c>
    </row>
    <row r="1071" spans="1:20" outlineLevel="1" x14ac:dyDescent="0.25">
      <c r="A1071" s="149">
        <v>150</v>
      </c>
      <c r="B1071" s="164" t="str">
        <f t="shared" si="119"/>
        <v>FA</v>
      </c>
      <c r="C1071" s="164" t="str">
        <f t="shared" si="120"/>
        <v>FA</v>
      </c>
      <c r="D1071" s="135">
        <v>569.02</v>
      </c>
      <c r="E1071" s="165">
        <v>5</v>
      </c>
      <c r="F1071" s="135">
        <v>15</v>
      </c>
      <c r="G1071" s="135">
        <v>125</v>
      </c>
      <c r="H1071" s="154">
        <v>564.77499999999998</v>
      </c>
      <c r="I1071" s="154">
        <v>1.4999999999999999E-2</v>
      </c>
      <c r="J1071" s="154">
        <v>126.96899999999999</v>
      </c>
      <c r="K1071" s="154">
        <v>125.684</v>
      </c>
      <c r="L1071" s="154">
        <v>125.84699999999999</v>
      </c>
      <c r="M1071" s="166">
        <v>105</v>
      </c>
      <c r="N1071" s="167">
        <f t="shared" si="125"/>
        <v>106.96899999999999</v>
      </c>
      <c r="O1071" s="167">
        <f t="shared" si="125"/>
        <v>105.684</v>
      </c>
      <c r="P1071" s="167">
        <f t="shared" si="125"/>
        <v>105.84699999999999</v>
      </c>
      <c r="Q1071">
        <f t="shared" si="121"/>
        <v>126.96899999999999</v>
      </c>
      <c r="R1071">
        <f t="shared" si="122"/>
        <v>125.684</v>
      </c>
      <c r="S1071" s="168">
        <f t="shared" si="123"/>
        <v>106.96899999999999</v>
      </c>
      <c r="T1071">
        <f t="shared" si="124"/>
        <v>105.684</v>
      </c>
    </row>
    <row r="1072" spans="1:20" outlineLevel="1" x14ac:dyDescent="0.25">
      <c r="A1072" s="149">
        <v>2</v>
      </c>
      <c r="B1072" s="164" t="str">
        <f t="shared" si="119"/>
        <v>FA</v>
      </c>
      <c r="C1072" s="164" t="str">
        <f t="shared" si="120"/>
        <v>TR</v>
      </c>
      <c r="D1072" s="135">
        <v>7.75</v>
      </c>
      <c r="E1072" s="165">
        <v>5</v>
      </c>
      <c r="F1072" s="135">
        <v>18</v>
      </c>
      <c r="G1072" s="135">
        <v>125</v>
      </c>
      <c r="H1072" s="154">
        <v>3.5138500000000001</v>
      </c>
      <c r="I1072" s="154">
        <v>1.7999999999999999E-2</v>
      </c>
      <c r="J1072" s="154">
        <v>252.339</v>
      </c>
      <c r="K1072" s="154">
        <v>161.941</v>
      </c>
      <c r="L1072" s="154">
        <v>177.95</v>
      </c>
      <c r="M1072" s="166">
        <v>105</v>
      </c>
      <c r="N1072" s="167">
        <f t="shared" si="125"/>
        <v>232.339</v>
      </c>
      <c r="O1072" s="167">
        <f t="shared" si="125"/>
        <v>141.941</v>
      </c>
      <c r="P1072" s="167">
        <f t="shared" si="125"/>
        <v>157.94999999999999</v>
      </c>
      <c r="Q1072" t="str">
        <f t="shared" si="121"/>
        <v>NA</v>
      </c>
      <c r="R1072" t="str">
        <f t="shared" si="122"/>
        <v>NA</v>
      </c>
      <c r="S1072" s="168">
        <f t="shared" si="123"/>
        <v>232.339</v>
      </c>
      <c r="T1072">
        <f t="shared" si="124"/>
        <v>141.941</v>
      </c>
    </row>
    <row r="1073" spans="1:20" outlineLevel="1" x14ac:dyDescent="0.25">
      <c r="A1073" s="149">
        <v>3.5</v>
      </c>
      <c r="B1073" s="164" t="str">
        <f t="shared" si="119"/>
        <v>TR</v>
      </c>
      <c r="C1073" s="164" t="str">
        <f t="shared" si="120"/>
        <v>TR</v>
      </c>
      <c r="D1073" s="135">
        <v>13.44</v>
      </c>
      <c r="E1073" s="165">
        <v>5</v>
      </c>
      <c r="F1073" s="135">
        <v>18</v>
      </c>
      <c r="G1073" s="135">
        <v>125</v>
      </c>
      <c r="H1073" s="154">
        <v>9.2023100000000007</v>
      </c>
      <c r="I1073" s="154">
        <v>1.7999999999999999E-2</v>
      </c>
      <c r="J1073" s="154">
        <v>203.06800000000001</v>
      </c>
      <c r="K1073" s="154">
        <v>147.846</v>
      </c>
      <c r="L1073" s="154">
        <v>157.066</v>
      </c>
      <c r="M1073" s="166">
        <v>105</v>
      </c>
      <c r="N1073" s="167">
        <f t="shared" si="125"/>
        <v>183.06800000000001</v>
      </c>
      <c r="O1073" s="167">
        <f t="shared" si="125"/>
        <v>127.846</v>
      </c>
      <c r="P1073" s="167">
        <f t="shared" si="125"/>
        <v>137.066</v>
      </c>
      <c r="Q1073">
        <f t="shared" si="121"/>
        <v>203.06800000000001</v>
      </c>
      <c r="R1073">
        <f t="shared" si="122"/>
        <v>147.846</v>
      </c>
      <c r="S1073" s="168">
        <f t="shared" si="123"/>
        <v>183.06800000000001</v>
      </c>
      <c r="T1073">
        <f t="shared" si="124"/>
        <v>127.846</v>
      </c>
    </row>
    <row r="1074" spans="1:20" outlineLevel="1" x14ac:dyDescent="0.25">
      <c r="A1074" s="149">
        <v>5</v>
      </c>
      <c r="B1074" s="164" t="str">
        <f t="shared" si="119"/>
        <v>TR</v>
      </c>
      <c r="C1074" s="164" t="str">
        <f t="shared" si="120"/>
        <v>TR</v>
      </c>
      <c r="D1074" s="135">
        <v>19.13</v>
      </c>
      <c r="E1074" s="165">
        <v>5</v>
      </c>
      <c r="F1074" s="135">
        <v>18</v>
      </c>
      <c r="G1074" s="135">
        <v>125</v>
      </c>
      <c r="H1074" s="154">
        <v>14.8908</v>
      </c>
      <c r="I1074" s="154">
        <v>1.7999999999999999E-2</v>
      </c>
      <c r="J1074" s="154">
        <v>181.489</v>
      </c>
      <c r="K1074" s="154">
        <v>141.679</v>
      </c>
      <c r="L1074" s="154">
        <v>148.34399999999999</v>
      </c>
      <c r="M1074" s="166">
        <v>105</v>
      </c>
      <c r="N1074" s="167">
        <f t="shared" si="125"/>
        <v>161.489</v>
      </c>
      <c r="O1074" s="167">
        <f t="shared" si="125"/>
        <v>121.679</v>
      </c>
      <c r="P1074" s="167">
        <f t="shared" si="125"/>
        <v>128.34399999999999</v>
      </c>
      <c r="Q1074">
        <f t="shared" si="121"/>
        <v>181.489</v>
      </c>
      <c r="R1074">
        <f t="shared" si="122"/>
        <v>141.679</v>
      </c>
      <c r="S1074" s="168">
        <f t="shared" si="123"/>
        <v>161.489</v>
      </c>
      <c r="T1074">
        <f t="shared" si="124"/>
        <v>121.679</v>
      </c>
    </row>
    <row r="1075" spans="1:20" outlineLevel="1" x14ac:dyDescent="0.25">
      <c r="A1075" s="149">
        <v>7.5</v>
      </c>
      <c r="B1075" s="164" t="str">
        <f t="shared" si="119"/>
        <v>TR</v>
      </c>
      <c r="C1075" s="164" t="str">
        <f t="shared" si="120"/>
        <v>TR</v>
      </c>
      <c r="D1075" s="135">
        <v>28.61</v>
      </c>
      <c r="E1075" s="165">
        <v>5</v>
      </c>
      <c r="F1075" s="135">
        <v>18</v>
      </c>
      <c r="G1075" s="135">
        <v>125</v>
      </c>
      <c r="H1075" s="154">
        <v>24.371500000000001</v>
      </c>
      <c r="I1075" s="154">
        <v>1.7999999999999999E-2</v>
      </c>
      <c r="J1075" s="154">
        <v>163.57300000000001</v>
      </c>
      <c r="K1075" s="154">
        <v>136.53399999999999</v>
      </c>
      <c r="L1075" s="154">
        <v>141.083</v>
      </c>
      <c r="M1075" s="166">
        <v>105</v>
      </c>
      <c r="N1075" s="167">
        <f t="shared" si="125"/>
        <v>143.57300000000001</v>
      </c>
      <c r="O1075" s="167">
        <f t="shared" si="125"/>
        <v>116.53399999999999</v>
      </c>
      <c r="P1075" s="167">
        <f t="shared" si="125"/>
        <v>121.083</v>
      </c>
      <c r="Q1075">
        <f t="shared" si="121"/>
        <v>163.57300000000001</v>
      </c>
      <c r="R1075">
        <f t="shared" si="122"/>
        <v>136.53399999999999</v>
      </c>
      <c r="S1075" s="168">
        <f t="shared" si="123"/>
        <v>143.57300000000001</v>
      </c>
      <c r="T1075">
        <f t="shared" si="124"/>
        <v>116.53399999999999</v>
      </c>
    </row>
    <row r="1076" spans="1:20" outlineLevel="1" x14ac:dyDescent="0.25">
      <c r="A1076" s="149">
        <v>10</v>
      </c>
      <c r="B1076" s="164" t="str">
        <f t="shared" si="119"/>
        <v>TR</v>
      </c>
      <c r="C1076" s="164" t="str">
        <f t="shared" si="120"/>
        <v>TR</v>
      </c>
      <c r="D1076" s="135">
        <v>38.090000000000003</v>
      </c>
      <c r="E1076" s="165">
        <v>5</v>
      </c>
      <c r="F1076" s="135">
        <v>18</v>
      </c>
      <c r="G1076" s="135">
        <v>125</v>
      </c>
      <c r="H1076" s="154">
        <v>33.8523</v>
      </c>
      <c r="I1076" s="154">
        <v>1.7999999999999999E-2</v>
      </c>
      <c r="J1076" s="154">
        <v>154.762</v>
      </c>
      <c r="K1076" s="154">
        <v>133.95599999999999</v>
      </c>
      <c r="L1076" s="154">
        <v>137.536</v>
      </c>
      <c r="M1076" s="166">
        <v>105</v>
      </c>
      <c r="N1076" s="167">
        <f t="shared" si="125"/>
        <v>134.762</v>
      </c>
      <c r="O1076" s="167">
        <f t="shared" si="125"/>
        <v>113.95599999999999</v>
      </c>
      <c r="P1076" s="167">
        <f t="shared" si="125"/>
        <v>117.536</v>
      </c>
      <c r="Q1076">
        <f t="shared" si="121"/>
        <v>154.762</v>
      </c>
      <c r="R1076">
        <f t="shared" si="122"/>
        <v>133.95599999999999</v>
      </c>
      <c r="S1076" s="168">
        <f t="shared" si="123"/>
        <v>134.762</v>
      </c>
      <c r="T1076">
        <f t="shared" si="124"/>
        <v>113.95599999999999</v>
      </c>
    </row>
    <row r="1077" spans="1:20" outlineLevel="1" x14ac:dyDescent="0.25">
      <c r="A1077" s="149">
        <v>15</v>
      </c>
      <c r="B1077" s="164" t="str">
        <f t="shared" si="119"/>
        <v>TR</v>
      </c>
      <c r="C1077" s="164" t="str">
        <f t="shared" si="120"/>
        <v>TR</v>
      </c>
      <c r="D1077" s="135">
        <v>57.05</v>
      </c>
      <c r="E1077" s="165">
        <v>5</v>
      </c>
      <c r="F1077" s="135">
        <v>18</v>
      </c>
      <c r="G1077" s="135">
        <v>125</v>
      </c>
      <c r="H1077" s="154">
        <v>52.813800000000001</v>
      </c>
      <c r="I1077" s="154">
        <v>1.7999999999999999E-2</v>
      </c>
      <c r="J1077" s="154">
        <v>145.154</v>
      </c>
      <c r="K1077" s="154">
        <v>131.25</v>
      </c>
      <c r="L1077" s="154">
        <v>133.47300000000001</v>
      </c>
      <c r="M1077" s="166">
        <v>105</v>
      </c>
      <c r="N1077" s="167">
        <f t="shared" si="125"/>
        <v>125.154</v>
      </c>
      <c r="O1077" s="167">
        <f t="shared" si="125"/>
        <v>111.25</v>
      </c>
      <c r="P1077" s="167">
        <f t="shared" si="125"/>
        <v>113.47300000000001</v>
      </c>
      <c r="Q1077">
        <f t="shared" si="121"/>
        <v>145.154</v>
      </c>
      <c r="R1077">
        <f t="shared" si="122"/>
        <v>131.25</v>
      </c>
      <c r="S1077" s="168">
        <f t="shared" si="123"/>
        <v>125.154</v>
      </c>
      <c r="T1077">
        <f t="shared" si="124"/>
        <v>111.25</v>
      </c>
    </row>
    <row r="1078" spans="1:20" outlineLevel="1" x14ac:dyDescent="0.25">
      <c r="A1078" s="149">
        <v>20</v>
      </c>
      <c r="B1078" s="164" t="str">
        <f t="shared" si="119"/>
        <v>TR</v>
      </c>
      <c r="C1078" s="164" t="str">
        <f t="shared" si="120"/>
        <v>TR</v>
      </c>
      <c r="D1078" s="135">
        <v>76.02</v>
      </c>
      <c r="E1078" s="165">
        <v>5</v>
      </c>
      <c r="F1078" s="135">
        <v>18</v>
      </c>
      <c r="G1078" s="135">
        <v>125</v>
      </c>
      <c r="H1078" s="154">
        <v>71.775400000000005</v>
      </c>
      <c r="I1078" s="154">
        <v>1.7999999999999999E-2</v>
      </c>
      <c r="J1078" s="154">
        <v>140.37100000000001</v>
      </c>
      <c r="K1078" s="154">
        <v>129.858</v>
      </c>
      <c r="L1078" s="154">
        <v>131.55500000000001</v>
      </c>
      <c r="M1078" s="166">
        <v>105</v>
      </c>
      <c r="N1078" s="167">
        <f t="shared" si="125"/>
        <v>120.37100000000001</v>
      </c>
      <c r="O1078" s="167">
        <f t="shared" si="125"/>
        <v>109.858</v>
      </c>
      <c r="P1078" s="167">
        <f t="shared" si="125"/>
        <v>111.55500000000001</v>
      </c>
      <c r="Q1078">
        <f t="shared" si="121"/>
        <v>140.37100000000001</v>
      </c>
      <c r="R1078">
        <f t="shared" si="122"/>
        <v>129.858</v>
      </c>
      <c r="S1078" s="168">
        <f t="shared" si="123"/>
        <v>120.37100000000001</v>
      </c>
      <c r="T1078">
        <f t="shared" si="124"/>
        <v>109.858</v>
      </c>
    </row>
    <row r="1079" spans="1:20" outlineLevel="1" x14ac:dyDescent="0.25">
      <c r="A1079" s="149">
        <v>35</v>
      </c>
      <c r="B1079" s="164" t="str">
        <f t="shared" si="119"/>
        <v>FA</v>
      </c>
      <c r="C1079" s="164" t="str">
        <f t="shared" si="120"/>
        <v>FA</v>
      </c>
      <c r="D1079" s="135">
        <v>132.9</v>
      </c>
      <c r="E1079" s="165">
        <v>5</v>
      </c>
      <c r="F1079" s="135">
        <v>18</v>
      </c>
      <c r="G1079" s="135">
        <v>125</v>
      </c>
      <c r="H1079" s="154">
        <v>128.66</v>
      </c>
      <c r="I1079" s="154">
        <v>1.7999999999999999E-2</v>
      </c>
      <c r="J1079" s="154">
        <v>134.238</v>
      </c>
      <c r="K1079" s="154">
        <v>127.956</v>
      </c>
      <c r="L1079" s="154">
        <v>128.89599999999999</v>
      </c>
      <c r="M1079" s="166">
        <v>105</v>
      </c>
      <c r="N1079" s="167">
        <f t="shared" si="125"/>
        <v>114.238</v>
      </c>
      <c r="O1079" s="167">
        <f t="shared" si="125"/>
        <v>107.956</v>
      </c>
      <c r="P1079" s="167">
        <f t="shared" si="125"/>
        <v>108.89599999999999</v>
      </c>
      <c r="Q1079">
        <f t="shared" si="121"/>
        <v>134.238</v>
      </c>
      <c r="R1079">
        <f t="shared" si="122"/>
        <v>127.956</v>
      </c>
      <c r="S1079" s="168">
        <f t="shared" si="123"/>
        <v>114.238</v>
      </c>
      <c r="T1079">
        <f t="shared" si="124"/>
        <v>107.956</v>
      </c>
    </row>
    <row r="1080" spans="1:20" outlineLevel="1" x14ac:dyDescent="0.25">
      <c r="A1080" s="149">
        <v>50</v>
      </c>
      <c r="B1080" s="164" t="str">
        <f t="shared" si="119"/>
        <v>FA</v>
      </c>
      <c r="C1080" s="164" t="str">
        <f t="shared" si="120"/>
        <v>FA</v>
      </c>
      <c r="D1080" s="135">
        <v>189.78</v>
      </c>
      <c r="E1080" s="165">
        <v>5</v>
      </c>
      <c r="F1080" s="135">
        <v>18</v>
      </c>
      <c r="G1080" s="135">
        <v>125</v>
      </c>
      <c r="H1080" s="154">
        <v>185.54499999999999</v>
      </c>
      <c r="I1080" s="154">
        <v>1.7999999999999999E-2</v>
      </c>
      <c r="J1080" s="154">
        <v>131.54900000000001</v>
      </c>
      <c r="K1080" s="154">
        <v>127.17100000000001</v>
      </c>
      <c r="L1080" s="154">
        <v>127.831</v>
      </c>
      <c r="M1080" s="166">
        <v>105</v>
      </c>
      <c r="N1080" s="167">
        <f t="shared" si="125"/>
        <v>111.54900000000001</v>
      </c>
      <c r="O1080" s="167">
        <f t="shared" si="125"/>
        <v>107.17100000000001</v>
      </c>
      <c r="P1080" s="167">
        <f t="shared" si="125"/>
        <v>107.831</v>
      </c>
      <c r="Q1080">
        <f t="shared" si="121"/>
        <v>131.54900000000001</v>
      </c>
      <c r="R1080">
        <f t="shared" si="122"/>
        <v>127.17100000000001</v>
      </c>
      <c r="S1080" s="168">
        <f t="shared" si="123"/>
        <v>111.54900000000001</v>
      </c>
      <c r="T1080">
        <f t="shared" si="124"/>
        <v>107.17100000000001</v>
      </c>
    </row>
    <row r="1081" spans="1:20" outlineLevel="1" x14ac:dyDescent="0.25">
      <c r="A1081" s="149">
        <v>60</v>
      </c>
      <c r="B1081" s="164" t="str">
        <f t="shared" si="119"/>
        <v>FA</v>
      </c>
      <c r="C1081" s="164" t="str">
        <f t="shared" si="120"/>
        <v>FA</v>
      </c>
      <c r="D1081" s="135">
        <v>227.71</v>
      </c>
      <c r="E1081" s="165">
        <v>5</v>
      </c>
      <c r="F1081" s="135">
        <v>18</v>
      </c>
      <c r="G1081" s="135">
        <v>125</v>
      </c>
      <c r="H1081" s="154">
        <v>223.46799999999999</v>
      </c>
      <c r="I1081" s="154">
        <v>1.7999999999999999E-2</v>
      </c>
      <c r="J1081" s="154">
        <v>130.49100000000001</v>
      </c>
      <c r="K1081" s="154">
        <v>126.839</v>
      </c>
      <c r="L1081" s="154">
        <v>127.39100000000001</v>
      </c>
      <c r="M1081" s="166">
        <v>105</v>
      </c>
      <c r="N1081" s="167">
        <f t="shared" si="125"/>
        <v>110.49100000000001</v>
      </c>
      <c r="O1081" s="167">
        <f t="shared" si="125"/>
        <v>106.839</v>
      </c>
      <c r="P1081" s="167">
        <f t="shared" si="125"/>
        <v>107.39100000000001</v>
      </c>
      <c r="Q1081">
        <f t="shared" si="121"/>
        <v>130.49100000000001</v>
      </c>
      <c r="R1081">
        <f t="shared" si="122"/>
        <v>126.839</v>
      </c>
      <c r="S1081" s="168">
        <f t="shared" si="123"/>
        <v>110.49100000000001</v>
      </c>
      <c r="T1081">
        <f t="shared" si="124"/>
        <v>106.839</v>
      </c>
    </row>
    <row r="1082" spans="1:20" outlineLevel="1" x14ac:dyDescent="0.25">
      <c r="A1082" s="149">
        <v>70</v>
      </c>
      <c r="B1082" s="164" t="str">
        <f t="shared" si="119"/>
        <v>FA</v>
      </c>
      <c r="C1082" s="164" t="str">
        <f t="shared" si="120"/>
        <v>FA</v>
      </c>
      <c r="D1082" s="135">
        <v>265.63</v>
      </c>
      <c r="E1082" s="165">
        <v>5</v>
      </c>
      <c r="F1082" s="135">
        <v>18</v>
      </c>
      <c r="G1082" s="135">
        <v>125</v>
      </c>
      <c r="H1082" s="154">
        <v>261.39100000000002</v>
      </c>
      <c r="I1082" s="154">
        <v>1.7999999999999999E-2</v>
      </c>
      <c r="J1082" s="154">
        <v>129.75399999999999</v>
      </c>
      <c r="K1082" s="154">
        <v>126.61</v>
      </c>
      <c r="L1082" s="154">
        <v>127.059</v>
      </c>
      <c r="M1082" s="166">
        <v>105</v>
      </c>
      <c r="N1082" s="167">
        <f t="shared" si="125"/>
        <v>109.75399999999999</v>
      </c>
      <c r="O1082" s="167">
        <f t="shared" si="125"/>
        <v>106.61</v>
      </c>
      <c r="P1082" s="167">
        <f t="shared" si="125"/>
        <v>107.059</v>
      </c>
      <c r="Q1082">
        <f t="shared" si="121"/>
        <v>129.75399999999999</v>
      </c>
      <c r="R1082">
        <f t="shared" si="122"/>
        <v>126.61</v>
      </c>
      <c r="S1082" s="168">
        <f t="shared" si="123"/>
        <v>109.75399999999999</v>
      </c>
      <c r="T1082">
        <f t="shared" si="124"/>
        <v>106.61</v>
      </c>
    </row>
    <row r="1083" spans="1:20" outlineLevel="1" x14ac:dyDescent="0.25">
      <c r="A1083" s="149">
        <v>85</v>
      </c>
      <c r="B1083" s="164" t="str">
        <f t="shared" si="119"/>
        <v>FA</v>
      </c>
      <c r="C1083" s="164" t="str">
        <f t="shared" si="120"/>
        <v>FA</v>
      </c>
      <c r="D1083" s="135">
        <v>322.52</v>
      </c>
      <c r="E1083" s="165">
        <v>5</v>
      </c>
      <c r="F1083" s="135">
        <v>18</v>
      </c>
      <c r="G1083" s="135">
        <v>125</v>
      </c>
      <c r="H1083" s="154">
        <v>318.27499999999998</v>
      </c>
      <c r="I1083" s="154">
        <v>1.7999999999999999E-2</v>
      </c>
      <c r="J1083" s="154">
        <v>128.97499999999999</v>
      </c>
      <c r="K1083" s="154">
        <v>126.35899999999999</v>
      </c>
      <c r="L1083" s="154">
        <v>126.751</v>
      </c>
      <c r="M1083" s="166">
        <v>105</v>
      </c>
      <c r="N1083" s="167">
        <f t="shared" si="125"/>
        <v>108.97499999999999</v>
      </c>
      <c r="O1083" s="167">
        <f t="shared" si="125"/>
        <v>106.35899999999999</v>
      </c>
      <c r="P1083" s="167">
        <f t="shared" si="125"/>
        <v>106.751</v>
      </c>
      <c r="Q1083">
        <f t="shared" si="121"/>
        <v>128.97499999999999</v>
      </c>
      <c r="R1083">
        <f t="shared" si="122"/>
        <v>126.35899999999999</v>
      </c>
      <c r="S1083" s="168">
        <f t="shared" si="123"/>
        <v>108.97499999999999</v>
      </c>
      <c r="T1083">
        <f t="shared" si="124"/>
        <v>106.35899999999999</v>
      </c>
    </row>
    <row r="1084" spans="1:20" outlineLevel="1" x14ac:dyDescent="0.25">
      <c r="A1084" s="149">
        <v>100</v>
      </c>
      <c r="B1084" s="164" t="str">
        <f t="shared" si="119"/>
        <v>FA</v>
      </c>
      <c r="C1084" s="164" t="str">
        <f t="shared" si="120"/>
        <v>FA</v>
      </c>
      <c r="D1084" s="135">
        <v>379.4</v>
      </c>
      <c r="E1084" s="165">
        <v>5</v>
      </c>
      <c r="F1084" s="135">
        <v>18</v>
      </c>
      <c r="G1084" s="135">
        <v>125</v>
      </c>
      <c r="H1084" s="154">
        <v>375.16</v>
      </c>
      <c r="I1084" s="154">
        <v>1.7999999999999999E-2</v>
      </c>
      <c r="J1084" s="154">
        <v>128.392</v>
      </c>
      <c r="K1084" s="154">
        <v>126.169</v>
      </c>
      <c r="L1084" s="154">
        <v>126.501</v>
      </c>
      <c r="M1084" s="166">
        <v>105</v>
      </c>
      <c r="N1084" s="167">
        <f t="shared" si="125"/>
        <v>108.392</v>
      </c>
      <c r="O1084" s="167">
        <f t="shared" si="125"/>
        <v>106.169</v>
      </c>
      <c r="P1084" s="167">
        <f t="shared" si="125"/>
        <v>106.501</v>
      </c>
      <c r="Q1084">
        <f t="shared" si="121"/>
        <v>128.392</v>
      </c>
      <c r="R1084">
        <f t="shared" si="122"/>
        <v>126.169</v>
      </c>
      <c r="S1084" s="168">
        <f t="shared" si="123"/>
        <v>108.392</v>
      </c>
      <c r="T1084">
        <f t="shared" si="124"/>
        <v>106.169</v>
      </c>
    </row>
    <row r="1085" spans="1:20" outlineLevel="1" x14ac:dyDescent="0.25">
      <c r="A1085" s="149">
        <v>125</v>
      </c>
      <c r="B1085" s="164" t="str">
        <f t="shared" si="119"/>
        <v>FA</v>
      </c>
      <c r="C1085" s="164" t="str">
        <f t="shared" si="120"/>
        <v>FA</v>
      </c>
      <c r="D1085" s="135">
        <v>474.21</v>
      </c>
      <c r="E1085" s="165">
        <v>5</v>
      </c>
      <c r="F1085" s="135">
        <v>18</v>
      </c>
      <c r="G1085" s="135">
        <v>125</v>
      </c>
      <c r="H1085" s="154">
        <v>469.96800000000002</v>
      </c>
      <c r="I1085" s="154">
        <v>1.7999999999999999E-2</v>
      </c>
      <c r="J1085" s="154">
        <v>127.79</v>
      </c>
      <c r="K1085" s="154">
        <v>125.96</v>
      </c>
      <c r="L1085" s="154">
        <v>126.217</v>
      </c>
      <c r="M1085" s="166">
        <v>105</v>
      </c>
      <c r="N1085" s="167">
        <f t="shared" si="125"/>
        <v>107.79</v>
      </c>
      <c r="O1085" s="167">
        <f t="shared" si="125"/>
        <v>105.96</v>
      </c>
      <c r="P1085" s="167">
        <f t="shared" si="125"/>
        <v>106.217</v>
      </c>
      <c r="Q1085">
        <f t="shared" si="121"/>
        <v>127.79</v>
      </c>
      <c r="R1085">
        <f t="shared" si="122"/>
        <v>125.96</v>
      </c>
      <c r="S1085" s="168">
        <f t="shared" si="123"/>
        <v>107.79</v>
      </c>
      <c r="T1085">
        <f t="shared" si="124"/>
        <v>105.96</v>
      </c>
    </row>
    <row r="1086" spans="1:20" outlineLevel="1" x14ac:dyDescent="0.25">
      <c r="A1086" s="149">
        <v>150</v>
      </c>
      <c r="B1086" s="164" t="str">
        <f t="shared" si="119"/>
        <v>FA</v>
      </c>
      <c r="C1086" s="164" t="str">
        <f t="shared" si="120"/>
        <v>FA</v>
      </c>
      <c r="D1086" s="135">
        <v>569.02</v>
      </c>
      <c r="E1086" s="165">
        <v>5</v>
      </c>
      <c r="F1086" s="135">
        <v>18</v>
      </c>
      <c r="G1086" s="135">
        <v>125</v>
      </c>
      <c r="H1086" s="154">
        <v>564.77499999999998</v>
      </c>
      <c r="I1086" s="154">
        <v>1.7999999999999999E-2</v>
      </c>
      <c r="J1086" s="154">
        <v>127.363</v>
      </c>
      <c r="K1086" s="154">
        <v>125.821</v>
      </c>
      <c r="L1086" s="154">
        <v>126.017</v>
      </c>
      <c r="M1086" s="166">
        <v>105</v>
      </c>
      <c r="N1086" s="167">
        <f t="shared" si="125"/>
        <v>107.363</v>
      </c>
      <c r="O1086" s="167">
        <f t="shared" si="125"/>
        <v>105.821</v>
      </c>
      <c r="P1086" s="167">
        <f t="shared" si="125"/>
        <v>106.017</v>
      </c>
      <c r="Q1086">
        <f t="shared" si="121"/>
        <v>127.363</v>
      </c>
      <c r="R1086">
        <f t="shared" si="122"/>
        <v>125.821</v>
      </c>
      <c r="S1086" s="168">
        <f t="shared" si="123"/>
        <v>107.363</v>
      </c>
      <c r="T1086">
        <f t="shared" si="124"/>
        <v>105.821</v>
      </c>
    </row>
    <row r="1087" spans="1:20" outlineLevel="1" x14ac:dyDescent="0.25">
      <c r="A1087" s="149">
        <v>2</v>
      </c>
      <c r="B1087" s="164" t="str">
        <f t="shared" si="119"/>
        <v>FA</v>
      </c>
      <c r="C1087" s="164" t="str">
        <f t="shared" si="120"/>
        <v>TR</v>
      </c>
      <c r="D1087" s="135">
        <v>7.75</v>
      </c>
      <c r="E1087" s="165">
        <v>5</v>
      </c>
      <c r="F1087" s="135">
        <v>24</v>
      </c>
      <c r="G1087" s="135">
        <v>125</v>
      </c>
      <c r="H1087" s="154">
        <v>3.5138500000000001</v>
      </c>
      <c r="I1087" s="154">
        <v>2.4E-2</v>
      </c>
      <c r="J1087" s="154">
        <v>292.93400000000003</v>
      </c>
      <c r="K1087" s="154">
        <v>173.81700000000001</v>
      </c>
      <c r="L1087" s="154">
        <v>194.80199999999999</v>
      </c>
      <c r="M1087" s="166">
        <v>105</v>
      </c>
      <c r="N1087" s="167">
        <f t="shared" si="125"/>
        <v>272.93400000000003</v>
      </c>
      <c r="O1087" s="167">
        <f t="shared" si="125"/>
        <v>153.81700000000001</v>
      </c>
      <c r="P1087" s="167">
        <f t="shared" si="125"/>
        <v>174.80199999999999</v>
      </c>
      <c r="Q1087" t="str">
        <f t="shared" si="121"/>
        <v>NA</v>
      </c>
      <c r="R1087" t="str">
        <f t="shared" si="122"/>
        <v>NA</v>
      </c>
      <c r="S1087" s="168">
        <f t="shared" si="123"/>
        <v>272.93400000000003</v>
      </c>
      <c r="T1087">
        <f t="shared" si="124"/>
        <v>153.81700000000001</v>
      </c>
    </row>
    <row r="1088" spans="1:20" outlineLevel="1" x14ac:dyDescent="0.25">
      <c r="A1088" s="149">
        <v>3.5</v>
      </c>
      <c r="B1088" s="164" t="str">
        <f t="shared" si="119"/>
        <v>FA</v>
      </c>
      <c r="C1088" s="164" t="str">
        <f t="shared" si="120"/>
        <v>TR</v>
      </c>
      <c r="D1088" s="135">
        <v>13.44</v>
      </c>
      <c r="E1088" s="165">
        <v>5</v>
      </c>
      <c r="F1088" s="135">
        <v>24</v>
      </c>
      <c r="G1088" s="135">
        <v>125</v>
      </c>
      <c r="H1088" s="154">
        <v>9.2023100000000007</v>
      </c>
      <c r="I1088" s="154">
        <v>2.4E-2</v>
      </c>
      <c r="J1088" s="154">
        <v>228.33199999999999</v>
      </c>
      <c r="K1088" s="154">
        <v>155.29400000000001</v>
      </c>
      <c r="L1088" s="154">
        <v>167.45500000000001</v>
      </c>
      <c r="M1088" s="166">
        <v>105</v>
      </c>
      <c r="N1088" s="167">
        <f t="shared" si="125"/>
        <v>208.33199999999999</v>
      </c>
      <c r="O1088" s="167">
        <f t="shared" si="125"/>
        <v>135.29400000000001</v>
      </c>
      <c r="P1088" s="167">
        <f t="shared" si="125"/>
        <v>147.45500000000001</v>
      </c>
      <c r="Q1088" t="str">
        <f t="shared" si="121"/>
        <v>NA</v>
      </c>
      <c r="R1088" t="str">
        <f t="shared" si="122"/>
        <v>NA</v>
      </c>
      <c r="S1088" s="168">
        <f t="shared" si="123"/>
        <v>208.33199999999999</v>
      </c>
      <c r="T1088">
        <f t="shared" si="124"/>
        <v>135.29400000000001</v>
      </c>
    </row>
    <row r="1089" spans="1:20" outlineLevel="1" x14ac:dyDescent="0.25">
      <c r="A1089" s="149">
        <v>5</v>
      </c>
      <c r="B1089" s="164" t="str">
        <f t="shared" si="119"/>
        <v>TR</v>
      </c>
      <c r="C1089" s="164" t="str">
        <f t="shared" si="120"/>
        <v>TR</v>
      </c>
      <c r="D1089" s="135">
        <v>19.13</v>
      </c>
      <c r="E1089" s="165">
        <v>5</v>
      </c>
      <c r="F1089" s="135">
        <v>24</v>
      </c>
      <c r="G1089" s="135">
        <v>125</v>
      </c>
      <c r="H1089" s="154">
        <v>14.8908</v>
      </c>
      <c r="I1089" s="154">
        <v>2.4E-2</v>
      </c>
      <c r="J1089" s="154">
        <v>199.92699999999999</v>
      </c>
      <c r="K1089" s="154">
        <v>147.15299999999999</v>
      </c>
      <c r="L1089" s="154">
        <v>155.971</v>
      </c>
      <c r="M1089" s="166">
        <v>105</v>
      </c>
      <c r="N1089" s="167">
        <f t="shared" si="125"/>
        <v>179.92699999999999</v>
      </c>
      <c r="O1089" s="167">
        <f t="shared" si="125"/>
        <v>127.15299999999999</v>
      </c>
      <c r="P1089" s="167">
        <f t="shared" si="125"/>
        <v>135.971</v>
      </c>
      <c r="Q1089">
        <f t="shared" si="121"/>
        <v>199.92699999999999</v>
      </c>
      <c r="R1089">
        <f t="shared" si="122"/>
        <v>147.15299999999999</v>
      </c>
      <c r="S1089" s="168">
        <f t="shared" si="123"/>
        <v>179.92699999999999</v>
      </c>
      <c r="T1089">
        <f t="shared" si="124"/>
        <v>127.15299999999999</v>
      </c>
    </row>
    <row r="1090" spans="1:20" outlineLevel="1" x14ac:dyDescent="0.25">
      <c r="A1090" s="149">
        <v>7.5</v>
      </c>
      <c r="B1090" s="164" t="str">
        <f t="shared" si="119"/>
        <v>TR</v>
      </c>
      <c r="C1090" s="164" t="str">
        <f t="shared" si="120"/>
        <v>TR</v>
      </c>
      <c r="D1090" s="135">
        <v>28.61</v>
      </c>
      <c r="E1090" s="165">
        <v>5</v>
      </c>
      <c r="F1090" s="135">
        <v>24</v>
      </c>
      <c r="G1090" s="135">
        <v>125</v>
      </c>
      <c r="H1090" s="154">
        <v>24.371500000000001</v>
      </c>
      <c r="I1090" s="154">
        <v>2.4E-2</v>
      </c>
      <c r="J1090" s="154">
        <v>176.233</v>
      </c>
      <c r="K1090" s="154">
        <v>140.33799999999999</v>
      </c>
      <c r="L1090" s="154">
        <v>146.369</v>
      </c>
      <c r="M1090" s="166">
        <v>105</v>
      </c>
      <c r="N1090" s="167">
        <f t="shared" si="125"/>
        <v>156.233</v>
      </c>
      <c r="O1090" s="167">
        <f t="shared" si="125"/>
        <v>120.33799999999999</v>
      </c>
      <c r="P1090" s="167">
        <f t="shared" si="125"/>
        <v>126.369</v>
      </c>
      <c r="Q1090">
        <f t="shared" si="121"/>
        <v>176.233</v>
      </c>
      <c r="R1090">
        <f t="shared" si="122"/>
        <v>140.33799999999999</v>
      </c>
      <c r="S1090" s="168">
        <f t="shared" si="123"/>
        <v>156.233</v>
      </c>
      <c r="T1090">
        <f t="shared" si="124"/>
        <v>120.33799999999999</v>
      </c>
    </row>
    <row r="1091" spans="1:20" outlineLevel="1" x14ac:dyDescent="0.25">
      <c r="A1091" s="149">
        <v>10</v>
      </c>
      <c r="B1091" s="164" t="str">
        <f t="shared" si="119"/>
        <v>TR</v>
      </c>
      <c r="C1091" s="164" t="str">
        <f t="shared" si="120"/>
        <v>TR</v>
      </c>
      <c r="D1091" s="135">
        <v>38.090000000000003</v>
      </c>
      <c r="E1091" s="165">
        <v>5</v>
      </c>
      <c r="F1091" s="135">
        <v>24</v>
      </c>
      <c r="G1091" s="135">
        <v>125</v>
      </c>
      <c r="H1091" s="154">
        <v>33.8523</v>
      </c>
      <c r="I1091" s="154">
        <v>2.4E-2</v>
      </c>
      <c r="J1091" s="154">
        <v>164.56800000000001</v>
      </c>
      <c r="K1091" s="154">
        <v>136.91800000000001</v>
      </c>
      <c r="L1091" s="154">
        <v>141.66900000000001</v>
      </c>
      <c r="M1091" s="166">
        <v>105</v>
      </c>
      <c r="N1091" s="167">
        <f t="shared" si="125"/>
        <v>144.56800000000001</v>
      </c>
      <c r="O1091" s="167">
        <f t="shared" si="125"/>
        <v>116.91800000000001</v>
      </c>
      <c r="P1091" s="167">
        <f t="shared" si="125"/>
        <v>121.66900000000001</v>
      </c>
      <c r="Q1091">
        <f t="shared" si="121"/>
        <v>164.56800000000001</v>
      </c>
      <c r="R1091">
        <f t="shared" si="122"/>
        <v>136.91800000000001</v>
      </c>
      <c r="S1091" s="168">
        <f t="shared" si="123"/>
        <v>144.56800000000001</v>
      </c>
      <c r="T1091">
        <f t="shared" si="124"/>
        <v>116.91800000000001</v>
      </c>
    </row>
    <row r="1092" spans="1:20" outlineLevel="1" x14ac:dyDescent="0.25">
      <c r="A1092" s="149">
        <v>15</v>
      </c>
      <c r="B1092" s="164" t="str">
        <f t="shared" si="119"/>
        <v>TR</v>
      </c>
      <c r="C1092" s="164" t="str">
        <f t="shared" si="120"/>
        <v>TR</v>
      </c>
      <c r="D1092" s="135">
        <v>57.05</v>
      </c>
      <c r="E1092" s="165">
        <v>5</v>
      </c>
      <c r="F1092" s="135">
        <v>24</v>
      </c>
      <c r="G1092" s="135">
        <v>125</v>
      </c>
      <c r="H1092" s="154">
        <v>52.813800000000001</v>
      </c>
      <c r="I1092" s="154">
        <v>2.4E-2</v>
      </c>
      <c r="J1092" s="154">
        <v>151.81899999999999</v>
      </c>
      <c r="K1092" s="154">
        <v>133.322</v>
      </c>
      <c r="L1092" s="154">
        <v>136.27699999999999</v>
      </c>
      <c r="M1092" s="166">
        <v>105</v>
      </c>
      <c r="N1092" s="167">
        <f t="shared" si="125"/>
        <v>131.81899999999999</v>
      </c>
      <c r="O1092" s="167">
        <f t="shared" si="125"/>
        <v>113.322</v>
      </c>
      <c r="P1092" s="167">
        <f t="shared" si="125"/>
        <v>116.27699999999999</v>
      </c>
      <c r="Q1092">
        <f t="shared" si="121"/>
        <v>151.81899999999999</v>
      </c>
      <c r="R1092">
        <f t="shared" si="122"/>
        <v>133.322</v>
      </c>
      <c r="S1092" s="168">
        <f t="shared" si="123"/>
        <v>131.81899999999999</v>
      </c>
      <c r="T1092">
        <f t="shared" si="124"/>
        <v>113.322</v>
      </c>
    </row>
    <row r="1093" spans="1:20" outlineLevel="1" x14ac:dyDescent="0.25">
      <c r="A1093" s="149">
        <v>20</v>
      </c>
      <c r="B1093" s="164" t="str">
        <f t="shared" si="119"/>
        <v>TR</v>
      </c>
      <c r="C1093" s="164" t="str">
        <f t="shared" si="120"/>
        <v>TR</v>
      </c>
      <c r="D1093" s="135">
        <v>76.02</v>
      </c>
      <c r="E1093" s="165">
        <v>5</v>
      </c>
      <c r="F1093" s="135">
        <v>24</v>
      </c>
      <c r="G1093" s="135">
        <v>125</v>
      </c>
      <c r="H1093" s="154">
        <v>71.775400000000005</v>
      </c>
      <c r="I1093" s="154">
        <v>2.4E-2</v>
      </c>
      <c r="J1093" s="154">
        <v>145.465</v>
      </c>
      <c r="K1093" s="154">
        <v>131.471</v>
      </c>
      <c r="L1093" s="154">
        <v>133.72900000000001</v>
      </c>
      <c r="M1093" s="166">
        <v>105</v>
      </c>
      <c r="N1093" s="167">
        <f t="shared" si="125"/>
        <v>125.465</v>
      </c>
      <c r="O1093" s="167">
        <f t="shared" si="125"/>
        <v>111.471</v>
      </c>
      <c r="P1093" s="167">
        <f t="shared" si="125"/>
        <v>113.72900000000001</v>
      </c>
      <c r="Q1093">
        <f t="shared" si="121"/>
        <v>145.465</v>
      </c>
      <c r="R1093">
        <f t="shared" si="122"/>
        <v>131.471</v>
      </c>
      <c r="S1093" s="168">
        <f t="shared" si="123"/>
        <v>125.465</v>
      </c>
      <c r="T1093">
        <f t="shared" si="124"/>
        <v>111.471</v>
      </c>
    </row>
    <row r="1094" spans="1:20" outlineLevel="1" x14ac:dyDescent="0.25">
      <c r="A1094" s="149">
        <v>35</v>
      </c>
      <c r="B1094" s="164" t="str">
        <f t="shared" si="119"/>
        <v>FA</v>
      </c>
      <c r="C1094" s="164" t="str">
        <f t="shared" si="120"/>
        <v>FA</v>
      </c>
      <c r="D1094" s="135">
        <v>132.9</v>
      </c>
      <c r="E1094" s="165">
        <v>5</v>
      </c>
      <c r="F1094" s="135">
        <v>24</v>
      </c>
      <c r="G1094" s="135">
        <v>125</v>
      </c>
      <c r="H1094" s="154">
        <v>128.66</v>
      </c>
      <c r="I1094" s="154">
        <v>2.4E-2</v>
      </c>
      <c r="J1094" s="154">
        <v>137.30799999999999</v>
      </c>
      <c r="K1094" s="154">
        <v>128.94</v>
      </c>
      <c r="L1094" s="154">
        <v>130.191</v>
      </c>
      <c r="M1094" s="166">
        <v>105</v>
      </c>
      <c r="N1094" s="167">
        <f t="shared" si="125"/>
        <v>117.30799999999999</v>
      </c>
      <c r="O1094" s="167">
        <f t="shared" si="125"/>
        <v>108.94</v>
      </c>
      <c r="P1094" s="167">
        <f t="shared" si="125"/>
        <v>110.191</v>
      </c>
      <c r="Q1094">
        <f t="shared" si="121"/>
        <v>137.30799999999999</v>
      </c>
      <c r="R1094">
        <f t="shared" si="122"/>
        <v>128.94</v>
      </c>
      <c r="S1094" s="168">
        <f t="shared" si="123"/>
        <v>117.30799999999999</v>
      </c>
      <c r="T1094">
        <f t="shared" si="124"/>
        <v>108.94</v>
      </c>
    </row>
    <row r="1095" spans="1:20" outlineLevel="1" x14ac:dyDescent="0.25">
      <c r="A1095" s="149">
        <v>50</v>
      </c>
      <c r="B1095" s="164" t="str">
        <f t="shared" si="119"/>
        <v>FA</v>
      </c>
      <c r="C1095" s="164" t="str">
        <f t="shared" si="120"/>
        <v>FA</v>
      </c>
      <c r="D1095" s="135">
        <v>189.78</v>
      </c>
      <c r="E1095" s="165">
        <v>5</v>
      </c>
      <c r="F1095" s="135">
        <v>24</v>
      </c>
      <c r="G1095" s="135">
        <v>125</v>
      </c>
      <c r="H1095" s="154">
        <v>185.54499999999999</v>
      </c>
      <c r="I1095" s="154">
        <v>2.4E-2</v>
      </c>
      <c r="J1095" s="154">
        <v>133.727</v>
      </c>
      <c r="K1095" s="154">
        <v>127.89400000000001</v>
      </c>
      <c r="L1095" s="154">
        <v>128.77099999999999</v>
      </c>
      <c r="M1095" s="166">
        <v>105</v>
      </c>
      <c r="N1095" s="167">
        <f t="shared" si="125"/>
        <v>113.727</v>
      </c>
      <c r="O1095" s="167">
        <f t="shared" si="125"/>
        <v>107.89400000000001</v>
      </c>
      <c r="P1095" s="167">
        <f t="shared" si="125"/>
        <v>108.77099999999999</v>
      </c>
      <c r="Q1095">
        <f t="shared" si="121"/>
        <v>133.727</v>
      </c>
      <c r="R1095">
        <f t="shared" si="122"/>
        <v>127.89400000000001</v>
      </c>
      <c r="S1095" s="168">
        <f t="shared" si="123"/>
        <v>113.727</v>
      </c>
      <c r="T1095">
        <f t="shared" si="124"/>
        <v>107.89400000000001</v>
      </c>
    </row>
    <row r="1096" spans="1:20" outlineLevel="1" x14ac:dyDescent="0.25">
      <c r="A1096" s="149">
        <v>60</v>
      </c>
      <c r="B1096" s="164" t="str">
        <f t="shared" si="119"/>
        <v>FA</v>
      </c>
      <c r="C1096" s="164" t="str">
        <f t="shared" si="120"/>
        <v>FA</v>
      </c>
      <c r="D1096" s="135">
        <v>227.71</v>
      </c>
      <c r="E1096" s="165">
        <v>5</v>
      </c>
      <c r="F1096" s="135">
        <v>24</v>
      </c>
      <c r="G1096" s="135">
        <v>125</v>
      </c>
      <c r="H1096" s="154">
        <v>223.46799999999999</v>
      </c>
      <c r="I1096" s="154">
        <v>2.4E-2</v>
      </c>
      <c r="J1096" s="154">
        <v>132.31700000000001</v>
      </c>
      <c r="K1096" s="154">
        <v>127.452</v>
      </c>
      <c r="L1096" s="154">
        <v>128.18600000000001</v>
      </c>
      <c r="M1096" s="166">
        <v>105</v>
      </c>
      <c r="N1096" s="167">
        <f t="shared" si="125"/>
        <v>112.31700000000001</v>
      </c>
      <c r="O1096" s="167">
        <f t="shared" si="125"/>
        <v>107.452</v>
      </c>
      <c r="P1096" s="167">
        <f t="shared" si="125"/>
        <v>108.18600000000001</v>
      </c>
      <c r="Q1096">
        <f t="shared" si="121"/>
        <v>132.31700000000001</v>
      </c>
      <c r="R1096">
        <f t="shared" si="122"/>
        <v>127.452</v>
      </c>
      <c r="S1096" s="168">
        <f t="shared" si="123"/>
        <v>112.31700000000001</v>
      </c>
      <c r="T1096">
        <f t="shared" si="124"/>
        <v>107.452</v>
      </c>
    </row>
    <row r="1097" spans="1:20" outlineLevel="1" x14ac:dyDescent="0.25">
      <c r="A1097" s="149">
        <v>70</v>
      </c>
      <c r="B1097" s="164" t="str">
        <f t="shared" si="119"/>
        <v>FA</v>
      </c>
      <c r="C1097" s="164" t="str">
        <f t="shared" si="120"/>
        <v>FA</v>
      </c>
      <c r="D1097" s="135">
        <v>265.63</v>
      </c>
      <c r="E1097" s="165">
        <v>5</v>
      </c>
      <c r="F1097" s="135">
        <v>24</v>
      </c>
      <c r="G1097" s="135">
        <v>125</v>
      </c>
      <c r="H1097" s="154">
        <v>261.39100000000002</v>
      </c>
      <c r="I1097" s="154">
        <v>2.4E-2</v>
      </c>
      <c r="J1097" s="154">
        <v>131.33600000000001</v>
      </c>
      <c r="K1097" s="154">
        <v>127.14700000000001</v>
      </c>
      <c r="L1097" s="154">
        <v>127.744</v>
      </c>
      <c r="M1097" s="166">
        <v>105</v>
      </c>
      <c r="N1097" s="167">
        <f t="shared" si="125"/>
        <v>111.33600000000001</v>
      </c>
      <c r="O1097" s="167">
        <f t="shared" si="125"/>
        <v>107.14700000000001</v>
      </c>
      <c r="P1097" s="167">
        <f t="shared" si="125"/>
        <v>107.744</v>
      </c>
      <c r="Q1097">
        <f t="shared" si="121"/>
        <v>131.33600000000001</v>
      </c>
      <c r="R1097">
        <f t="shared" si="122"/>
        <v>127.14700000000001</v>
      </c>
      <c r="S1097" s="168">
        <f t="shared" si="123"/>
        <v>111.33600000000001</v>
      </c>
      <c r="T1097">
        <f t="shared" si="124"/>
        <v>107.14700000000001</v>
      </c>
    </row>
    <row r="1098" spans="1:20" outlineLevel="1" x14ac:dyDescent="0.25">
      <c r="A1098" s="149">
        <v>85</v>
      </c>
      <c r="B1098" s="164" t="str">
        <f t="shared" si="119"/>
        <v>FA</v>
      </c>
      <c r="C1098" s="164" t="str">
        <f t="shared" si="120"/>
        <v>FA</v>
      </c>
      <c r="D1098" s="135">
        <v>322.52</v>
      </c>
      <c r="E1098" s="165">
        <v>5</v>
      </c>
      <c r="F1098" s="135">
        <v>24</v>
      </c>
      <c r="G1098" s="135">
        <v>125</v>
      </c>
      <c r="H1098" s="154">
        <v>318.27499999999998</v>
      </c>
      <c r="I1098" s="154">
        <v>2.4E-2</v>
      </c>
      <c r="J1098" s="154">
        <v>130.298</v>
      </c>
      <c r="K1098" s="154">
        <v>126.812</v>
      </c>
      <c r="L1098" s="154">
        <v>127.333</v>
      </c>
      <c r="M1098" s="166">
        <v>105</v>
      </c>
      <c r="N1098" s="167">
        <f t="shared" si="125"/>
        <v>110.298</v>
      </c>
      <c r="O1098" s="167">
        <f t="shared" si="125"/>
        <v>106.812</v>
      </c>
      <c r="P1098" s="167">
        <f t="shared" si="125"/>
        <v>107.333</v>
      </c>
      <c r="Q1098">
        <f t="shared" si="121"/>
        <v>130.298</v>
      </c>
      <c r="R1098">
        <f t="shared" si="122"/>
        <v>126.812</v>
      </c>
      <c r="S1098" s="168">
        <f t="shared" si="123"/>
        <v>110.298</v>
      </c>
      <c r="T1098">
        <f t="shared" si="124"/>
        <v>106.812</v>
      </c>
    </row>
    <row r="1099" spans="1:20" outlineLevel="1" x14ac:dyDescent="0.25">
      <c r="A1099" s="149">
        <v>100</v>
      </c>
      <c r="B1099" s="164" t="str">
        <f t="shared" si="119"/>
        <v>FA</v>
      </c>
      <c r="C1099" s="164" t="str">
        <f t="shared" si="120"/>
        <v>FA</v>
      </c>
      <c r="D1099" s="135">
        <v>379.4</v>
      </c>
      <c r="E1099" s="165">
        <v>5</v>
      </c>
      <c r="F1099" s="135">
        <v>24</v>
      </c>
      <c r="G1099" s="135">
        <v>125</v>
      </c>
      <c r="H1099" s="154">
        <v>375.16</v>
      </c>
      <c r="I1099" s="154">
        <v>2.4E-2</v>
      </c>
      <c r="J1099" s="154">
        <v>129.52099999999999</v>
      </c>
      <c r="K1099" s="154">
        <v>126.55800000000001</v>
      </c>
      <c r="L1099" s="154">
        <v>127</v>
      </c>
      <c r="M1099" s="166">
        <v>105</v>
      </c>
      <c r="N1099" s="167">
        <f t="shared" si="125"/>
        <v>109.52099999999999</v>
      </c>
      <c r="O1099" s="167">
        <f t="shared" si="125"/>
        <v>106.55800000000001</v>
      </c>
      <c r="P1099" s="167">
        <f t="shared" si="125"/>
        <v>107</v>
      </c>
      <c r="Q1099">
        <f t="shared" si="121"/>
        <v>129.52099999999999</v>
      </c>
      <c r="R1099">
        <f t="shared" si="122"/>
        <v>126.55800000000001</v>
      </c>
      <c r="S1099" s="168">
        <f t="shared" si="123"/>
        <v>109.52099999999999</v>
      </c>
      <c r="T1099">
        <f t="shared" si="124"/>
        <v>106.55800000000001</v>
      </c>
    </row>
    <row r="1100" spans="1:20" outlineLevel="1" x14ac:dyDescent="0.25">
      <c r="A1100" s="149">
        <v>125</v>
      </c>
      <c r="B1100" s="164" t="str">
        <f t="shared" si="119"/>
        <v>FA</v>
      </c>
      <c r="C1100" s="164" t="str">
        <f t="shared" si="120"/>
        <v>FA</v>
      </c>
      <c r="D1100" s="135">
        <v>474.21</v>
      </c>
      <c r="E1100" s="165">
        <v>5</v>
      </c>
      <c r="F1100" s="135">
        <v>24</v>
      </c>
      <c r="G1100" s="135">
        <v>125</v>
      </c>
      <c r="H1100" s="154">
        <v>469.96800000000002</v>
      </c>
      <c r="I1100" s="154">
        <v>2.4E-2</v>
      </c>
      <c r="J1100" s="154">
        <v>128.71899999999999</v>
      </c>
      <c r="K1100" s="154">
        <v>126.28</v>
      </c>
      <c r="L1100" s="154">
        <v>126.623</v>
      </c>
      <c r="M1100" s="166">
        <v>105</v>
      </c>
      <c r="N1100" s="167">
        <f t="shared" si="125"/>
        <v>108.71899999999999</v>
      </c>
      <c r="O1100" s="167">
        <f t="shared" si="125"/>
        <v>106.28</v>
      </c>
      <c r="P1100" s="167">
        <f t="shared" si="125"/>
        <v>106.623</v>
      </c>
      <c r="Q1100">
        <f t="shared" si="121"/>
        <v>128.71899999999999</v>
      </c>
      <c r="R1100">
        <f t="shared" si="122"/>
        <v>126.28</v>
      </c>
      <c r="S1100" s="168">
        <f t="shared" si="123"/>
        <v>108.71899999999999</v>
      </c>
      <c r="T1100">
        <f t="shared" si="124"/>
        <v>106.28</v>
      </c>
    </row>
    <row r="1101" spans="1:20" outlineLevel="1" x14ac:dyDescent="0.25">
      <c r="A1101" s="149">
        <v>150</v>
      </c>
      <c r="B1101" s="164" t="str">
        <f t="shared" si="119"/>
        <v>FA</v>
      </c>
      <c r="C1101" s="164" t="str">
        <f t="shared" si="120"/>
        <v>FA</v>
      </c>
      <c r="D1101" s="135">
        <v>569.02</v>
      </c>
      <c r="E1101" s="165">
        <v>5</v>
      </c>
      <c r="F1101" s="135">
        <v>24</v>
      </c>
      <c r="G1101" s="135">
        <v>125</v>
      </c>
      <c r="H1101" s="154">
        <v>564.77499999999998</v>
      </c>
      <c r="I1101" s="154">
        <v>2.4E-2</v>
      </c>
      <c r="J1101" s="154">
        <v>128.15</v>
      </c>
      <c r="K1101" s="154">
        <v>126.09399999999999</v>
      </c>
      <c r="L1101" s="154">
        <v>126.35599999999999</v>
      </c>
      <c r="M1101" s="166">
        <v>105</v>
      </c>
      <c r="N1101" s="167">
        <f t="shared" si="125"/>
        <v>108.15</v>
      </c>
      <c r="O1101" s="167">
        <f t="shared" si="125"/>
        <v>106.09399999999999</v>
      </c>
      <c r="P1101" s="167">
        <f t="shared" si="125"/>
        <v>106.35599999999999</v>
      </c>
      <c r="Q1101">
        <f t="shared" si="121"/>
        <v>128.15</v>
      </c>
      <c r="R1101">
        <f t="shared" si="122"/>
        <v>126.09399999999999</v>
      </c>
      <c r="S1101" s="168">
        <f t="shared" si="123"/>
        <v>108.15</v>
      </c>
      <c r="T1101">
        <f t="shared" si="124"/>
        <v>106.09399999999999</v>
      </c>
    </row>
    <row r="1102" spans="1:20" outlineLevel="1" x14ac:dyDescent="0.25">
      <c r="A1102" s="149">
        <v>2</v>
      </c>
      <c r="B1102" s="164" t="str">
        <f t="shared" si="119"/>
        <v>FA</v>
      </c>
      <c r="C1102" s="164" t="str">
        <f t="shared" si="120"/>
        <v>TR</v>
      </c>
      <c r="D1102" s="135">
        <v>7.75</v>
      </c>
      <c r="E1102" s="165">
        <v>5</v>
      </c>
      <c r="F1102" s="135">
        <v>30</v>
      </c>
      <c r="G1102" s="135">
        <v>125</v>
      </c>
      <c r="H1102" s="154">
        <v>3.5138500000000001</v>
      </c>
      <c r="I1102" s="154">
        <v>0.03</v>
      </c>
      <c r="J1102" s="154">
        <v>332.77800000000002</v>
      </c>
      <c r="K1102" s="154">
        <v>185.511</v>
      </c>
      <c r="L1102" s="154">
        <v>211.328</v>
      </c>
      <c r="M1102" s="166">
        <v>105</v>
      </c>
      <c r="N1102" s="167">
        <f t="shared" si="125"/>
        <v>312.77800000000002</v>
      </c>
      <c r="O1102" s="167">
        <f t="shared" si="125"/>
        <v>165.511</v>
      </c>
      <c r="P1102" s="167">
        <f t="shared" si="125"/>
        <v>191.328</v>
      </c>
      <c r="Q1102" t="str">
        <f t="shared" si="121"/>
        <v>NA</v>
      </c>
      <c r="R1102" t="str">
        <f t="shared" si="122"/>
        <v>NA</v>
      </c>
      <c r="S1102" s="168">
        <f t="shared" si="123"/>
        <v>312.77800000000002</v>
      </c>
      <c r="T1102">
        <f t="shared" si="124"/>
        <v>165.511</v>
      </c>
    </row>
    <row r="1103" spans="1:20" outlineLevel="1" x14ac:dyDescent="0.25">
      <c r="A1103" s="149">
        <v>3.5</v>
      </c>
      <c r="B1103" s="164" t="str">
        <f t="shared" si="119"/>
        <v>FA</v>
      </c>
      <c r="C1103" s="164" t="str">
        <f t="shared" si="120"/>
        <v>TR</v>
      </c>
      <c r="D1103" s="135">
        <v>13.44</v>
      </c>
      <c r="E1103" s="165">
        <v>5</v>
      </c>
      <c r="F1103" s="135">
        <v>30</v>
      </c>
      <c r="G1103" s="135">
        <v>125</v>
      </c>
      <c r="H1103" s="154">
        <v>9.2023100000000007</v>
      </c>
      <c r="I1103" s="154">
        <v>0.03</v>
      </c>
      <c r="J1103" s="154">
        <v>253.26900000000001</v>
      </c>
      <c r="K1103" s="154">
        <v>162.66900000000001</v>
      </c>
      <c r="L1103" s="154">
        <v>177.71100000000001</v>
      </c>
      <c r="M1103" s="166">
        <v>105</v>
      </c>
      <c r="N1103" s="167">
        <f t="shared" si="125"/>
        <v>233.26900000000001</v>
      </c>
      <c r="O1103" s="167">
        <f t="shared" si="125"/>
        <v>142.66900000000001</v>
      </c>
      <c r="P1103" s="167">
        <f t="shared" si="125"/>
        <v>157.71100000000001</v>
      </c>
      <c r="Q1103" t="str">
        <f t="shared" si="121"/>
        <v>NA</v>
      </c>
      <c r="R1103" t="str">
        <f t="shared" si="122"/>
        <v>NA</v>
      </c>
      <c r="S1103" s="168">
        <f t="shared" si="123"/>
        <v>233.26900000000001</v>
      </c>
      <c r="T1103">
        <f t="shared" si="124"/>
        <v>142.66900000000001</v>
      </c>
    </row>
    <row r="1104" spans="1:20" outlineLevel="1" x14ac:dyDescent="0.25">
      <c r="A1104" s="149">
        <v>5</v>
      </c>
      <c r="B1104" s="164" t="str">
        <f t="shared" si="119"/>
        <v>FA</v>
      </c>
      <c r="C1104" s="164" t="str">
        <f t="shared" si="120"/>
        <v>TR</v>
      </c>
      <c r="D1104" s="135">
        <v>19.13</v>
      </c>
      <c r="E1104" s="165">
        <v>5</v>
      </c>
      <c r="F1104" s="135">
        <v>30</v>
      </c>
      <c r="G1104" s="135">
        <v>125</v>
      </c>
      <c r="H1104" s="154">
        <v>14.8908</v>
      </c>
      <c r="I1104" s="154">
        <v>0.03</v>
      </c>
      <c r="J1104" s="154">
        <v>218.173</v>
      </c>
      <c r="K1104" s="154">
        <v>152.58600000000001</v>
      </c>
      <c r="L1104" s="154">
        <v>163.52099999999999</v>
      </c>
      <c r="M1104" s="166">
        <v>105</v>
      </c>
      <c r="N1104" s="167">
        <f t="shared" si="125"/>
        <v>198.173</v>
      </c>
      <c r="O1104" s="167">
        <f t="shared" si="125"/>
        <v>132.58600000000001</v>
      </c>
      <c r="P1104" s="167">
        <f t="shared" si="125"/>
        <v>143.52099999999999</v>
      </c>
      <c r="Q1104" t="str">
        <f t="shared" si="121"/>
        <v>NA</v>
      </c>
      <c r="R1104" t="str">
        <f t="shared" si="122"/>
        <v>NA</v>
      </c>
      <c r="S1104" s="168">
        <f t="shared" si="123"/>
        <v>198.173</v>
      </c>
      <c r="T1104">
        <f t="shared" si="124"/>
        <v>132.58600000000001</v>
      </c>
    </row>
    <row r="1105" spans="1:20" outlineLevel="1" x14ac:dyDescent="0.25">
      <c r="A1105" s="149">
        <v>7.5</v>
      </c>
      <c r="B1105" s="164" t="str">
        <f t="shared" si="119"/>
        <v>TR</v>
      </c>
      <c r="C1105" s="164" t="str">
        <f t="shared" si="120"/>
        <v>TR</v>
      </c>
      <c r="D1105" s="135">
        <v>28.61</v>
      </c>
      <c r="E1105" s="165">
        <v>5</v>
      </c>
      <c r="F1105" s="135">
        <v>30</v>
      </c>
      <c r="G1105" s="135">
        <v>125</v>
      </c>
      <c r="H1105" s="154">
        <v>24.371500000000001</v>
      </c>
      <c r="I1105" s="154">
        <v>0.03</v>
      </c>
      <c r="J1105" s="154">
        <v>188.80099999999999</v>
      </c>
      <c r="K1105" s="154">
        <v>144.12100000000001</v>
      </c>
      <c r="L1105" s="154">
        <v>151.61799999999999</v>
      </c>
      <c r="M1105" s="166">
        <v>105</v>
      </c>
      <c r="N1105" s="167">
        <f t="shared" si="125"/>
        <v>168.80099999999999</v>
      </c>
      <c r="O1105" s="167">
        <f t="shared" si="125"/>
        <v>124.12100000000001</v>
      </c>
      <c r="P1105" s="167">
        <f t="shared" si="125"/>
        <v>131.61799999999999</v>
      </c>
      <c r="Q1105">
        <f t="shared" si="121"/>
        <v>188.80099999999999</v>
      </c>
      <c r="R1105">
        <f t="shared" si="122"/>
        <v>144.12100000000001</v>
      </c>
      <c r="S1105" s="168">
        <f t="shared" si="123"/>
        <v>168.80099999999999</v>
      </c>
      <c r="T1105">
        <f t="shared" si="124"/>
        <v>124.12100000000001</v>
      </c>
    </row>
    <row r="1106" spans="1:20" outlineLevel="1" x14ac:dyDescent="0.25">
      <c r="A1106" s="149">
        <v>10</v>
      </c>
      <c r="B1106" s="164" t="str">
        <f t="shared" si="119"/>
        <v>TR</v>
      </c>
      <c r="C1106" s="164" t="str">
        <f t="shared" si="120"/>
        <v>TR</v>
      </c>
      <c r="D1106" s="135">
        <v>38.090000000000003</v>
      </c>
      <c r="E1106" s="165">
        <v>5</v>
      </c>
      <c r="F1106" s="135">
        <v>30</v>
      </c>
      <c r="G1106" s="135">
        <v>125</v>
      </c>
      <c r="H1106" s="154">
        <v>33.8523</v>
      </c>
      <c r="I1106" s="154">
        <v>0.03</v>
      </c>
      <c r="J1106" s="154">
        <v>174.31899999999999</v>
      </c>
      <c r="K1106" s="154">
        <v>139.86799999999999</v>
      </c>
      <c r="L1106" s="154">
        <v>145.78</v>
      </c>
      <c r="M1106" s="166">
        <v>105</v>
      </c>
      <c r="N1106" s="167">
        <f t="shared" si="125"/>
        <v>154.31899999999999</v>
      </c>
      <c r="O1106" s="167">
        <f t="shared" si="125"/>
        <v>119.86799999999999</v>
      </c>
      <c r="P1106" s="167">
        <f t="shared" si="125"/>
        <v>125.78</v>
      </c>
      <c r="Q1106">
        <f t="shared" si="121"/>
        <v>174.31899999999999</v>
      </c>
      <c r="R1106">
        <f t="shared" si="122"/>
        <v>139.86799999999999</v>
      </c>
      <c r="S1106" s="168">
        <f t="shared" si="123"/>
        <v>154.31899999999999</v>
      </c>
      <c r="T1106">
        <f t="shared" si="124"/>
        <v>119.86799999999999</v>
      </c>
    </row>
    <row r="1107" spans="1:20" outlineLevel="1" x14ac:dyDescent="0.25">
      <c r="A1107" s="149">
        <v>15</v>
      </c>
      <c r="B1107" s="164" t="str">
        <f t="shared" si="119"/>
        <v>TR</v>
      </c>
      <c r="C1107" s="164" t="str">
        <f t="shared" si="120"/>
        <v>TR</v>
      </c>
      <c r="D1107" s="135">
        <v>57.05</v>
      </c>
      <c r="E1107" s="165">
        <v>5</v>
      </c>
      <c r="F1107" s="135">
        <v>30</v>
      </c>
      <c r="G1107" s="135">
        <v>125</v>
      </c>
      <c r="H1107" s="154">
        <v>52.813800000000001</v>
      </c>
      <c r="I1107" s="154">
        <v>0.03</v>
      </c>
      <c r="J1107" s="154">
        <v>158.459</v>
      </c>
      <c r="K1107" s="154">
        <v>135.38999999999999</v>
      </c>
      <c r="L1107" s="154">
        <v>139.071</v>
      </c>
      <c r="M1107" s="166">
        <v>105</v>
      </c>
      <c r="N1107" s="167">
        <f t="shared" si="125"/>
        <v>138.459</v>
      </c>
      <c r="O1107" s="167">
        <f t="shared" si="125"/>
        <v>115.38999999999999</v>
      </c>
      <c r="P1107" s="167">
        <f t="shared" si="125"/>
        <v>119.071</v>
      </c>
      <c r="Q1107">
        <f t="shared" si="121"/>
        <v>158.459</v>
      </c>
      <c r="R1107">
        <f t="shared" si="122"/>
        <v>135.38999999999999</v>
      </c>
      <c r="S1107" s="168">
        <f t="shared" si="123"/>
        <v>138.459</v>
      </c>
      <c r="T1107">
        <f t="shared" si="124"/>
        <v>115.38999999999999</v>
      </c>
    </row>
    <row r="1108" spans="1:20" outlineLevel="1" x14ac:dyDescent="0.25">
      <c r="A1108" s="149">
        <v>20</v>
      </c>
      <c r="B1108" s="164" t="str">
        <f t="shared" si="119"/>
        <v>TR</v>
      </c>
      <c r="C1108" s="164" t="str">
        <f t="shared" si="120"/>
        <v>TR</v>
      </c>
      <c r="D1108" s="135">
        <v>76.02</v>
      </c>
      <c r="E1108" s="165">
        <v>5</v>
      </c>
      <c r="F1108" s="135">
        <v>30</v>
      </c>
      <c r="G1108" s="135">
        <v>125</v>
      </c>
      <c r="H1108" s="154">
        <v>71.775400000000005</v>
      </c>
      <c r="I1108" s="154">
        <v>0.03</v>
      </c>
      <c r="J1108" s="154">
        <v>150.54300000000001</v>
      </c>
      <c r="K1108" s="154">
        <v>133.08099999999999</v>
      </c>
      <c r="L1108" s="154">
        <v>135.89699999999999</v>
      </c>
      <c r="M1108" s="166">
        <v>105</v>
      </c>
      <c r="N1108" s="167">
        <f t="shared" si="125"/>
        <v>130.54300000000001</v>
      </c>
      <c r="O1108" s="167">
        <f t="shared" si="125"/>
        <v>113.08099999999999</v>
      </c>
      <c r="P1108" s="167">
        <f t="shared" si="125"/>
        <v>115.89699999999999</v>
      </c>
      <c r="Q1108">
        <f t="shared" si="121"/>
        <v>150.54300000000001</v>
      </c>
      <c r="R1108">
        <f t="shared" si="122"/>
        <v>133.08099999999999</v>
      </c>
      <c r="S1108" s="168">
        <f t="shared" si="123"/>
        <v>130.54300000000001</v>
      </c>
      <c r="T1108">
        <f t="shared" si="124"/>
        <v>113.08099999999999</v>
      </c>
    </row>
    <row r="1109" spans="1:20" outlineLevel="1" x14ac:dyDescent="0.25">
      <c r="A1109" s="149">
        <v>35</v>
      </c>
      <c r="B1109" s="164" t="str">
        <f t="shared" si="119"/>
        <v>FA</v>
      </c>
      <c r="C1109" s="164" t="str">
        <f t="shared" si="120"/>
        <v>FA</v>
      </c>
      <c r="D1109" s="135">
        <v>132.9</v>
      </c>
      <c r="E1109" s="165">
        <v>5</v>
      </c>
      <c r="F1109" s="135">
        <v>30</v>
      </c>
      <c r="G1109" s="135">
        <v>125</v>
      </c>
      <c r="H1109" s="154">
        <v>128.66</v>
      </c>
      <c r="I1109" s="154">
        <v>0.03</v>
      </c>
      <c r="J1109" s="154">
        <v>140.37200000000001</v>
      </c>
      <c r="K1109" s="154">
        <v>129.922</v>
      </c>
      <c r="L1109" s="154">
        <v>131.48400000000001</v>
      </c>
      <c r="M1109" s="166">
        <v>105</v>
      </c>
      <c r="N1109" s="167">
        <f t="shared" si="125"/>
        <v>120.37200000000001</v>
      </c>
      <c r="O1109" s="167">
        <f t="shared" si="125"/>
        <v>109.922</v>
      </c>
      <c r="P1109" s="167">
        <f t="shared" si="125"/>
        <v>111.48400000000001</v>
      </c>
      <c r="Q1109">
        <f t="shared" si="121"/>
        <v>140.37200000000001</v>
      </c>
      <c r="R1109">
        <f t="shared" si="122"/>
        <v>129.922</v>
      </c>
      <c r="S1109" s="168">
        <f t="shared" si="123"/>
        <v>120.37200000000001</v>
      </c>
      <c r="T1109">
        <f t="shared" si="124"/>
        <v>109.922</v>
      </c>
    </row>
    <row r="1110" spans="1:20" outlineLevel="1" x14ac:dyDescent="0.25">
      <c r="A1110" s="149">
        <v>50</v>
      </c>
      <c r="B1110" s="164" t="str">
        <f t="shared" si="119"/>
        <v>FA</v>
      </c>
      <c r="C1110" s="164" t="str">
        <f t="shared" si="120"/>
        <v>FA</v>
      </c>
      <c r="D1110" s="135">
        <v>189.78</v>
      </c>
      <c r="E1110" s="165">
        <v>5</v>
      </c>
      <c r="F1110" s="135">
        <v>30</v>
      </c>
      <c r="G1110" s="135">
        <v>125</v>
      </c>
      <c r="H1110" s="154">
        <v>185.54499999999999</v>
      </c>
      <c r="I1110" s="154">
        <v>0.03</v>
      </c>
      <c r="J1110" s="154">
        <v>135.90299999999999</v>
      </c>
      <c r="K1110" s="154">
        <v>128.61600000000001</v>
      </c>
      <c r="L1110" s="154">
        <v>129.71100000000001</v>
      </c>
      <c r="M1110" s="166">
        <v>105</v>
      </c>
      <c r="N1110" s="167">
        <f t="shared" si="125"/>
        <v>115.90299999999999</v>
      </c>
      <c r="O1110" s="167">
        <f t="shared" si="125"/>
        <v>108.61600000000001</v>
      </c>
      <c r="P1110" s="167">
        <f t="shared" si="125"/>
        <v>109.71100000000001</v>
      </c>
      <c r="Q1110">
        <f t="shared" si="121"/>
        <v>135.90299999999999</v>
      </c>
      <c r="R1110">
        <f t="shared" si="122"/>
        <v>128.61600000000001</v>
      </c>
      <c r="S1110" s="168">
        <f t="shared" si="123"/>
        <v>115.90299999999999</v>
      </c>
      <c r="T1110">
        <f t="shared" si="124"/>
        <v>108.61600000000001</v>
      </c>
    </row>
    <row r="1111" spans="1:20" outlineLevel="1" x14ac:dyDescent="0.25">
      <c r="A1111" s="149">
        <v>60</v>
      </c>
      <c r="B1111" s="164" t="str">
        <f t="shared" si="119"/>
        <v>FA</v>
      </c>
      <c r="C1111" s="164" t="str">
        <f t="shared" si="120"/>
        <v>FA</v>
      </c>
      <c r="D1111" s="135">
        <v>227.71</v>
      </c>
      <c r="E1111" s="165">
        <v>5</v>
      </c>
      <c r="F1111" s="135">
        <v>30</v>
      </c>
      <c r="G1111" s="135">
        <v>125</v>
      </c>
      <c r="H1111" s="154">
        <v>223.46799999999999</v>
      </c>
      <c r="I1111" s="154">
        <v>0.03</v>
      </c>
      <c r="J1111" s="154">
        <v>134.142</v>
      </c>
      <c r="K1111" s="154">
        <v>128.06399999999999</v>
      </c>
      <c r="L1111" s="154">
        <v>128.98099999999999</v>
      </c>
      <c r="M1111" s="166">
        <v>105</v>
      </c>
      <c r="N1111" s="167">
        <f t="shared" si="125"/>
        <v>114.142</v>
      </c>
      <c r="O1111" s="167">
        <f t="shared" si="125"/>
        <v>108.06399999999999</v>
      </c>
      <c r="P1111" s="167">
        <f t="shared" si="125"/>
        <v>108.98099999999999</v>
      </c>
      <c r="Q1111">
        <f t="shared" si="121"/>
        <v>134.142</v>
      </c>
      <c r="R1111">
        <f t="shared" si="122"/>
        <v>128.06399999999999</v>
      </c>
      <c r="S1111" s="168">
        <f t="shared" si="123"/>
        <v>114.142</v>
      </c>
      <c r="T1111">
        <f t="shared" si="124"/>
        <v>108.06399999999999</v>
      </c>
    </row>
    <row r="1112" spans="1:20" outlineLevel="1" x14ac:dyDescent="0.25">
      <c r="A1112" s="149">
        <v>70</v>
      </c>
      <c r="B1112" s="164" t="str">
        <f t="shared" si="119"/>
        <v>FA</v>
      </c>
      <c r="C1112" s="164" t="str">
        <f t="shared" si="120"/>
        <v>FA</v>
      </c>
      <c r="D1112" s="135">
        <v>265.63</v>
      </c>
      <c r="E1112" s="165">
        <v>5</v>
      </c>
      <c r="F1112" s="135">
        <v>30</v>
      </c>
      <c r="G1112" s="135">
        <v>125</v>
      </c>
      <c r="H1112" s="154">
        <v>261.39100000000002</v>
      </c>
      <c r="I1112" s="154">
        <v>0.03</v>
      </c>
      <c r="J1112" s="154">
        <v>132.916</v>
      </c>
      <c r="K1112" s="154">
        <v>127.68300000000001</v>
      </c>
      <c r="L1112" s="154">
        <v>128.429</v>
      </c>
      <c r="M1112" s="166">
        <v>105</v>
      </c>
      <c r="N1112" s="167">
        <f t="shared" si="125"/>
        <v>112.916</v>
      </c>
      <c r="O1112" s="167">
        <f t="shared" si="125"/>
        <v>107.68300000000001</v>
      </c>
      <c r="P1112" s="167">
        <f t="shared" si="125"/>
        <v>108.429</v>
      </c>
      <c r="Q1112">
        <f t="shared" si="121"/>
        <v>132.916</v>
      </c>
      <c r="R1112">
        <f t="shared" si="122"/>
        <v>127.68300000000001</v>
      </c>
      <c r="S1112" s="168">
        <f t="shared" si="123"/>
        <v>112.916</v>
      </c>
      <c r="T1112">
        <f t="shared" si="124"/>
        <v>107.68300000000001</v>
      </c>
    </row>
    <row r="1113" spans="1:20" outlineLevel="1" x14ac:dyDescent="0.25">
      <c r="A1113" s="149">
        <v>85</v>
      </c>
      <c r="B1113" s="164" t="str">
        <f t="shared" si="119"/>
        <v>FA</v>
      </c>
      <c r="C1113" s="164" t="str">
        <f t="shared" si="120"/>
        <v>FA</v>
      </c>
      <c r="D1113" s="135">
        <v>322.52</v>
      </c>
      <c r="E1113" s="165">
        <v>5</v>
      </c>
      <c r="F1113" s="135">
        <v>30</v>
      </c>
      <c r="G1113" s="135">
        <v>125</v>
      </c>
      <c r="H1113" s="154">
        <v>318.27499999999998</v>
      </c>
      <c r="I1113" s="154">
        <v>0.03</v>
      </c>
      <c r="J1113" s="154">
        <v>131.62</v>
      </c>
      <c r="K1113" s="154">
        <v>127.265</v>
      </c>
      <c r="L1113" s="154">
        <v>127.916</v>
      </c>
      <c r="M1113" s="166">
        <v>105</v>
      </c>
      <c r="N1113" s="167">
        <f t="shared" si="125"/>
        <v>111.62</v>
      </c>
      <c r="O1113" s="167">
        <f t="shared" si="125"/>
        <v>107.265</v>
      </c>
      <c r="P1113" s="167">
        <f t="shared" si="125"/>
        <v>107.916</v>
      </c>
      <c r="Q1113">
        <f t="shared" si="121"/>
        <v>131.62</v>
      </c>
      <c r="R1113">
        <f t="shared" si="122"/>
        <v>127.265</v>
      </c>
      <c r="S1113" s="168">
        <f t="shared" si="123"/>
        <v>111.62</v>
      </c>
      <c r="T1113">
        <f t="shared" si="124"/>
        <v>107.265</v>
      </c>
    </row>
    <row r="1114" spans="1:20" outlineLevel="1" x14ac:dyDescent="0.25">
      <c r="A1114" s="149">
        <v>100</v>
      </c>
      <c r="B1114" s="164" t="str">
        <f t="shared" si="119"/>
        <v>FA</v>
      </c>
      <c r="C1114" s="164" t="str">
        <f t="shared" si="120"/>
        <v>FA</v>
      </c>
      <c r="D1114" s="135">
        <v>379.4</v>
      </c>
      <c r="E1114" s="165">
        <v>5</v>
      </c>
      <c r="F1114" s="135">
        <v>30</v>
      </c>
      <c r="G1114" s="135">
        <v>125</v>
      </c>
      <c r="H1114" s="154">
        <v>375.16</v>
      </c>
      <c r="I1114" s="154">
        <v>0.03</v>
      </c>
      <c r="J1114" s="154">
        <v>130.65</v>
      </c>
      <c r="K1114" s="154">
        <v>126.94799999999999</v>
      </c>
      <c r="L1114" s="154">
        <v>127.499</v>
      </c>
      <c r="M1114" s="166">
        <v>105</v>
      </c>
      <c r="N1114" s="167">
        <f t="shared" si="125"/>
        <v>110.65</v>
      </c>
      <c r="O1114" s="167">
        <f t="shared" si="125"/>
        <v>106.94799999999999</v>
      </c>
      <c r="P1114" s="167">
        <f t="shared" si="125"/>
        <v>107.499</v>
      </c>
      <c r="Q1114">
        <f t="shared" si="121"/>
        <v>130.65</v>
      </c>
      <c r="R1114">
        <f t="shared" si="122"/>
        <v>126.94799999999999</v>
      </c>
      <c r="S1114" s="168">
        <f t="shared" si="123"/>
        <v>110.65</v>
      </c>
      <c r="T1114">
        <f t="shared" si="124"/>
        <v>106.94799999999999</v>
      </c>
    </row>
    <row r="1115" spans="1:20" outlineLevel="1" x14ac:dyDescent="0.25">
      <c r="A1115" s="149">
        <v>125</v>
      </c>
      <c r="B1115" s="164" t="str">
        <f t="shared" si="119"/>
        <v>FA</v>
      </c>
      <c r="C1115" s="164" t="str">
        <f t="shared" si="120"/>
        <v>FA</v>
      </c>
      <c r="D1115" s="135">
        <v>474.21</v>
      </c>
      <c r="E1115" s="165">
        <v>5</v>
      </c>
      <c r="F1115" s="135">
        <v>30</v>
      </c>
      <c r="G1115" s="135">
        <v>125</v>
      </c>
      <c r="H1115" s="154">
        <v>469.96800000000002</v>
      </c>
      <c r="I1115" s="154">
        <v>0.03</v>
      </c>
      <c r="J1115" s="154">
        <v>129.64699999999999</v>
      </c>
      <c r="K1115" s="154">
        <v>126.599</v>
      </c>
      <c r="L1115" s="154">
        <v>127.02800000000001</v>
      </c>
      <c r="M1115" s="166">
        <v>105</v>
      </c>
      <c r="N1115" s="167">
        <f t="shared" si="125"/>
        <v>109.64699999999999</v>
      </c>
      <c r="O1115" s="167">
        <f t="shared" si="125"/>
        <v>106.599</v>
      </c>
      <c r="P1115" s="167">
        <f t="shared" si="125"/>
        <v>107.02800000000001</v>
      </c>
      <c r="Q1115">
        <f t="shared" si="121"/>
        <v>129.64699999999999</v>
      </c>
      <c r="R1115">
        <f t="shared" si="122"/>
        <v>126.599</v>
      </c>
      <c r="S1115" s="168">
        <f t="shared" si="123"/>
        <v>109.64699999999999</v>
      </c>
      <c r="T1115">
        <f t="shared" si="124"/>
        <v>106.599</v>
      </c>
    </row>
    <row r="1116" spans="1:20" ht="15.75" outlineLevel="1" thickBot="1" x14ac:dyDescent="0.3">
      <c r="A1116" s="149">
        <v>150</v>
      </c>
      <c r="B1116" s="164" t="str">
        <f t="shared" si="119"/>
        <v>FA</v>
      </c>
      <c r="C1116" s="164" t="str">
        <f t="shared" si="120"/>
        <v>FA</v>
      </c>
      <c r="D1116" s="135">
        <v>569.02</v>
      </c>
      <c r="E1116" s="170">
        <v>5</v>
      </c>
      <c r="F1116" s="135">
        <v>30</v>
      </c>
      <c r="G1116" s="135">
        <v>125</v>
      </c>
      <c r="H1116" s="154">
        <v>564.77499999999998</v>
      </c>
      <c r="I1116" s="154">
        <v>0.03</v>
      </c>
      <c r="J1116" s="154">
        <v>128.93700000000001</v>
      </c>
      <c r="K1116" s="154">
        <v>126.367</v>
      </c>
      <c r="L1116" s="154">
        <v>126.694</v>
      </c>
      <c r="M1116" s="166">
        <v>105</v>
      </c>
      <c r="N1116" s="167">
        <f t="shared" si="125"/>
        <v>108.93700000000001</v>
      </c>
      <c r="O1116" s="167">
        <f t="shared" si="125"/>
        <v>106.367</v>
      </c>
      <c r="P1116" s="167">
        <f t="shared" si="125"/>
        <v>106.694</v>
      </c>
      <c r="Q1116">
        <f t="shared" si="121"/>
        <v>128.93700000000001</v>
      </c>
      <c r="R1116">
        <f t="shared" si="122"/>
        <v>126.367</v>
      </c>
      <c r="S1116" s="168">
        <f t="shared" si="123"/>
        <v>108.93700000000001</v>
      </c>
      <c r="T1116">
        <f t="shared" si="124"/>
        <v>106.367</v>
      </c>
    </row>
    <row r="1117" spans="1:20" outlineLevel="1" x14ac:dyDescent="0.25"/>
    <row r="1118" spans="1:20" outlineLevel="1" x14ac:dyDescent="0.25"/>
  </sheetData>
  <autoFilter ref="B31:C1116" xr:uid="{00000000-0009-0000-0000-000007000000}"/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1123"/>
  <sheetViews>
    <sheetView zoomScale="85" zoomScaleNormal="85" workbookViewId="0">
      <selection activeCell="C20" sqref="C20"/>
    </sheetView>
  </sheetViews>
  <sheetFormatPr defaultColWidth="9.140625" defaultRowHeight="15" outlineLevelRow="1" outlineLevelCol="1" x14ac:dyDescent="0.25"/>
  <cols>
    <col min="1" max="1" width="20.7109375" customWidth="1"/>
    <col min="2" max="2" width="33.28515625" customWidth="1"/>
    <col min="3" max="3" width="40.28515625" bestFit="1" customWidth="1"/>
    <col min="4" max="4" width="40.28515625" customWidth="1"/>
    <col min="5" max="5" width="29.42578125" hidden="1" customWidth="1" outlineLevel="1"/>
    <col min="6" max="6" width="16.85546875" bestFit="1" customWidth="1" collapsed="1"/>
    <col min="7" max="7" width="12.140625" bestFit="1" customWidth="1"/>
    <col min="8" max="8" width="12" hidden="1" customWidth="1" outlineLevel="1"/>
    <col min="9" max="10" width="12.42578125" hidden="1" customWidth="1" outlineLevel="1"/>
    <col min="11" max="11" width="12.42578125" hidden="1" customWidth="1" outlineLevel="1" collapsed="1"/>
    <col min="12" max="15" width="12.42578125" hidden="1" customWidth="1" outlineLevel="1"/>
    <col min="16" max="16" width="19.140625" hidden="1" customWidth="1" outlineLevel="1"/>
    <col min="17" max="19" width="12.42578125" hidden="1" customWidth="1" outlineLevel="1"/>
    <col min="20" max="20" width="19.140625" hidden="1" customWidth="1" outlineLevel="1"/>
    <col min="21" max="21" width="12.42578125" hidden="1" customWidth="1" outlineLevel="1"/>
    <col min="22" max="22" width="9.42578125" hidden="1" customWidth="1" outlineLevel="1"/>
    <col min="23" max="23" width="12.42578125" hidden="1" customWidth="1" outlineLevel="1"/>
    <col min="24" max="24" width="16.7109375" hidden="1" customWidth="1" outlineLevel="1"/>
    <col min="25" max="25" width="12.42578125" hidden="1" customWidth="1" outlineLevel="1"/>
    <col min="26" max="26" width="19.42578125" customWidth="1" collapsed="1"/>
    <col min="27" max="27" width="15.5703125" customWidth="1"/>
    <col min="28" max="28" width="18.5703125" bestFit="1" customWidth="1"/>
    <col min="29" max="29" width="14" customWidth="1"/>
    <col min="30" max="30" width="18.5703125" bestFit="1" customWidth="1"/>
    <col min="31" max="31" width="14" customWidth="1"/>
    <col min="272" max="276" width="15.7109375" customWidth="1"/>
    <col min="277" max="281" width="30.7109375" customWidth="1"/>
    <col min="528" max="532" width="15.7109375" customWidth="1"/>
    <col min="533" max="537" width="30.7109375" customWidth="1"/>
    <col min="784" max="788" width="15.7109375" customWidth="1"/>
    <col min="789" max="793" width="30.7109375" customWidth="1"/>
    <col min="1040" max="1044" width="15.7109375" customWidth="1"/>
    <col min="1045" max="1049" width="30.7109375" customWidth="1"/>
    <col min="1296" max="1300" width="15.7109375" customWidth="1"/>
    <col min="1301" max="1305" width="30.7109375" customWidth="1"/>
    <col min="1552" max="1556" width="15.7109375" customWidth="1"/>
    <col min="1557" max="1561" width="30.7109375" customWidth="1"/>
    <col min="1808" max="1812" width="15.7109375" customWidth="1"/>
    <col min="1813" max="1817" width="30.7109375" customWidth="1"/>
    <col min="2064" max="2068" width="15.7109375" customWidth="1"/>
    <col min="2069" max="2073" width="30.7109375" customWidth="1"/>
    <col min="2320" max="2324" width="15.7109375" customWidth="1"/>
    <col min="2325" max="2329" width="30.7109375" customWidth="1"/>
    <col min="2576" max="2580" width="15.7109375" customWidth="1"/>
    <col min="2581" max="2585" width="30.7109375" customWidth="1"/>
    <col min="2832" max="2836" width="15.7109375" customWidth="1"/>
    <col min="2837" max="2841" width="30.7109375" customWidth="1"/>
    <col min="3088" max="3092" width="15.7109375" customWidth="1"/>
    <col min="3093" max="3097" width="30.7109375" customWidth="1"/>
    <col min="3344" max="3348" width="15.7109375" customWidth="1"/>
    <col min="3349" max="3353" width="30.7109375" customWidth="1"/>
    <col min="3600" max="3604" width="15.7109375" customWidth="1"/>
    <col min="3605" max="3609" width="30.7109375" customWidth="1"/>
    <col min="3856" max="3860" width="15.7109375" customWidth="1"/>
    <col min="3861" max="3865" width="30.7109375" customWidth="1"/>
    <col min="4112" max="4116" width="15.7109375" customWidth="1"/>
    <col min="4117" max="4121" width="30.7109375" customWidth="1"/>
    <col min="4368" max="4372" width="15.7109375" customWidth="1"/>
    <col min="4373" max="4377" width="30.7109375" customWidth="1"/>
    <col min="4624" max="4628" width="15.7109375" customWidth="1"/>
    <col min="4629" max="4633" width="30.7109375" customWidth="1"/>
    <col min="4880" max="4884" width="15.7109375" customWidth="1"/>
    <col min="4885" max="4889" width="30.7109375" customWidth="1"/>
    <col min="5136" max="5140" width="15.7109375" customWidth="1"/>
    <col min="5141" max="5145" width="30.7109375" customWidth="1"/>
    <col min="5392" max="5396" width="15.7109375" customWidth="1"/>
    <col min="5397" max="5401" width="30.7109375" customWidth="1"/>
    <col min="5648" max="5652" width="15.7109375" customWidth="1"/>
    <col min="5653" max="5657" width="30.7109375" customWidth="1"/>
    <col min="5904" max="5908" width="15.7109375" customWidth="1"/>
    <col min="5909" max="5913" width="30.7109375" customWidth="1"/>
    <col min="6160" max="6164" width="15.7109375" customWidth="1"/>
    <col min="6165" max="6169" width="30.7109375" customWidth="1"/>
    <col min="6416" max="6420" width="15.7109375" customWidth="1"/>
    <col min="6421" max="6425" width="30.7109375" customWidth="1"/>
    <col min="6672" max="6676" width="15.7109375" customWidth="1"/>
    <col min="6677" max="6681" width="30.7109375" customWidth="1"/>
    <col min="6928" max="6932" width="15.7109375" customWidth="1"/>
    <col min="6933" max="6937" width="30.7109375" customWidth="1"/>
    <col min="7184" max="7188" width="15.7109375" customWidth="1"/>
    <col min="7189" max="7193" width="30.7109375" customWidth="1"/>
    <col min="7440" max="7444" width="15.7109375" customWidth="1"/>
    <col min="7445" max="7449" width="30.7109375" customWidth="1"/>
    <col min="7696" max="7700" width="15.7109375" customWidth="1"/>
    <col min="7701" max="7705" width="30.7109375" customWidth="1"/>
    <col min="7952" max="7956" width="15.7109375" customWidth="1"/>
    <col min="7957" max="7961" width="30.7109375" customWidth="1"/>
    <col min="8208" max="8212" width="15.7109375" customWidth="1"/>
    <col min="8213" max="8217" width="30.7109375" customWidth="1"/>
    <col min="8464" max="8468" width="15.7109375" customWidth="1"/>
    <col min="8469" max="8473" width="30.7109375" customWidth="1"/>
    <col min="8720" max="8724" width="15.7109375" customWidth="1"/>
    <col min="8725" max="8729" width="30.7109375" customWidth="1"/>
    <col min="8976" max="8980" width="15.7109375" customWidth="1"/>
    <col min="8981" max="8985" width="30.7109375" customWidth="1"/>
    <col min="9232" max="9236" width="15.7109375" customWidth="1"/>
    <col min="9237" max="9241" width="30.7109375" customWidth="1"/>
    <col min="9488" max="9492" width="15.7109375" customWidth="1"/>
    <col min="9493" max="9497" width="30.7109375" customWidth="1"/>
    <col min="9744" max="9748" width="15.7109375" customWidth="1"/>
    <col min="9749" max="9753" width="30.7109375" customWidth="1"/>
    <col min="10000" max="10004" width="15.7109375" customWidth="1"/>
    <col min="10005" max="10009" width="30.7109375" customWidth="1"/>
    <col min="10256" max="10260" width="15.7109375" customWidth="1"/>
    <col min="10261" max="10265" width="30.7109375" customWidth="1"/>
    <col min="10512" max="10516" width="15.7109375" customWidth="1"/>
    <col min="10517" max="10521" width="30.7109375" customWidth="1"/>
    <col min="10768" max="10772" width="15.7109375" customWidth="1"/>
    <col min="10773" max="10777" width="30.7109375" customWidth="1"/>
    <col min="11024" max="11028" width="15.7109375" customWidth="1"/>
    <col min="11029" max="11033" width="30.7109375" customWidth="1"/>
    <col min="11280" max="11284" width="15.7109375" customWidth="1"/>
    <col min="11285" max="11289" width="30.7109375" customWidth="1"/>
    <col min="11536" max="11540" width="15.7109375" customWidth="1"/>
    <col min="11541" max="11545" width="30.7109375" customWidth="1"/>
    <col min="11792" max="11796" width="15.7109375" customWidth="1"/>
    <col min="11797" max="11801" width="30.7109375" customWidth="1"/>
    <col min="12048" max="12052" width="15.7109375" customWidth="1"/>
    <col min="12053" max="12057" width="30.7109375" customWidth="1"/>
    <col min="12304" max="12308" width="15.7109375" customWidth="1"/>
    <col min="12309" max="12313" width="30.7109375" customWidth="1"/>
    <col min="12560" max="12564" width="15.7109375" customWidth="1"/>
    <col min="12565" max="12569" width="30.7109375" customWidth="1"/>
    <col min="12816" max="12820" width="15.7109375" customWidth="1"/>
    <col min="12821" max="12825" width="30.7109375" customWidth="1"/>
    <col min="13072" max="13076" width="15.7109375" customWidth="1"/>
    <col min="13077" max="13081" width="30.7109375" customWidth="1"/>
    <col min="13328" max="13332" width="15.7109375" customWidth="1"/>
    <col min="13333" max="13337" width="30.7109375" customWidth="1"/>
    <col min="13584" max="13588" width="15.7109375" customWidth="1"/>
    <col min="13589" max="13593" width="30.7109375" customWidth="1"/>
    <col min="13840" max="13844" width="15.7109375" customWidth="1"/>
    <col min="13845" max="13849" width="30.7109375" customWidth="1"/>
    <col min="14096" max="14100" width="15.7109375" customWidth="1"/>
    <col min="14101" max="14105" width="30.7109375" customWidth="1"/>
    <col min="14352" max="14356" width="15.7109375" customWidth="1"/>
    <col min="14357" max="14361" width="30.7109375" customWidth="1"/>
    <col min="14608" max="14612" width="15.7109375" customWidth="1"/>
    <col min="14613" max="14617" width="30.7109375" customWidth="1"/>
    <col min="14864" max="14868" width="15.7109375" customWidth="1"/>
    <col min="14869" max="14873" width="30.7109375" customWidth="1"/>
    <col min="15120" max="15124" width="15.7109375" customWidth="1"/>
    <col min="15125" max="15129" width="30.7109375" customWidth="1"/>
    <col min="15376" max="15380" width="15.7109375" customWidth="1"/>
    <col min="15381" max="15385" width="30.7109375" customWidth="1"/>
    <col min="15632" max="15636" width="15.7109375" customWidth="1"/>
    <col min="15637" max="15641" width="30.7109375" customWidth="1"/>
    <col min="15888" max="15892" width="15.7109375" customWidth="1"/>
    <col min="15893" max="15897" width="30.7109375" customWidth="1"/>
    <col min="16144" max="16148" width="15.7109375" customWidth="1"/>
    <col min="16149" max="16153" width="30.7109375" customWidth="1"/>
  </cols>
  <sheetData>
    <row r="1" spans="1:37" ht="18.75" x14ac:dyDescent="0.25">
      <c r="A1" s="118" t="s">
        <v>122</v>
      </c>
      <c r="B1" s="118" t="s">
        <v>128</v>
      </c>
    </row>
    <row r="2" spans="1:37" ht="15.75" thickBot="1" x14ac:dyDescent="0.3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</row>
    <row r="3" spans="1:37" ht="19.5" thickTop="1" x14ac:dyDescent="0.25">
      <c r="A3" s="118" t="s">
        <v>241</v>
      </c>
      <c r="B3" s="119" t="s">
        <v>229</v>
      </c>
      <c r="C3" s="127">
        <v>20</v>
      </c>
      <c r="D3" s="120"/>
    </row>
    <row r="4" spans="1:37" s="123" customFormat="1" ht="18.75" x14ac:dyDescent="0.25">
      <c r="A4" s="121"/>
      <c r="B4" s="121"/>
      <c r="C4" s="122"/>
      <c r="D4" s="122"/>
    </row>
    <row r="5" spans="1:37" ht="20.25" x14ac:dyDescent="0.25">
      <c r="B5" s="124" t="s">
        <v>231</v>
      </c>
      <c r="C5" s="30"/>
      <c r="D5" s="30"/>
    </row>
    <row r="6" spans="1:37" ht="18.75" x14ac:dyDescent="0.25">
      <c r="B6" s="125" t="s">
        <v>230</v>
      </c>
      <c r="C6" s="30"/>
      <c r="D6" s="30"/>
    </row>
    <row r="7" spans="1:37" x14ac:dyDescent="0.25">
      <c r="B7" s="126" t="s">
        <v>233</v>
      </c>
      <c r="C7" s="30"/>
      <c r="D7" s="30"/>
    </row>
    <row r="8" spans="1:37" ht="18.75" x14ac:dyDescent="0.25">
      <c r="A8" s="118">
        <v>465</v>
      </c>
      <c r="B8" s="119" t="s">
        <v>232</v>
      </c>
      <c r="C8" s="127">
        <v>9.1999999999999993</v>
      </c>
      <c r="D8" s="120"/>
    </row>
    <row r="9" spans="1:37" s="123" customFormat="1" ht="18.75" x14ac:dyDescent="0.25">
      <c r="A9" s="121"/>
      <c r="B9" s="121"/>
      <c r="C9" s="122"/>
      <c r="D9" s="122"/>
    </row>
    <row r="10" spans="1:37" ht="20.25" x14ac:dyDescent="0.25">
      <c r="B10" s="124" t="s">
        <v>236</v>
      </c>
      <c r="C10" s="30"/>
      <c r="D10" s="30"/>
    </row>
    <row r="11" spans="1:37" ht="18.75" x14ac:dyDescent="0.25">
      <c r="B11" s="125" t="s">
        <v>234</v>
      </c>
      <c r="C11" s="30"/>
      <c r="D11" s="30"/>
      <c r="AA11" t="s">
        <v>228</v>
      </c>
    </row>
    <row r="12" spans="1:37" x14ac:dyDescent="0.25">
      <c r="B12" s="126" t="s">
        <v>235</v>
      </c>
      <c r="C12" s="30"/>
      <c r="D12" s="30"/>
    </row>
    <row r="13" spans="1:37" ht="18.75" x14ac:dyDescent="0.25">
      <c r="A13" s="118" t="s">
        <v>240</v>
      </c>
      <c r="B13" s="119" t="s">
        <v>237</v>
      </c>
      <c r="C13" s="127">
        <v>8</v>
      </c>
      <c r="D13" s="119"/>
    </row>
    <row r="14" spans="1:37" s="123" customFormat="1" ht="18.75" x14ac:dyDescent="0.25">
      <c r="A14" s="121"/>
      <c r="B14" s="121"/>
      <c r="C14" s="122"/>
      <c r="D14" s="122"/>
    </row>
    <row r="15" spans="1:37" ht="20.25" x14ac:dyDescent="0.25">
      <c r="B15" s="124" t="s">
        <v>238</v>
      </c>
    </row>
    <row r="16" spans="1:37" ht="18.75" x14ac:dyDescent="0.25">
      <c r="B16" s="125" t="s">
        <v>92</v>
      </c>
      <c r="C16" s="30"/>
      <c r="D16" s="30"/>
    </row>
    <row r="17" spans="1:37" x14ac:dyDescent="0.25">
      <c r="B17" s="126" t="s">
        <v>239</v>
      </c>
      <c r="C17" s="30"/>
      <c r="D17" s="30"/>
    </row>
    <row r="18" spans="1:37" ht="18.75" x14ac:dyDescent="0.25">
      <c r="A18" s="118" t="s">
        <v>242</v>
      </c>
      <c r="B18" s="119" t="s">
        <v>90</v>
      </c>
      <c r="C18" s="127">
        <v>4</v>
      </c>
      <c r="D18" s="119"/>
    </row>
    <row r="19" spans="1:37" x14ac:dyDescent="0.25">
      <c r="C19" s="30"/>
      <c r="D19" s="30"/>
    </row>
    <row r="20" spans="1:37" ht="18.75" x14ac:dyDescent="0.3">
      <c r="A20" s="129" t="s">
        <v>243</v>
      </c>
      <c r="B20" s="129" t="s">
        <v>244</v>
      </c>
      <c r="C20" s="130">
        <f>MAX(B32:C32)</f>
        <v>2</v>
      </c>
      <c r="D20" s="130"/>
    </row>
    <row r="21" spans="1:37" x14ac:dyDescent="0.25">
      <c r="C21" s="30"/>
      <c r="D21" s="30"/>
    </row>
    <row r="22" spans="1:37" ht="15.75" thickBot="1" x14ac:dyDescent="0.3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</row>
    <row r="23" spans="1:37" s="133" customFormat="1" ht="24" thickTop="1" x14ac:dyDescent="0.35">
      <c r="A23" s="132" t="s">
        <v>96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outlineLevel="1" x14ac:dyDescent="0.25">
      <c r="C24" s="30"/>
      <c r="D24" s="30"/>
    </row>
    <row r="25" spans="1:37" ht="26.25" outlineLevel="1" x14ac:dyDescent="0.4">
      <c r="B25" s="134" t="s">
        <v>97</v>
      </c>
    </row>
    <row r="26" spans="1:37" ht="15.75" outlineLevel="1" thickBot="1" x14ac:dyDescent="0.3">
      <c r="B26" s="135" t="s">
        <v>98</v>
      </c>
      <c r="C26" s="135"/>
      <c r="D26" s="135"/>
    </row>
    <row r="27" spans="1:37" ht="20.25" outlineLevel="1" x14ac:dyDescent="0.25">
      <c r="B27" s="135" t="s">
        <v>99</v>
      </c>
      <c r="C27" s="135"/>
      <c r="D27" s="135"/>
      <c r="Z27" s="136" t="s">
        <v>100</v>
      </c>
      <c r="AA27" s="137"/>
      <c r="AB27" s="137"/>
      <c r="AC27" s="137"/>
      <c r="AD27" s="137"/>
      <c r="AE27" s="138"/>
    </row>
    <row r="28" spans="1:37" ht="37.5" outlineLevel="1" x14ac:dyDescent="0.25">
      <c r="Z28" s="139" t="s">
        <v>129</v>
      </c>
      <c r="AA28" s="126"/>
      <c r="AB28" s="140" t="s">
        <v>88</v>
      </c>
      <c r="AC28" s="126"/>
      <c r="AD28" s="140" t="s">
        <v>92</v>
      </c>
      <c r="AE28" s="141"/>
    </row>
    <row r="29" spans="1:37" ht="25.5" outlineLevel="1" x14ac:dyDescent="0.25">
      <c r="B29" s="135" t="s">
        <v>86</v>
      </c>
      <c r="C29" s="171">
        <f>C3</f>
        <v>20</v>
      </c>
      <c r="D29" s="135"/>
      <c r="Z29" s="142" t="s">
        <v>130</v>
      </c>
      <c r="AA29" s="126"/>
      <c r="AB29" s="126" t="s">
        <v>131</v>
      </c>
      <c r="AC29" s="126"/>
      <c r="AD29" s="126" t="s">
        <v>132</v>
      </c>
      <c r="AE29" s="141"/>
    </row>
    <row r="30" spans="1:37" ht="38.25" outlineLevel="1" thickBot="1" x14ac:dyDescent="0.3">
      <c r="B30" s="135"/>
      <c r="C30" s="135"/>
      <c r="D30" s="135"/>
      <c r="Z30" s="143" t="s">
        <v>101</v>
      </c>
      <c r="AA30" s="126"/>
      <c r="AB30" s="144" t="s">
        <v>101</v>
      </c>
      <c r="AC30" s="126"/>
      <c r="AD30" s="144" t="s">
        <v>101</v>
      </c>
      <c r="AE30" s="141"/>
    </row>
    <row r="31" spans="1:37" ht="15.75" outlineLevel="1" thickBot="1" x14ac:dyDescent="0.3">
      <c r="B31" s="172" t="s">
        <v>133</v>
      </c>
      <c r="C31" s="173" t="s">
        <v>102</v>
      </c>
      <c r="D31" s="173" t="s">
        <v>103</v>
      </c>
      <c r="E31" s="131"/>
      <c r="Z31" s="147">
        <f>C8</f>
        <v>9.1999999999999993</v>
      </c>
      <c r="AA31" s="126"/>
      <c r="AB31" s="148">
        <f>C13</f>
        <v>8</v>
      </c>
      <c r="AC31" s="126"/>
      <c r="AD31" s="148">
        <f>C18</f>
        <v>4</v>
      </c>
      <c r="AE31" s="141"/>
    </row>
    <row r="32" spans="1:37" ht="15.75" outlineLevel="1" thickBot="1" x14ac:dyDescent="0.3">
      <c r="B32" s="174">
        <f>DMIN(B36:F1121,F36,B33:B34)</f>
        <v>2</v>
      </c>
      <c r="C32" s="174">
        <f>DMIN(B36:F1121,F36,C33:C34)</f>
        <v>2</v>
      </c>
      <c r="D32" s="174">
        <f>DMIN(B36:F1121,F36,D33:D34)</f>
        <v>1</v>
      </c>
      <c r="Z32" s="150"/>
      <c r="AA32" s="126"/>
      <c r="AB32" s="151"/>
      <c r="AC32" s="126"/>
      <c r="AD32" s="151"/>
      <c r="AE32" s="141"/>
    </row>
    <row r="33" spans="1:31" ht="20.100000000000001" customHeight="1" outlineLevel="1" thickBot="1" x14ac:dyDescent="0.3">
      <c r="B33" s="172" t="s">
        <v>134</v>
      </c>
      <c r="C33" s="173" t="s">
        <v>104</v>
      </c>
      <c r="D33" s="173" t="s">
        <v>105</v>
      </c>
      <c r="Z33" s="150"/>
      <c r="AA33" s="126"/>
      <c r="AB33" s="151"/>
      <c r="AC33" s="126"/>
      <c r="AD33" s="151"/>
      <c r="AE33" s="141"/>
    </row>
    <row r="34" spans="1:31" ht="20.100000000000001" customHeight="1" outlineLevel="1" thickBot="1" x14ac:dyDescent="0.3">
      <c r="B34" t="str">
        <f>"=TR"</f>
        <v>=TR</v>
      </c>
      <c r="C34" t="str">
        <f>"=TR"</f>
        <v>=TR</v>
      </c>
      <c r="D34" t="str">
        <f>"=TR"</f>
        <v>=TR</v>
      </c>
      <c r="Z34" s="142" t="s">
        <v>106</v>
      </c>
      <c r="AA34" s="126" t="s">
        <v>107</v>
      </c>
      <c r="AB34" s="126" t="s">
        <v>106</v>
      </c>
      <c r="AC34" s="126" t="s">
        <v>107</v>
      </c>
      <c r="AD34" s="126" t="s">
        <v>106</v>
      </c>
      <c r="AE34" s="141" t="s">
        <v>107</v>
      </c>
    </row>
    <row r="35" spans="1:31" ht="12.75" customHeight="1" outlineLevel="1" thickBot="1" x14ac:dyDescent="0.3">
      <c r="F35" s="152" t="s">
        <v>108</v>
      </c>
      <c r="K35" s="153" t="s">
        <v>135</v>
      </c>
      <c r="L35" s="154" t="s">
        <v>109</v>
      </c>
      <c r="M35" s="154"/>
      <c r="O35" s="175">
        <v>95</v>
      </c>
      <c r="P35" s="154" t="s">
        <v>110</v>
      </c>
      <c r="Q35" s="154"/>
      <c r="S35" s="175">
        <v>90</v>
      </c>
      <c r="T35" s="154" t="s">
        <v>110</v>
      </c>
      <c r="U35" s="154"/>
      <c r="W35" s="175">
        <v>60</v>
      </c>
      <c r="X35" s="154" t="s">
        <v>110</v>
      </c>
      <c r="Y35" s="154"/>
      <c r="Z35" s="155">
        <v>208</v>
      </c>
      <c r="AA35" s="156">
        <v>134</v>
      </c>
      <c r="AB35" s="156">
        <v>178</v>
      </c>
      <c r="AC35" s="156">
        <v>121</v>
      </c>
      <c r="AD35" s="156">
        <v>137</v>
      </c>
      <c r="AE35" s="176">
        <v>87</v>
      </c>
    </row>
    <row r="36" spans="1:31" ht="12.75" customHeight="1" outlineLevel="1" thickBot="1" x14ac:dyDescent="0.3">
      <c r="A36" s="159" t="s">
        <v>111</v>
      </c>
      <c r="B36" s="145" t="s">
        <v>134</v>
      </c>
      <c r="C36" s="146" t="s">
        <v>104</v>
      </c>
      <c r="D36" s="146" t="s">
        <v>105</v>
      </c>
      <c r="E36" s="160" t="s">
        <v>112</v>
      </c>
      <c r="F36" s="161" t="s">
        <v>113</v>
      </c>
      <c r="G36" s="162" t="s">
        <v>114</v>
      </c>
      <c r="H36" s="160" t="s">
        <v>115</v>
      </c>
      <c r="I36" s="163" t="s">
        <v>116</v>
      </c>
      <c r="J36" s="163" t="s">
        <v>117</v>
      </c>
      <c r="K36" s="163" t="s">
        <v>118</v>
      </c>
      <c r="L36" s="163" t="s">
        <v>119</v>
      </c>
      <c r="M36" s="163" t="s">
        <v>120</v>
      </c>
      <c r="N36" s="135" t="s">
        <v>115</v>
      </c>
      <c r="O36" s="163" t="s">
        <v>118</v>
      </c>
      <c r="P36" s="163" t="s">
        <v>119</v>
      </c>
      <c r="Q36" s="163" t="s">
        <v>120</v>
      </c>
      <c r="R36" s="135" t="s">
        <v>115</v>
      </c>
      <c r="S36" s="163" t="s">
        <v>118</v>
      </c>
      <c r="T36" s="163" t="s">
        <v>119</v>
      </c>
      <c r="U36" s="163" t="s">
        <v>120</v>
      </c>
      <c r="V36" s="135" t="s">
        <v>115</v>
      </c>
      <c r="W36" s="163" t="s">
        <v>118</v>
      </c>
      <c r="X36" s="163" t="s">
        <v>119</v>
      </c>
      <c r="Y36" s="163" t="s">
        <v>120</v>
      </c>
    </row>
    <row r="37" spans="1:31" ht="12.75" customHeight="1" outlineLevel="1" x14ac:dyDescent="0.25">
      <c r="A37" s="149">
        <v>2</v>
      </c>
      <c r="B37" s="164" t="str">
        <f t="shared" ref="B37:B100" si="0">IF(AND($A37&lt;=$C$29,Z37&lt;&gt;"NA",AA37&lt;&gt;"NA",G37&gt;=$Z$31),"TR","FA")</f>
        <v>FA</v>
      </c>
      <c r="C37" s="164" t="str">
        <f t="shared" ref="C37:C100" si="1">IF(AND($A37&lt;=$C$29,$AB37&lt;&gt;"NA",$AC37&lt;&gt;"NA",$G37&gt;=$AB$31),"TR","FA")</f>
        <v>FA</v>
      </c>
      <c r="D37" s="164" t="str">
        <f t="shared" ref="D37:D100" si="2">IF(AND($A37&lt;=$C$29,$AD37&lt;&gt;"NA",$AE37&lt;&gt;"NA",$G37&gt;=$AD$31),"TR","FA")</f>
        <v>FA</v>
      </c>
      <c r="E37" s="135">
        <v>0.37</v>
      </c>
      <c r="F37" s="165">
        <v>0.2</v>
      </c>
      <c r="G37" s="135">
        <v>0.5</v>
      </c>
      <c r="H37" s="135">
        <v>125</v>
      </c>
      <c r="I37" s="154">
        <v>-3.8707700000000003</v>
      </c>
      <c r="J37" s="154">
        <v>5.0000000000000001E-4</v>
      </c>
      <c r="K37" s="154">
        <v>275.87799999999999</v>
      </c>
      <c r="L37" s="154">
        <v>148.322</v>
      </c>
      <c r="M37" s="154">
        <v>165.26</v>
      </c>
      <c r="N37" s="135">
        <f>$O$35</f>
        <v>95</v>
      </c>
      <c r="O37" s="167">
        <f>$K37-$K$35+$O$35</f>
        <v>245.87799999999999</v>
      </c>
      <c r="P37" s="167">
        <f>$L37-$K$35+$O$35</f>
        <v>118.322</v>
      </c>
      <c r="Q37" s="167">
        <f>$M37-$K$35+$O$35</f>
        <v>135.26</v>
      </c>
      <c r="R37" s="135">
        <f>$S$35</f>
        <v>90</v>
      </c>
      <c r="S37" s="167">
        <f>$K37-$K$35+$S$35</f>
        <v>240.87799999999999</v>
      </c>
      <c r="T37" s="167">
        <f>$L37-$K$35+$S$35</f>
        <v>113.322</v>
      </c>
      <c r="U37" s="167">
        <f>$M37-$K$35+$S$35</f>
        <v>130.26</v>
      </c>
      <c r="V37" s="135">
        <f>$W$35</f>
        <v>60</v>
      </c>
      <c r="W37" s="167">
        <f>$K37-$K$35+$W$35</f>
        <v>210.87799999999999</v>
      </c>
      <c r="X37" s="167">
        <f>$L37-$K$35+$W$35</f>
        <v>83.322000000000003</v>
      </c>
      <c r="Y37" s="167">
        <f>$M37-$K$35+$W$35</f>
        <v>100.25999999999999</v>
      </c>
      <c r="Z37" t="str">
        <f>IF(O37&lt;$Z$35,O37,"NA")</f>
        <v>NA</v>
      </c>
      <c r="AA37">
        <f>IF(P37&lt;$AA$35,P37,"NA")</f>
        <v>118.322</v>
      </c>
      <c r="AB37" s="168" t="str">
        <f>IF(S37&lt;$AB$35,S37,"NA")</f>
        <v>NA</v>
      </c>
      <c r="AC37">
        <f>IF(T37&lt;$AC$35,T37,"NA")</f>
        <v>113.322</v>
      </c>
      <c r="AD37" s="168" t="str">
        <f>IF(W37&lt;$AD$35,W37,"NA")</f>
        <v>NA</v>
      </c>
      <c r="AE37">
        <f>IF(X37&lt;$AE$35,X37,"NA")</f>
        <v>83.322000000000003</v>
      </c>
    </row>
    <row r="38" spans="1:31" ht="12.75" customHeight="1" outlineLevel="1" x14ac:dyDescent="0.25">
      <c r="A38" s="149">
        <v>3.5</v>
      </c>
      <c r="B38" s="164" t="str">
        <f t="shared" si="0"/>
        <v>FA</v>
      </c>
      <c r="C38" s="164" t="str">
        <f t="shared" si="1"/>
        <v>FA</v>
      </c>
      <c r="D38" s="164" t="str">
        <f t="shared" si="2"/>
        <v>FA</v>
      </c>
      <c r="E38" s="135">
        <v>0.52</v>
      </c>
      <c r="F38" s="165">
        <v>0.2</v>
      </c>
      <c r="G38" s="135">
        <v>0.5</v>
      </c>
      <c r="H38" s="135">
        <v>125</v>
      </c>
      <c r="I38" s="154">
        <v>-3.7207699999999999</v>
      </c>
      <c r="J38" s="154">
        <v>5.0000000000000001E-4</v>
      </c>
      <c r="K38" s="154">
        <v>260.90899999999999</v>
      </c>
      <c r="L38" s="154">
        <v>145.07599999999999</v>
      </c>
      <c r="M38" s="154">
        <v>159.751</v>
      </c>
      <c r="N38" s="135">
        <f t="shared" ref="N38:N101" si="3">$O$35</f>
        <v>95</v>
      </c>
      <c r="O38" s="167">
        <f t="shared" ref="O38:Q101" si="4">K38-$K$35+$O$35</f>
        <v>230.90899999999999</v>
      </c>
      <c r="P38" s="167">
        <f t="shared" si="4"/>
        <v>115.07599999999999</v>
      </c>
      <c r="Q38" s="167">
        <f t="shared" si="4"/>
        <v>129.751</v>
      </c>
      <c r="R38" s="135">
        <f t="shared" ref="R38:R101" si="5">$S$35</f>
        <v>90</v>
      </c>
      <c r="S38" s="167">
        <f t="shared" ref="S38:S101" si="6">$K38-$K$35+$S$35</f>
        <v>225.90899999999999</v>
      </c>
      <c r="T38" s="167">
        <f t="shared" ref="T38:T101" si="7">$L38-$K$35+$S$35</f>
        <v>110.07599999999999</v>
      </c>
      <c r="U38" s="167">
        <f t="shared" ref="U38:U101" si="8">$M38-$K$35+$S$35</f>
        <v>124.751</v>
      </c>
      <c r="V38" s="135">
        <f t="shared" ref="V38:V101" si="9">$W$35</f>
        <v>60</v>
      </c>
      <c r="W38" s="167">
        <f t="shared" ref="W38:W101" si="10">$K38-$K$35+$W$35</f>
        <v>195.90899999999999</v>
      </c>
      <c r="X38" s="167">
        <f t="shared" ref="X38:X101" si="11">$L38-$K$35+$W$35</f>
        <v>80.075999999999993</v>
      </c>
      <c r="Y38" s="167">
        <f t="shared" ref="Y38:Y101" si="12">$M38-$K$35+$W$35</f>
        <v>94.751000000000005</v>
      </c>
      <c r="Z38" t="str">
        <f t="shared" ref="Z38:Z101" si="13">IF(O38&lt;$Z$35,O38,"NA")</f>
        <v>NA</v>
      </c>
      <c r="AA38">
        <f t="shared" ref="AA38:AA101" si="14">IF(P38&lt;$AA$35,P38,"NA")</f>
        <v>115.07599999999999</v>
      </c>
      <c r="AB38" s="168" t="str">
        <f t="shared" ref="AB38:AB101" si="15">IF(S38&lt;$AB$35,S38,"NA")</f>
        <v>NA</v>
      </c>
      <c r="AC38">
        <f t="shared" ref="AC38:AC101" si="16">IF(T38&lt;$AC$35,T38,"NA")</f>
        <v>110.07599999999999</v>
      </c>
      <c r="AD38" s="168" t="str">
        <f t="shared" ref="AD38:AD101" si="17">IF(W38&lt;$AD$35,W38,"NA")</f>
        <v>NA</v>
      </c>
      <c r="AE38">
        <f t="shared" ref="AE38:AE101" si="18">IF(X38&lt;$AE$35,X38,"NA")</f>
        <v>80.075999999999993</v>
      </c>
    </row>
    <row r="39" spans="1:31" ht="12.75" customHeight="1" outlineLevel="1" x14ac:dyDescent="0.25">
      <c r="A39" s="149">
        <v>5</v>
      </c>
      <c r="B39" s="164" t="str">
        <f t="shared" si="0"/>
        <v>FA</v>
      </c>
      <c r="C39" s="164" t="str">
        <f t="shared" si="1"/>
        <v>FA</v>
      </c>
      <c r="D39" s="164" t="str">
        <f t="shared" si="2"/>
        <v>FA</v>
      </c>
      <c r="E39" s="135">
        <v>0.67</v>
      </c>
      <c r="F39" s="165">
        <v>0.2</v>
      </c>
      <c r="G39" s="135">
        <v>0.5</v>
      </c>
      <c r="H39" s="135">
        <v>125</v>
      </c>
      <c r="I39" s="154">
        <v>-3.57077</v>
      </c>
      <c r="J39" s="154">
        <v>5.0000000000000001E-4</v>
      </c>
      <c r="K39" s="154">
        <v>247.90700000000001</v>
      </c>
      <c r="L39" s="154">
        <v>142.661</v>
      </c>
      <c r="M39" s="154">
        <v>155.77500000000001</v>
      </c>
      <c r="N39" s="135">
        <f t="shared" si="3"/>
        <v>95</v>
      </c>
      <c r="O39" s="167">
        <f t="shared" si="4"/>
        <v>217.90700000000001</v>
      </c>
      <c r="P39" s="167">
        <f t="shared" si="4"/>
        <v>112.661</v>
      </c>
      <c r="Q39" s="167">
        <f t="shared" si="4"/>
        <v>125.77500000000001</v>
      </c>
      <c r="R39" s="135">
        <f t="shared" si="5"/>
        <v>90</v>
      </c>
      <c r="S39" s="167">
        <f t="shared" si="6"/>
        <v>212.90700000000001</v>
      </c>
      <c r="T39" s="167">
        <f t="shared" si="7"/>
        <v>107.661</v>
      </c>
      <c r="U39" s="167">
        <f t="shared" si="8"/>
        <v>120.77500000000001</v>
      </c>
      <c r="V39" s="135">
        <f t="shared" si="9"/>
        <v>60</v>
      </c>
      <c r="W39" s="167">
        <f t="shared" si="10"/>
        <v>182.90700000000001</v>
      </c>
      <c r="X39" s="167">
        <f t="shared" si="11"/>
        <v>77.661000000000001</v>
      </c>
      <c r="Y39" s="167">
        <f t="shared" si="12"/>
        <v>90.775000000000006</v>
      </c>
      <c r="Z39" t="str">
        <f t="shared" si="13"/>
        <v>NA</v>
      </c>
      <c r="AA39">
        <f t="shared" si="14"/>
        <v>112.661</v>
      </c>
      <c r="AB39" s="168" t="str">
        <f t="shared" si="15"/>
        <v>NA</v>
      </c>
      <c r="AC39">
        <f t="shared" si="16"/>
        <v>107.661</v>
      </c>
      <c r="AD39" s="168" t="str">
        <f t="shared" si="17"/>
        <v>NA</v>
      </c>
      <c r="AE39">
        <f t="shared" si="18"/>
        <v>77.661000000000001</v>
      </c>
    </row>
    <row r="40" spans="1:31" ht="12.75" customHeight="1" outlineLevel="1" x14ac:dyDescent="0.25">
      <c r="A40" s="149">
        <v>7.5</v>
      </c>
      <c r="B40" s="164" t="str">
        <f t="shared" si="0"/>
        <v>FA</v>
      </c>
      <c r="C40" s="164" t="str">
        <f t="shared" si="1"/>
        <v>FA</v>
      </c>
      <c r="D40" s="164" t="str">
        <f t="shared" si="2"/>
        <v>FA</v>
      </c>
      <c r="E40" s="135">
        <v>0.92</v>
      </c>
      <c r="F40" s="165">
        <v>0.2</v>
      </c>
      <c r="G40" s="135">
        <v>0.5</v>
      </c>
      <c r="H40" s="135">
        <v>125</v>
      </c>
      <c r="I40" s="154">
        <v>-3.32077</v>
      </c>
      <c r="J40" s="154">
        <v>5.0000000000000001E-4</v>
      </c>
      <c r="K40" s="154">
        <v>229.87299999999999</v>
      </c>
      <c r="L40" s="154">
        <v>139.64699999999999</v>
      </c>
      <c r="M40" s="154">
        <v>150.999</v>
      </c>
      <c r="N40" s="135">
        <f t="shared" si="3"/>
        <v>95</v>
      </c>
      <c r="O40" s="167">
        <f t="shared" si="4"/>
        <v>199.87299999999999</v>
      </c>
      <c r="P40" s="167">
        <f t="shared" si="4"/>
        <v>109.64699999999999</v>
      </c>
      <c r="Q40" s="167">
        <f t="shared" si="4"/>
        <v>120.999</v>
      </c>
      <c r="R40" s="135">
        <f t="shared" si="5"/>
        <v>90</v>
      </c>
      <c r="S40" s="167">
        <f t="shared" si="6"/>
        <v>194.87299999999999</v>
      </c>
      <c r="T40" s="167">
        <f t="shared" si="7"/>
        <v>104.64699999999999</v>
      </c>
      <c r="U40" s="167">
        <f t="shared" si="8"/>
        <v>115.999</v>
      </c>
      <c r="V40" s="135">
        <f t="shared" si="9"/>
        <v>60</v>
      </c>
      <c r="W40" s="167">
        <f t="shared" si="10"/>
        <v>164.87299999999999</v>
      </c>
      <c r="X40" s="167">
        <f t="shared" si="11"/>
        <v>74.646999999999991</v>
      </c>
      <c r="Y40" s="167">
        <f t="shared" si="12"/>
        <v>85.998999999999995</v>
      </c>
      <c r="Z40">
        <f t="shared" si="13"/>
        <v>199.87299999999999</v>
      </c>
      <c r="AA40">
        <f t="shared" si="14"/>
        <v>109.64699999999999</v>
      </c>
      <c r="AB40" s="168" t="str">
        <f t="shared" si="15"/>
        <v>NA</v>
      </c>
      <c r="AC40">
        <f t="shared" si="16"/>
        <v>104.64699999999999</v>
      </c>
      <c r="AD40" s="168" t="str">
        <f t="shared" si="17"/>
        <v>NA</v>
      </c>
      <c r="AE40">
        <f t="shared" si="18"/>
        <v>74.646999999999991</v>
      </c>
    </row>
    <row r="41" spans="1:31" ht="12.75" customHeight="1" outlineLevel="1" x14ac:dyDescent="0.25">
      <c r="A41" s="149">
        <v>10</v>
      </c>
      <c r="B41" s="164" t="str">
        <f t="shared" si="0"/>
        <v>FA</v>
      </c>
      <c r="C41" s="164" t="str">
        <f t="shared" si="1"/>
        <v>FA</v>
      </c>
      <c r="D41" s="164" t="str">
        <f t="shared" si="2"/>
        <v>FA</v>
      </c>
      <c r="E41" s="135">
        <v>1.17</v>
      </c>
      <c r="F41" s="165">
        <v>0.2</v>
      </c>
      <c r="G41" s="135">
        <v>0.5</v>
      </c>
      <c r="H41" s="135">
        <v>125</v>
      </c>
      <c r="I41" s="154">
        <v>-3.07077</v>
      </c>
      <c r="J41" s="154">
        <v>5.0000000000000001E-4</v>
      </c>
      <c r="K41" s="154">
        <v>216.49700000000001</v>
      </c>
      <c r="L41" s="154">
        <v>137.43899999999999</v>
      </c>
      <c r="M41" s="154">
        <v>147.15299999999999</v>
      </c>
      <c r="N41" s="135">
        <f t="shared" si="3"/>
        <v>95</v>
      </c>
      <c r="O41" s="167">
        <f t="shared" si="4"/>
        <v>186.49700000000001</v>
      </c>
      <c r="P41" s="167">
        <f t="shared" si="4"/>
        <v>107.43899999999999</v>
      </c>
      <c r="Q41" s="167">
        <f t="shared" si="4"/>
        <v>117.15299999999999</v>
      </c>
      <c r="R41" s="135">
        <f t="shared" si="5"/>
        <v>90</v>
      </c>
      <c r="S41" s="167">
        <f t="shared" si="6"/>
        <v>181.49700000000001</v>
      </c>
      <c r="T41" s="167">
        <f t="shared" si="7"/>
        <v>102.43899999999999</v>
      </c>
      <c r="U41" s="167">
        <f t="shared" si="8"/>
        <v>112.15299999999999</v>
      </c>
      <c r="V41" s="135">
        <f t="shared" si="9"/>
        <v>60</v>
      </c>
      <c r="W41" s="167">
        <f t="shared" si="10"/>
        <v>151.49700000000001</v>
      </c>
      <c r="X41" s="167">
        <f t="shared" si="11"/>
        <v>72.438999999999993</v>
      </c>
      <c r="Y41" s="167">
        <f t="shared" si="12"/>
        <v>82.152999999999992</v>
      </c>
      <c r="Z41">
        <f t="shared" si="13"/>
        <v>186.49700000000001</v>
      </c>
      <c r="AA41">
        <f t="shared" si="14"/>
        <v>107.43899999999999</v>
      </c>
      <c r="AB41" s="168" t="str">
        <f t="shared" si="15"/>
        <v>NA</v>
      </c>
      <c r="AC41">
        <f t="shared" si="16"/>
        <v>102.43899999999999</v>
      </c>
      <c r="AD41" s="168" t="str">
        <f t="shared" si="17"/>
        <v>NA</v>
      </c>
      <c r="AE41">
        <f t="shared" si="18"/>
        <v>72.438999999999993</v>
      </c>
    </row>
    <row r="42" spans="1:31" ht="12.75" customHeight="1" outlineLevel="1" x14ac:dyDescent="0.25">
      <c r="A42" s="149">
        <v>15</v>
      </c>
      <c r="B42" s="164" t="str">
        <f t="shared" si="0"/>
        <v>FA</v>
      </c>
      <c r="C42" s="164" t="str">
        <f t="shared" si="1"/>
        <v>FA</v>
      </c>
      <c r="D42" s="164" t="str">
        <f t="shared" si="2"/>
        <v>FA</v>
      </c>
      <c r="E42" s="135">
        <v>1.67</v>
      </c>
      <c r="F42" s="165">
        <v>0.2</v>
      </c>
      <c r="G42" s="135">
        <v>0.5</v>
      </c>
      <c r="H42" s="135">
        <v>125</v>
      </c>
      <c r="I42" s="154">
        <v>-2.57077</v>
      </c>
      <c r="J42" s="154">
        <v>5.0000000000000001E-4</v>
      </c>
      <c r="K42" s="154">
        <v>197.922</v>
      </c>
      <c r="L42" s="154">
        <v>134.58799999999999</v>
      </c>
      <c r="M42" s="154">
        <v>141.85900000000001</v>
      </c>
      <c r="N42" s="135">
        <f t="shared" si="3"/>
        <v>95</v>
      </c>
      <c r="O42" s="167">
        <f t="shared" si="4"/>
        <v>167.922</v>
      </c>
      <c r="P42" s="167">
        <f t="shared" si="4"/>
        <v>104.58799999999999</v>
      </c>
      <c r="Q42" s="167">
        <f t="shared" si="4"/>
        <v>111.85900000000001</v>
      </c>
      <c r="R42" s="135">
        <f t="shared" si="5"/>
        <v>90</v>
      </c>
      <c r="S42" s="167">
        <f t="shared" si="6"/>
        <v>162.922</v>
      </c>
      <c r="T42" s="167">
        <f t="shared" si="7"/>
        <v>99.587999999999994</v>
      </c>
      <c r="U42" s="167">
        <f t="shared" si="8"/>
        <v>106.85900000000001</v>
      </c>
      <c r="V42" s="135">
        <f t="shared" si="9"/>
        <v>60</v>
      </c>
      <c r="W42" s="167">
        <f t="shared" si="10"/>
        <v>132.922</v>
      </c>
      <c r="X42" s="167">
        <f t="shared" si="11"/>
        <v>69.587999999999994</v>
      </c>
      <c r="Y42" s="167">
        <f t="shared" si="12"/>
        <v>76.859000000000009</v>
      </c>
      <c r="Z42">
        <f t="shared" si="13"/>
        <v>167.922</v>
      </c>
      <c r="AA42">
        <f t="shared" si="14"/>
        <v>104.58799999999999</v>
      </c>
      <c r="AB42" s="168">
        <f t="shared" si="15"/>
        <v>162.922</v>
      </c>
      <c r="AC42">
        <f t="shared" si="16"/>
        <v>99.587999999999994</v>
      </c>
      <c r="AD42" s="168">
        <f t="shared" si="17"/>
        <v>132.922</v>
      </c>
      <c r="AE42">
        <f t="shared" si="18"/>
        <v>69.587999999999994</v>
      </c>
    </row>
    <row r="43" spans="1:31" ht="12.75" customHeight="1" outlineLevel="1" x14ac:dyDescent="0.25">
      <c r="A43" s="149">
        <v>20</v>
      </c>
      <c r="B43" s="164" t="str">
        <f t="shared" si="0"/>
        <v>FA</v>
      </c>
      <c r="C43" s="164" t="str">
        <f t="shared" si="1"/>
        <v>FA</v>
      </c>
      <c r="D43" s="164" t="str">
        <f t="shared" si="2"/>
        <v>FA</v>
      </c>
      <c r="E43" s="135">
        <v>2.17</v>
      </c>
      <c r="F43" s="165">
        <v>0.2</v>
      </c>
      <c r="G43" s="135">
        <v>0.5</v>
      </c>
      <c r="H43" s="135">
        <v>125</v>
      </c>
      <c r="I43" s="154">
        <v>-2.07077</v>
      </c>
      <c r="J43" s="154">
        <v>5.0000000000000001E-4</v>
      </c>
      <c r="K43" s="154">
        <v>184.59700000000001</v>
      </c>
      <c r="L43" s="154">
        <v>132.72200000000001</v>
      </c>
      <c r="M43" s="154">
        <v>138.5</v>
      </c>
      <c r="N43" s="135">
        <f t="shared" si="3"/>
        <v>95</v>
      </c>
      <c r="O43" s="167">
        <f t="shared" si="4"/>
        <v>154.59700000000001</v>
      </c>
      <c r="P43" s="167">
        <f t="shared" si="4"/>
        <v>102.72200000000001</v>
      </c>
      <c r="Q43" s="167">
        <f t="shared" si="4"/>
        <v>108.5</v>
      </c>
      <c r="R43" s="135">
        <f t="shared" si="5"/>
        <v>90</v>
      </c>
      <c r="S43" s="167">
        <f t="shared" si="6"/>
        <v>149.59700000000001</v>
      </c>
      <c r="T43" s="167">
        <f t="shared" si="7"/>
        <v>97.722000000000008</v>
      </c>
      <c r="U43" s="167">
        <f t="shared" si="8"/>
        <v>103.5</v>
      </c>
      <c r="V43" s="135">
        <f t="shared" si="9"/>
        <v>60</v>
      </c>
      <c r="W43" s="167">
        <f t="shared" si="10"/>
        <v>119.59700000000001</v>
      </c>
      <c r="X43" s="167">
        <f t="shared" si="11"/>
        <v>67.722000000000008</v>
      </c>
      <c r="Y43" s="167">
        <f t="shared" si="12"/>
        <v>73.5</v>
      </c>
      <c r="Z43">
        <f t="shared" si="13"/>
        <v>154.59700000000001</v>
      </c>
      <c r="AA43">
        <f t="shared" si="14"/>
        <v>102.72200000000001</v>
      </c>
      <c r="AB43" s="168">
        <f t="shared" si="15"/>
        <v>149.59700000000001</v>
      </c>
      <c r="AC43">
        <f t="shared" si="16"/>
        <v>97.722000000000008</v>
      </c>
      <c r="AD43" s="168">
        <f t="shared" si="17"/>
        <v>119.59700000000001</v>
      </c>
      <c r="AE43">
        <f t="shared" si="18"/>
        <v>67.722000000000008</v>
      </c>
    </row>
    <row r="44" spans="1:31" ht="12.75" customHeight="1" outlineLevel="1" x14ac:dyDescent="0.25">
      <c r="A44" s="149">
        <v>35</v>
      </c>
      <c r="B44" s="164" t="str">
        <f t="shared" si="0"/>
        <v>FA</v>
      </c>
      <c r="C44" s="164" t="str">
        <f t="shared" si="1"/>
        <v>FA</v>
      </c>
      <c r="D44" s="164" t="str">
        <f t="shared" si="2"/>
        <v>FA</v>
      </c>
      <c r="E44" s="135">
        <v>3.67</v>
      </c>
      <c r="F44" s="165">
        <v>0.2</v>
      </c>
      <c r="G44" s="135">
        <v>0.5</v>
      </c>
      <c r="H44" s="135">
        <v>125</v>
      </c>
      <c r="I44" s="154">
        <v>-0.57076899999999997</v>
      </c>
      <c r="J44" s="154">
        <v>5.0000000000000001E-4</v>
      </c>
      <c r="K44" s="154">
        <v>163.15700000000001</v>
      </c>
      <c r="L44" s="154">
        <v>129.833</v>
      </c>
      <c r="M44" s="154">
        <v>133.203</v>
      </c>
      <c r="N44" s="135">
        <f t="shared" si="3"/>
        <v>95</v>
      </c>
      <c r="O44" s="167">
        <f t="shared" si="4"/>
        <v>133.15700000000001</v>
      </c>
      <c r="P44" s="167">
        <f t="shared" si="4"/>
        <v>99.832999999999998</v>
      </c>
      <c r="Q44" s="167">
        <f t="shared" si="4"/>
        <v>103.203</v>
      </c>
      <c r="R44" s="135">
        <f t="shared" si="5"/>
        <v>90</v>
      </c>
      <c r="S44" s="167">
        <f t="shared" si="6"/>
        <v>128.15700000000001</v>
      </c>
      <c r="T44" s="167">
        <f t="shared" si="7"/>
        <v>94.832999999999998</v>
      </c>
      <c r="U44" s="167">
        <f t="shared" si="8"/>
        <v>98.203000000000003</v>
      </c>
      <c r="V44" s="135">
        <f t="shared" si="9"/>
        <v>60</v>
      </c>
      <c r="W44" s="167">
        <f t="shared" si="10"/>
        <v>98.157000000000011</v>
      </c>
      <c r="X44" s="167">
        <f t="shared" si="11"/>
        <v>64.832999999999998</v>
      </c>
      <c r="Y44" s="167">
        <f t="shared" si="12"/>
        <v>68.203000000000003</v>
      </c>
      <c r="Z44">
        <f t="shared" si="13"/>
        <v>133.15700000000001</v>
      </c>
      <c r="AA44">
        <f t="shared" si="14"/>
        <v>99.832999999999998</v>
      </c>
      <c r="AB44" s="168">
        <f t="shared" si="15"/>
        <v>128.15700000000001</v>
      </c>
      <c r="AC44">
        <f t="shared" si="16"/>
        <v>94.832999999999998</v>
      </c>
      <c r="AD44" s="168">
        <f t="shared" si="17"/>
        <v>98.157000000000011</v>
      </c>
      <c r="AE44">
        <f t="shared" si="18"/>
        <v>64.832999999999998</v>
      </c>
    </row>
    <row r="45" spans="1:31" ht="12.75" customHeight="1" outlineLevel="1" x14ac:dyDescent="0.25">
      <c r="A45" s="149">
        <v>50</v>
      </c>
      <c r="B45" s="164" t="str">
        <f t="shared" si="0"/>
        <v>FA</v>
      </c>
      <c r="C45" s="164" t="str">
        <f t="shared" si="1"/>
        <v>FA</v>
      </c>
      <c r="D45" s="164" t="str">
        <f t="shared" si="2"/>
        <v>FA</v>
      </c>
      <c r="E45" s="135">
        <v>5.17</v>
      </c>
      <c r="F45" s="165">
        <v>0.2</v>
      </c>
      <c r="G45" s="135">
        <v>0.5</v>
      </c>
      <c r="H45" s="135">
        <v>125</v>
      </c>
      <c r="I45" s="154">
        <v>0.92923100000000003</v>
      </c>
      <c r="J45" s="154">
        <v>5.0000000000000001E-4</v>
      </c>
      <c r="K45" s="154">
        <v>152.761</v>
      </c>
      <c r="L45" s="154">
        <v>128.52799999999999</v>
      </c>
      <c r="M45" s="154">
        <v>130.97900000000001</v>
      </c>
      <c r="N45" s="135">
        <f t="shared" si="3"/>
        <v>95</v>
      </c>
      <c r="O45" s="167">
        <f t="shared" si="4"/>
        <v>122.761</v>
      </c>
      <c r="P45" s="167">
        <f t="shared" si="4"/>
        <v>98.527999999999992</v>
      </c>
      <c r="Q45" s="167">
        <f t="shared" si="4"/>
        <v>100.97900000000001</v>
      </c>
      <c r="R45" s="135">
        <f t="shared" si="5"/>
        <v>90</v>
      </c>
      <c r="S45" s="167">
        <f t="shared" si="6"/>
        <v>117.761</v>
      </c>
      <c r="T45" s="167">
        <f t="shared" si="7"/>
        <v>93.527999999999992</v>
      </c>
      <c r="U45" s="167">
        <f t="shared" si="8"/>
        <v>95.979000000000013</v>
      </c>
      <c r="V45" s="135">
        <f t="shared" si="9"/>
        <v>60</v>
      </c>
      <c r="W45" s="167">
        <f t="shared" si="10"/>
        <v>87.760999999999996</v>
      </c>
      <c r="X45" s="167">
        <f t="shared" si="11"/>
        <v>63.527999999999992</v>
      </c>
      <c r="Y45" s="167">
        <f t="shared" si="12"/>
        <v>65.979000000000013</v>
      </c>
      <c r="Z45">
        <f t="shared" si="13"/>
        <v>122.761</v>
      </c>
      <c r="AA45">
        <f t="shared" si="14"/>
        <v>98.527999999999992</v>
      </c>
      <c r="AB45" s="168">
        <f t="shared" si="15"/>
        <v>117.761</v>
      </c>
      <c r="AC45">
        <f t="shared" si="16"/>
        <v>93.527999999999992</v>
      </c>
      <c r="AD45" s="168">
        <f t="shared" si="17"/>
        <v>87.760999999999996</v>
      </c>
      <c r="AE45">
        <f t="shared" si="18"/>
        <v>63.527999999999992</v>
      </c>
    </row>
    <row r="46" spans="1:31" ht="12.75" customHeight="1" outlineLevel="1" x14ac:dyDescent="0.25">
      <c r="A46" s="149">
        <v>60</v>
      </c>
      <c r="B46" s="164" t="str">
        <f t="shared" si="0"/>
        <v>FA</v>
      </c>
      <c r="C46" s="164" t="str">
        <f t="shared" si="1"/>
        <v>FA</v>
      </c>
      <c r="D46" s="164" t="str">
        <f t="shared" si="2"/>
        <v>FA</v>
      </c>
      <c r="E46" s="135">
        <v>6.17</v>
      </c>
      <c r="F46" s="165">
        <v>0.2</v>
      </c>
      <c r="G46" s="135">
        <v>0.5</v>
      </c>
      <c r="H46" s="135">
        <v>125</v>
      </c>
      <c r="I46" s="154">
        <v>1.92923</v>
      </c>
      <c r="J46" s="154">
        <v>5.0000000000000001E-4</v>
      </c>
      <c r="K46" s="154">
        <v>148.446</v>
      </c>
      <c r="L46" s="154">
        <v>127.977</v>
      </c>
      <c r="M46" s="154">
        <v>130.05500000000001</v>
      </c>
      <c r="N46" s="135">
        <f t="shared" si="3"/>
        <v>95</v>
      </c>
      <c r="O46" s="167">
        <f t="shared" si="4"/>
        <v>118.446</v>
      </c>
      <c r="P46" s="167">
        <f t="shared" si="4"/>
        <v>97.977000000000004</v>
      </c>
      <c r="Q46" s="167">
        <f t="shared" si="4"/>
        <v>100.05500000000001</v>
      </c>
      <c r="R46" s="135">
        <f t="shared" si="5"/>
        <v>90</v>
      </c>
      <c r="S46" s="167">
        <f t="shared" si="6"/>
        <v>113.446</v>
      </c>
      <c r="T46" s="167">
        <f t="shared" si="7"/>
        <v>92.977000000000004</v>
      </c>
      <c r="U46" s="167">
        <f t="shared" si="8"/>
        <v>95.055000000000007</v>
      </c>
      <c r="V46" s="135">
        <f t="shared" si="9"/>
        <v>60</v>
      </c>
      <c r="W46" s="167">
        <f t="shared" si="10"/>
        <v>83.445999999999998</v>
      </c>
      <c r="X46" s="167">
        <f t="shared" si="11"/>
        <v>62.977000000000004</v>
      </c>
      <c r="Y46" s="167">
        <f t="shared" si="12"/>
        <v>65.055000000000007</v>
      </c>
      <c r="Z46">
        <f t="shared" si="13"/>
        <v>118.446</v>
      </c>
      <c r="AA46">
        <f t="shared" si="14"/>
        <v>97.977000000000004</v>
      </c>
      <c r="AB46" s="168">
        <f t="shared" si="15"/>
        <v>113.446</v>
      </c>
      <c r="AC46">
        <f t="shared" si="16"/>
        <v>92.977000000000004</v>
      </c>
      <c r="AD46" s="168">
        <f t="shared" si="17"/>
        <v>83.445999999999998</v>
      </c>
      <c r="AE46">
        <f t="shared" si="18"/>
        <v>62.977000000000004</v>
      </c>
    </row>
    <row r="47" spans="1:31" ht="12.75" customHeight="1" outlineLevel="1" x14ac:dyDescent="0.25">
      <c r="A47" s="149">
        <v>70</v>
      </c>
      <c r="B47" s="164" t="str">
        <f t="shared" si="0"/>
        <v>FA</v>
      </c>
      <c r="C47" s="164" t="str">
        <f t="shared" si="1"/>
        <v>FA</v>
      </c>
      <c r="D47" s="164" t="str">
        <f t="shared" si="2"/>
        <v>FA</v>
      </c>
      <c r="E47" s="135">
        <v>7.17</v>
      </c>
      <c r="F47" s="165">
        <v>0.2</v>
      </c>
      <c r="G47" s="135">
        <v>0.5</v>
      </c>
      <c r="H47" s="135">
        <v>125</v>
      </c>
      <c r="I47" s="154">
        <v>2.92923</v>
      </c>
      <c r="J47" s="154">
        <v>5.0000000000000001E-4</v>
      </c>
      <c r="K47" s="154">
        <v>145.28899999999999</v>
      </c>
      <c r="L47" s="154">
        <v>127.589</v>
      </c>
      <c r="M47" s="154">
        <v>129.39699999999999</v>
      </c>
      <c r="N47" s="135">
        <f t="shared" si="3"/>
        <v>95</v>
      </c>
      <c r="O47" s="167">
        <f t="shared" si="4"/>
        <v>115.28899999999999</v>
      </c>
      <c r="P47" s="167">
        <f t="shared" si="4"/>
        <v>97.588999999999999</v>
      </c>
      <c r="Q47" s="167">
        <f t="shared" si="4"/>
        <v>99.396999999999991</v>
      </c>
      <c r="R47" s="135">
        <f t="shared" si="5"/>
        <v>90</v>
      </c>
      <c r="S47" s="167">
        <f t="shared" si="6"/>
        <v>110.28899999999999</v>
      </c>
      <c r="T47" s="167">
        <f t="shared" si="7"/>
        <v>92.588999999999999</v>
      </c>
      <c r="U47" s="167">
        <f t="shared" si="8"/>
        <v>94.396999999999991</v>
      </c>
      <c r="V47" s="135">
        <f t="shared" si="9"/>
        <v>60</v>
      </c>
      <c r="W47" s="167">
        <f t="shared" si="10"/>
        <v>80.288999999999987</v>
      </c>
      <c r="X47" s="167">
        <f t="shared" si="11"/>
        <v>62.588999999999999</v>
      </c>
      <c r="Y47" s="167">
        <f t="shared" si="12"/>
        <v>64.396999999999991</v>
      </c>
      <c r="Z47">
        <f t="shared" si="13"/>
        <v>115.28899999999999</v>
      </c>
      <c r="AA47">
        <f t="shared" si="14"/>
        <v>97.588999999999999</v>
      </c>
      <c r="AB47" s="168">
        <f t="shared" si="15"/>
        <v>110.28899999999999</v>
      </c>
      <c r="AC47">
        <f t="shared" si="16"/>
        <v>92.588999999999999</v>
      </c>
      <c r="AD47" s="168">
        <f t="shared" si="17"/>
        <v>80.288999999999987</v>
      </c>
      <c r="AE47">
        <f t="shared" si="18"/>
        <v>62.588999999999999</v>
      </c>
    </row>
    <row r="48" spans="1:31" ht="12.75" customHeight="1" outlineLevel="1" x14ac:dyDescent="0.25">
      <c r="A48" s="149">
        <v>85</v>
      </c>
      <c r="B48" s="164" t="str">
        <f t="shared" si="0"/>
        <v>FA</v>
      </c>
      <c r="C48" s="164" t="str">
        <f t="shared" si="1"/>
        <v>FA</v>
      </c>
      <c r="D48" s="164" t="str">
        <f t="shared" si="2"/>
        <v>FA</v>
      </c>
      <c r="E48" s="135">
        <v>8.67</v>
      </c>
      <c r="F48" s="165">
        <v>0.2</v>
      </c>
      <c r="G48" s="135">
        <v>0.5</v>
      </c>
      <c r="H48" s="135">
        <v>125</v>
      </c>
      <c r="I48" s="154">
        <v>4.4292300000000004</v>
      </c>
      <c r="J48" s="154">
        <v>5.0000000000000001E-4</v>
      </c>
      <c r="K48" s="154">
        <v>141.88800000000001</v>
      </c>
      <c r="L48" s="154">
        <v>127.163</v>
      </c>
      <c r="M48" s="154">
        <v>128.57900000000001</v>
      </c>
      <c r="N48" s="135">
        <f t="shared" si="3"/>
        <v>95</v>
      </c>
      <c r="O48" s="167">
        <f t="shared" si="4"/>
        <v>111.88800000000001</v>
      </c>
      <c r="P48" s="167">
        <f t="shared" si="4"/>
        <v>97.162999999999997</v>
      </c>
      <c r="Q48" s="167">
        <f t="shared" si="4"/>
        <v>98.579000000000008</v>
      </c>
      <c r="R48" s="135">
        <f t="shared" si="5"/>
        <v>90</v>
      </c>
      <c r="S48" s="167">
        <f t="shared" si="6"/>
        <v>106.88800000000001</v>
      </c>
      <c r="T48" s="167">
        <f t="shared" si="7"/>
        <v>92.162999999999997</v>
      </c>
      <c r="U48" s="167">
        <f t="shared" si="8"/>
        <v>93.579000000000008</v>
      </c>
      <c r="V48" s="135">
        <f t="shared" si="9"/>
        <v>60</v>
      </c>
      <c r="W48" s="167">
        <f t="shared" si="10"/>
        <v>76.888000000000005</v>
      </c>
      <c r="X48" s="167">
        <f t="shared" si="11"/>
        <v>62.162999999999997</v>
      </c>
      <c r="Y48" s="167">
        <f t="shared" si="12"/>
        <v>63.579000000000008</v>
      </c>
      <c r="Z48">
        <f t="shared" si="13"/>
        <v>111.88800000000001</v>
      </c>
      <c r="AA48">
        <f t="shared" si="14"/>
        <v>97.162999999999997</v>
      </c>
      <c r="AB48" s="168">
        <f t="shared" si="15"/>
        <v>106.88800000000001</v>
      </c>
      <c r="AC48">
        <f t="shared" si="16"/>
        <v>92.162999999999997</v>
      </c>
      <c r="AD48" s="168">
        <f t="shared" si="17"/>
        <v>76.888000000000005</v>
      </c>
      <c r="AE48">
        <f t="shared" si="18"/>
        <v>62.162999999999997</v>
      </c>
    </row>
    <row r="49" spans="1:31" ht="12.75" customHeight="1" outlineLevel="1" x14ac:dyDescent="0.25">
      <c r="A49" s="149">
        <v>100</v>
      </c>
      <c r="B49" s="164" t="str">
        <f t="shared" si="0"/>
        <v>FA</v>
      </c>
      <c r="C49" s="164" t="str">
        <f t="shared" si="1"/>
        <v>FA</v>
      </c>
      <c r="D49" s="164" t="str">
        <f t="shared" si="2"/>
        <v>FA</v>
      </c>
      <c r="E49" s="135">
        <v>10.17</v>
      </c>
      <c r="F49" s="165">
        <v>0.2</v>
      </c>
      <c r="G49" s="135">
        <v>0.5</v>
      </c>
      <c r="H49" s="135">
        <v>125</v>
      </c>
      <c r="I49" s="154">
        <v>5.9292300000000004</v>
      </c>
      <c r="J49" s="154">
        <v>5.0000000000000001E-4</v>
      </c>
      <c r="K49" s="154">
        <v>139.46799999999999</v>
      </c>
      <c r="L49" s="154">
        <v>126.863</v>
      </c>
      <c r="M49" s="154">
        <v>128.09899999999999</v>
      </c>
      <c r="N49" s="135">
        <f t="shared" si="3"/>
        <v>95</v>
      </c>
      <c r="O49" s="167">
        <f t="shared" si="4"/>
        <v>109.46799999999999</v>
      </c>
      <c r="P49" s="167">
        <f t="shared" si="4"/>
        <v>96.863</v>
      </c>
      <c r="Q49" s="167">
        <f t="shared" si="4"/>
        <v>98.09899999999999</v>
      </c>
      <c r="R49" s="135">
        <f t="shared" si="5"/>
        <v>90</v>
      </c>
      <c r="S49" s="167">
        <f t="shared" si="6"/>
        <v>104.46799999999999</v>
      </c>
      <c r="T49" s="167">
        <f t="shared" si="7"/>
        <v>91.863</v>
      </c>
      <c r="U49" s="167">
        <f t="shared" si="8"/>
        <v>93.09899999999999</v>
      </c>
      <c r="V49" s="135">
        <f t="shared" si="9"/>
        <v>60</v>
      </c>
      <c r="W49" s="167">
        <f t="shared" si="10"/>
        <v>74.467999999999989</v>
      </c>
      <c r="X49" s="167">
        <f t="shared" si="11"/>
        <v>61.863</v>
      </c>
      <c r="Y49" s="167">
        <f t="shared" si="12"/>
        <v>63.09899999999999</v>
      </c>
      <c r="Z49">
        <f t="shared" si="13"/>
        <v>109.46799999999999</v>
      </c>
      <c r="AA49">
        <f t="shared" si="14"/>
        <v>96.863</v>
      </c>
      <c r="AB49" s="168">
        <f t="shared" si="15"/>
        <v>104.46799999999999</v>
      </c>
      <c r="AC49">
        <f t="shared" si="16"/>
        <v>91.863</v>
      </c>
      <c r="AD49" s="168">
        <f t="shared" si="17"/>
        <v>74.467999999999989</v>
      </c>
      <c r="AE49">
        <f t="shared" si="18"/>
        <v>61.863</v>
      </c>
    </row>
    <row r="50" spans="1:31" ht="12.75" customHeight="1" outlineLevel="1" x14ac:dyDescent="0.25">
      <c r="A50" s="149">
        <v>125</v>
      </c>
      <c r="B50" s="164" t="str">
        <f t="shared" si="0"/>
        <v>FA</v>
      </c>
      <c r="C50" s="164" t="str">
        <f t="shared" si="1"/>
        <v>FA</v>
      </c>
      <c r="D50" s="164" t="str">
        <f t="shared" si="2"/>
        <v>FA</v>
      </c>
      <c r="E50" s="135">
        <v>12.67</v>
      </c>
      <c r="F50" s="165">
        <v>0.2</v>
      </c>
      <c r="G50" s="135">
        <v>0.5</v>
      </c>
      <c r="H50" s="135">
        <v>125</v>
      </c>
      <c r="I50" s="154">
        <v>8.4292300000000004</v>
      </c>
      <c r="J50" s="154">
        <v>5.0000000000000001E-4</v>
      </c>
      <c r="K50" s="154">
        <v>136.66</v>
      </c>
      <c r="L50" s="154">
        <v>126.51600000000001</v>
      </c>
      <c r="M50" s="154">
        <v>127.536</v>
      </c>
      <c r="N50" s="135">
        <f t="shared" si="3"/>
        <v>95</v>
      </c>
      <c r="O50" s="167">
        <f t="shared" si="4"/>
        <v>106.66</v>
      </c>
      <c r="P50" s="167">
        <f t="shared" si="4"/>
        <v>96.516000000000005</v>
      </c>
      <c r="Q50" s="167">
        <f t="shared" si="4"/>
        <v>97.536000000000001</v>
      </c>
      <c r="R50" s="135">
        <f t="shared" si="5"/>
        <v>90</v>
      </c>
      <c r="S50" s="167">
        <f t="shared" si="6"/>
        <v>101.66</v>
      </c>
      <c r="T50" s="167">
        <f t="shared" si="7"/>
        <v>91.516000000000005</v>
      </c>
      <c r="U50" s="167">
        <f t="shared" si="8"/>
        <v>92.536000000000001</v>
      </c>
      <c r="V50" s="135">
        <f t="shared" si="9"/>
        <v>60</v>
      </c>
      <c r="W50" s="167">
        <f t="shared" si="10"/>
        <v>71.66</v>
      </c>
      <c r="X50" s="167">
        <f t="shared" si="11"/>
        <v>61.516000000000005</v>
      </c>
      <c r="Y50" s="167">
        <f t="shared" si="12"/>
        <v>62.536000000000001</v>
      </c>
      <c r="Z50">
        <f t="shared" si="13"/>
        <v>106.66</v>
      </c>
      <c r="AA50">
        <f t="shared" si="14"/>
        <v>96.516000000000005</v>
      </c>
      <c r="AB50" s="168">
        <f t="shared" si="15"/>
        <v>101.66</v>
      </c>
      <c r="AC50">
        <f t="shared" si="16"/>
        <v>91.516000000000005</v>
      </c>
      <c r="AD50" s="168">
        <f t="shared" si="17"/>
        <v>71.66</v>
      </c>
      <c r="AE50">
        <f t="shared" si="18"/>
        <v>61.516000000000005</v>
      </c>
    </row>
    <row r="51" spans="1:31" ht="12.75" customHeight="1" outlineLevel="1" x14ac:dyDescent="0.25">
      <c r="A51" s="149">
        <v>150</v>
      </c>
      <c r="B51" s="164" t="str">
        <f t="shared" si="0"/>
        <v>FA</v>
      </c>
      <c r="C51" s="164" t="str">
        <f t="shared" si="1"/>
        <v>FA</v>
      </c>
      <c r="D51" s="164" t="str">
        <f t="shared" si="2"/>
        <v>FA</v>
      </c>
      <c r="E51" s="135">
        <v>15.17</v>
      </c>
      <c r="F51" s="165">
        <v>0.2</v>
      </c>
      <c r="G51" s="135">
        <v>0.5</v>
      </c>
      <c r="H51" s="135">
        <v>125</v>
      </c>
      <c r="I51" s="154">
        <v>10.9292</v>
      </c>
      <c r="J51" s="154">
        <v>5.0000000000000001E-4</v>
      </c>
      <c r="K51" s="154">
        <v>134.77199999999999</v>
      </c>
      <c r="L51" s="154">
        <v>126.28</v>
      </c>
      <c r="M51" s="154">
        <v>127.13500000000001</v>
      </c>
      <c r="N51" s="135">
        <f t="shared" si="3"/>
        <v>95</v>
      </c>
      <c r="O51" s="167">
        <f t="shared" si="4"/>
        <v>104.77199999999999</v>
      </c>
      <c r="P51" s="167">
        <f t="shared" si="4"/>
        <v>96.28</v>
      </c>
      <c r="Q51" s="167">
        <f t="shared" si="4"/>
        <v>97.135000000000005</v>
      </c>
      <c r="R51" s="135">
        <f t="shared" si="5"/>
        <v>90</v>
      </c>
      <c r="S51" s="167">
        <f t="shared" si="6"/>
        <v>99.771999999999991</v>
      </c>
      <c r="T51" s="167">
        <f t="shared" si="7"/>
        <v>91.28</v>
      </c>
      <c r="U51" s="167">
        <f t="shared" si="8"/>
        <v>92.135000000000005</v>
      </c>
      <c r="V51" s="135">
        <f t="shared" si="9"/>
        <v>60</v>
      </c>
      <c r="W51" s="167">
        <f t="shared" si="10"/>
        <v>69.771999999999991</v>
      </c>
      <c r="X51" s="167">
        <f t="shared" si="11"/>
        <v>61.28</v>
      </c>
      <c r="Y51" s="167">
        <f t="shared" si="12"/>
        <v>62.135000000000005</v>
      </c>
      <c r="Z51">
        <f t="shared" si="13"/>
        <v>104.77199999999999</v>
      </c>
      <c r="AA51">
        <f t="shared" si="14"/>
        <v>96.28</v>
      </c>
      <c r="AB51" s="168">
        <f t="shared" si="15"/>
        <v>99.771999999999991</v>
      </c>
      <c r="AC51">
        <f t="shared" si="16"/>
        <v>91.28</v>
      </c>
      <c r="AD51" s="168">
        <f t="shared" si="17"/>
        <v>69.771999999999991</v>
      </c>
      <c r="AE51">
        <f t="shared" si="18"/>
        <v>61.28</v>
      </c>
    </row>
    <row r="52" spans="1:31" ht="12.75" customHeight="1" outlineLevel="1" x14ac:dyDescent="0.25">
      <c r="A52" s="149">
        <v>2</v>
      </c>
      <c r="B52" s="164" t="str">
        <f t="shared" si="0"/>
        <v>FA</v>
      </c>
      <c r="C52" s="164" t="str">
        <f t="shared" si="1"/>
        <v>FA</v>
      </c>
      <c r="D52" s="164" t="str">
        <f t="shared" si="2"/>
        <v>FA</v>
      </c>
      <c r="E52" s="135">
        <v>0.37</v>
      </c>
      <c r="F52" s="165">
        <v>0.2</v>
      </c>
      <c r="G52" s="135">
        <v>1</v>
      </c>
      <c r="H52" s="135">
        <v>125</v>
      </c>
      <c r="I52" s="154">
        <v>-3.8707700000000003</v>
      </c>
      <c r="J52" s="154">
        <v>1E-3</v>
      </c>
      <c r="K52" s="154">
        <v>423.91399999999999</v>
      </c>
      <c r="L52" s="154">
        <v>170.422</v>
      </c>
      <c r="M52" s="154">
        <v>202.86</v>
      </c>
      <c r="N52" s="135">
        <f t="shared" si="3"/>
        <v>95</v>
      </c>
      <c r="O52" s="167">
        <f t="shared" si="4"/>
        <v>393.91399999999999</v>
      </c>
      <c r="P52" s="167">
        <f t="shared" si="4"/>
        <v>140.422</v>
      </c>
      <c r="Q52" s="167">
        <f t="shared" si="4"/>
        <v>172.86</v>
      </c>
      <c r="R52" s="135">
        <f t="shared" si="5"/>
        <v>90</v>
      </c>
      <c r="S52" s="167">
        <f t="shared" si="6"/>
        <v>388.91399999999999</v>
      </c>
      <c r="T52" s="167">
        <f t="shared" si="7"/>
        <v>135.422</v>
      </c>
      <c r="U52" s="167">
        <f t="shared" si="8"/>
        <v>167.86</v>
      </c>
      <c r="V52" s="135">
        <f t="shared" si="9"/>
        <v>60</v>
      </c>
      <c r="W52" s="167">
        <f t="shared" si="10"/>
        <v>358.91399999999999</v>
      </c>
      <c r="X52" s="167">
        <f t="shared" si="11"/>
        <v>105.422</v>
      </c>
      <c r="Y52" s="167">
        <f t="shared" si="12"/>
        <v>137.86000000000001</v>
      </c>
      <c r="Z52" t="str">
        <f t="shared" si="13"/>
        <v>NA</v>
      </c>
      <c r="AA52" t="str">
        <f t="shared" si="14"/>
        <v>NA</v>
      </c>
      <c r="AB52" s="168" t="str">
        <f t="shared" si="15"/>
        <v>NA</v>
      </c>
      <c r="AC52" t="str">
        <f t="shared" si="16"/>
        <v>NA</v>
      </c>
      <c r="AD52" s="168" t="str">
        <f t="shared" si="17"/>
        <v>NA</v>
      </c>
      <c r="AE52" t="str">
        <f t="shared" si="18"/>
        <v>NA</v>
      </c>
    </row>
    <row r="53" spans="1:31" ht="12.75" customHeight="1" outlineLevel="1" x14ac:dyDescent="0.25">
      <c r="A53" s="149">
        <v>3.5</v>
      </c>
      <c r="B53" s="164" t="str">
        <f t="shared" si="0"/>
        <v>FA</v>
      </c>
      <c r="C53" s="164" t="str">
        <f t="shared" si="1"/>
        <v>FA</v>
      </c>
      <c r="D53" s="164" t="str">
        <f t="shared" si="2"/>
        <v>FA</v>
      </c>
      <c r="E53" s="135">
        <v>0.52</v>
      </c>
      <c r="F53" s="165">
        <v>0.2</v>
      </c>
      <c r="G53" s="135">
        <v>1</v>
      </c>
      <c r="H53" s="135">
        <v>125</v>
      </c>
      <c r="I53" s="154">
        <v>-3.7207699999999999</v>
      </c>
      <c r="J53" s="154">
        <v>1E-3</v>
      </c>
      <c r="K53" s="154">
        <v>393.27199999999999</v>
      </c>
      <c r="L53" s="154">
        <v>164.148</v>
      </c>
      <c r="M53" s="154">
        <v>192.29300000000001</v>
      </c>
      <c r="N53" s="135">
        <f t="shared" si="3"/>
        <v>95</v>
      </c>
      <c r="O53" s="167">
        <f t="shared" si="4"/>
        <v>363.27199999999999</v>
      </c>
      <c r="P53" s="167">
        <f t="shared" si="4"/>
        <v>134.148</v>
      </c>
      <c r="Q53" s="167">
        <f t="shared" si="4"/>
        <v>162.29300000000001</v>
      </c>
      <c r="R53" s="135">
        <f t="shared" si="5"/>
        <v>90</v>
      </c>
      <c r="S53" s="167">
        <f t="shared" si="6"/>
        <v>358.27199999999999</v>
      </c>
      <c r="T53" s="167">
        <f t="shared" si="7"/>
        <v>129.148</v>
      </c>
      <c r="U53" s="167">
        <f t="shared" si="8"/>
        <v>157.29300000000001</v>
      </c>
      <c r="V53" s="135">
        <f t="shared" si="9"/>
        <v>60</v>
      </c>
      <c r="W53" s="167">
        <f t="shared" si="10"/>
        <v>328.27199999999999</v>
      </c>
      <c r="X53" s="167">
        <f t="shared" si="11"/>
        <v>99.147999999999996</v>
      </c>
      <c r="Y53" s="167">
        <f t="shared" si="12"/>
        <v>127.29300000000001</v>
      </c>
      <c r="Z53" t="str">
        <f t="shared" si="13"/>
        <v>NA</v>
      </c>
      <c r="AA53" t="str">
        <f t="shared" si="14"/>
        <v>NA</v>
      </c>
      <c r="AB53" s="168" t="str">
        <f t="shared" si="15"/>
        <v>NA</v>
      </c>
      <c r="AC53" t="str">
        <f t="shared" si="16"/>
        <v>NA</v>
      </c>
      <c r="AD53" s="168" t="str">
        <f t="shared" si="17"/>
        <v>NA</v>
      </c>
      <c r="AE53" t="str">
        <f t="shared" si="18"/>
        <v>NA</v>
      </c>
    </row>
    <row r="54" spans="1:31" ht="12.75" customHeight="1" outlineLevel="1" x14ac:dyDescent="0.25">
      <c r="A54" s="149">
        <v>5</v>
      </c>
      <c r="B54" s="164" t="str">
        <f t="shared" si="0"/>
        <v>FA</v>
      </c>
      <c r="C54" s="164" t="str">
        <f t="shared" si="1"/>
        <v>FA</v>
      </c>
      <c r="D54" s="164" t="str">
        <f t="shared" si="2"/>
        <v>FA</v>
      </c>
      <c r="E54" s="135">
        <v>0.67</v>
      </c>
      <c r="F54" s="165">
        <v>0.2</v>
      </c>
      <c r="G54" s="135">
        <v>1</v>
      </c>
      <c r="H54" s="135">
        <v>125</v>
      </c>
      <c r="I54" s="154">
        <v>-3.57077</v>
      </c>
      <c r="J54" s="154">
        <v>1E-3</v>
      </c>
      <c r="K54" s="154">
        <v>367.04</v>
      </c>
      <c r="L54" s="154">
        <v>159.48699999999999</v>
      </c>
      <c r="M54" s="154">
        <v>184.70699999999999</v>
      </c>
      <c r="N54" s="135">
        <f t="shared" si="3"/>
        <v>95</v>
      </c>
      <c r="O54" s="167">
        <f t="shared" si="4"/>
        <v>337.04</v>
      </c>
      <c r="P54" s="167">
        <f t="shared" si="4"/>
        <v>129.48699999999999</v>
      </c>
      <c r="Q54" s="167">
        <f t="shared" si="4"/>
        <v>154.70699999999999</v>
      </c>
      <c r="R54" s="135">
        <f t="shared" si="5"/>
        <v>90</v>
      </c>
      <c r="S54" s="167">
        <f t="shared" si="6"/>
        <v>332.04</v>
      </c>
      <c r="T54" s="167">
        <f t="shared" si="7"/>
        <v>124.48699999999999</v>
      </c>
      <c r="U54" s="167">
        <f t="shared" si="8"/>
        <v>149.70699999999999</v>
      </c>
      <c r="V54" s="135">
        <f t="shared" si="9"/>
        <v>60</v>
      </c>
      <c r="W54" s="167">
        <f t="shared" si="10"/>
        <v>302.04000000000002</v>
      </c>
      <c r="X54" s="167">
        <f t="shared" si="11"/>
        <v>94.486999999999995</v>
      </c>
      <c r="Y54" s="167">
        <f t="shared" si="12"/>
        <v>119.70699999999999</v>
      </c>
      <c r="Z54" t="str">
        <f t="shared" si="13"/>
        <v>NA</v>
      </c>
      <c r="AA54">
        <f t="shared" si="14"/>
        <v>129.48699999999999</v>
      </c>
      <c r="AB54" s="168" t="str">
        <f t="shared" si="15"/>
        <v>NA</v>
      </c>
      <c r="AC54" t="str">
        <f t="shared" si="16"/>
        <v>NA</v>
      </c>
      <c r="AD54" s="168" t="str">
        <f t="shared" si="17"/>
        <v>NA</v>
      </c>
      <c r="AE54" t="str">
        <f t="shared" si="18"/>
        <v>NA</v>
      </c>
    </row>
    <row r="55" spans="1:31" ht="12.75" customHeight="1" outlineLevel="1" x14ac:dyDescent="0.25">
      <c r="A55" s="149">
        <v>7.5</v>
      </c>
      <c r="B55" s="164" t="str">
        <f t="shared" si="0"/>
        <v>FA</v>
      </c>
      <c r="C55" s="164" t="str">
        <f t="shared" si="1"/>
        <v>FA</v>
      </c>
      <c r="D55" s="164" t="str">
        <f t="shared" si="2"/>
        <v>FA</v>
      </c>
      <c r="E55" s="135">
        <v>0.92</v>
      </c>
      <c r="F55" s="165">
        <v>0.2</v>
      </c>
      <c r="G55" s="135">
        <v>1</v>
      </c>
      <c r="H55" s="135">
        <v>125</v>
      </c>
      <c r="I55" s="154">
        <v>-3.32077</v>
      </c>
      <c r="J55" s="154">
        <v>1E-3</v>
      </c>
      <c r="K55" s="154">
        <v>331.18</v>
      </c>
      <c r="L55" s="154">
        <v>153.68</v>
      </c>
      <c r="M55" s="154">
        <v>175.60400000000001</v>
      </c>
      <c r="N55" s="135">
        <f t="shared" si="3"/>
        <v>95</v>
      </c>
      <c r="O55" s="167">
        <f t="shared" si="4"/>
        <v>301.18</v>
      </c>
      <c r="P55" s="167">
        <f t="shared" si="4"/>
        <v>123.68</v>
      </c>
      <c r="Q55" s="167">
        <f t="shared" si="4"/>
        <v>145.60400000000001</v>
      </c>
      <c r="R55" s="135">
        <f t="shared" si="5"/>
        <v>90</v>
      </c>
      <c r="S55" s="167">
        <f t="shared" si="6"/>
        <v>296.18</v>
      </c>
      <c r="T55" s="167">
        <f t="shared" si="7"/>
        <v>118.68</v>
      </c>
      <c r="U55" s="167">
        <f t="shared" si="8"/>
        <v>140.60400000000001</v>
      </c>
      <c r="V55" s="135">
        <f t="shared" si="9"/>
        <v>60</v>
      </c>
      <c r="W55" s="167">
        <f t="shared" si="10"/>
        <v>266.18</v>
      </c>
      <c r="X55" s="167">
        <f t="shared" si="11"/>
        <v>88.68</v>
      </c>
      <c r="Y55" s="167">
        <f t="shared" si="12"/>
        <v>110.60400000000001</v>
      </c>
      <c r="Z55" t="str">
        <f t="shared" si="13"/>
        <v>NA</v>
      </c>
      <c r="AA55">
        <f t="shared" si="14"/>
        <v>123.68</v>
      </c>
      <c r="AB55" s="168" t="str">
        <f t="shared" si="15"/>
        <v>NA</v>
      </c>
      <c r="AC55">
        <f t="shared" si="16"/>
        <v>118.68</v>
      </c>
      <c r="AD55" s="168" t="str">
        <f t="shared" si="17"/>
        <v>NA</v>
      </c>
      <c r="AE55" t="str">
        <f t="shared" si="18"/>
        <v>NA</v>
      </c>
    </row>
    <row r="56" spans="1:31" ht="12.75" customHeight="1" outlineLevel="1" x14ac:dyDescent="0.25">
      <c r="A56" s="149">
        <v>10</v>
      </c>
      <c r="B56" s="164" t="str">
        <f t="shared" si="0"/>
        <v>FA</v>
      </c>
      <c r="C56" s="164" t="str">
        <f t="shared" si="1"/>
        <v>FA</v>
      </c>
      <c r="D56" s="164" t="str">
        <f t="shared" si="2"/>
        <v>FA</v>
      </c>
      <c r="E56" s="135">
        <v>1.17</v>
      </c>
      <c r="F56" s="165">
        <v>0.2</v>
      </c>
      <c r="G56" s="135">
        <v>1</v>
      </c>
      <c r="H56" s="135">
        <v>125</v>
      </c>
      <c r="I56" s="154">
        <v>-3.07077</v>
      </c>
      <c r="J56" s="154">
        <v>1E-3</v>
      </c>
      <c r="K56" s="154">
        <v>304.8</v>
      </c>
      <c r="L56" s="154">
        <v>149.41200000000001</v>
      </c>
      <c r="M56" s="154">
        <v>168.23699999999999</v>
      </c>
      <c r="N56" s="135">
        <f t="shared" si="3"/>
        <v>95</v>
      </c>
      <c r="O56" s="167">
        <f t="shared" si="4"/>
        <v>274.8</v>
      </c>
      <c r="P56" s="167">
        <f t="shared" si="4"/>
        <v>119.41200000000001</v>
      </c>
      <c r="Q56" s="167">
        <f t="shared" si="4"/>
        <v>138.23699999999999</v>
      </c>
      <c r="R56" s="135">
        <f t="shared" si="5"/>
        <v>90</v>
      </c>
      <c r="S56" s="167">
        <f t="shared" si="6"/>
        <v>269.8</v>
      </c>
      <c r="T56" s="167">
        <f t="shared" si="7"/>
        <v>114.41200000000001</v>
      </c>
      <c r="U56" s="167">
        <f t="shared" si="8"/>
        <v>133.23699999999999</v>
      </c>
      <c r="V56" s="135">
        <f t="shared" si="9"/>
        <v>60</v>
      </c>
      <c r="W56" s="167">
        <f t="shared" si="10"/>
        <v>239.8</v>
      </c>
      <c r="X56" s="167">
        <f t="shared" si="11"/>
        <v>84.412000000000006</v>
      </c>
      <c r="Y56" s="167">
        <f t="shared" si="12"/>
        <v>103.23699999999999</v>
      </c>
      <c r="Z56" t="str">
        <f t="shared" si="13"/>
        <v>NA</v>
      </c>
      <c r="AA56">
        <f t="shared" si="14"/>
        <v>119.41200000000001</v>
      </c>
      <c r="AB56" s="168" t="str">
        <f t="shared" si="15"/>
        <v>NA</v>
      </c>
      <c r="AC56">
        <f t="shared" si="16"/>
        <v>114.41200000000001</v>
      </c>
      <c r="AD56" s="168" t="str">
        <f t="shared" si="17"/>
        <v>NA</v>
      </c>
      <c r="AE56">
        <f t="shared" si="18"/>
        <v>84.412000000000006</v>
      </c>
    </row>
    <row r="57" spans="1:31" ht="12.75" customHeight="1" outlineLevel="1" x14ac:dyDescent="0.25">
      <c r="A57" s="149">
        <v>15</v>
      </c>
      <c r="B57" s="164" t="str">
        <f t="shared" si="0"/>
        <v>FA</v>
      </c>
      <c r="C57" s="164" t="str">
        <f t="shared" si="1"/>
        <v>FA</v>
      </c>
      <c r="D57" s="164" t="str">
        <f t="shared" si="2"/>
        <v>FA</v>
      </c>
      <c r="E57" s="135">
        <v>1.67</v>
      </c>
      <c r="F57" s="165">
        <v>0.2</v>
      </c>
      <c r="G57" s="135">
        <v>1</v>
      </c>
      <c r="H57" s="135">
        <v>125</v>
      </c>
      <c r="I57" s="154">
        <v>-2.57077</v>
      </c>
      <c r="J57" s="154">
        <v>1E-3</v>
      </c>
      <c r="K57" s="154">
        <v>268.32900000000001</v>
      </c>
      <c r="L57" s="154">
        <v>143.88999999999999</v>
      </c>
      <c r="M57" s="154">
        <v>158.059</v>
      </c>
      <c r="N57" s="135">
        <f t="shared" si="3"/>
        <v>95</v>
      </c>
      <c r="O57" s="167">
        <f t="shared" si="4"/>
        <v>238.32900000000001</v>
      </c>
      <c r="P57" s="167">
        <f t="shared" si="4"/>
        <v>113.88999999999999</v>
      </c>
      <c r="Q57" s="167">
        <f t="shared" si="4"/>
        <v>128.059</v>
      </c>
      <c r="R57" s="135">
        <f t="shared" si="5"/>
        <v>90</v>
      </c>
      <c r="S57" s="167">
        <f t="shared" si="6"/>
        <v>233.32900000000001</v>
      </c>
      <c r="T57" s="167">
        <f t="shared" si="7"/>
        <v>108.88999999999999</v>
      </c>
      <c r="U57" s="167">
        <f t="shared" si="8"/>
        <v>123.059</v>
      </c>
      <c r="V57" s="135">
        <f t="shared" si="9"/>
        <v>60</v>
      </c>
      <c r="W57" s="167">
        <f t="shared" si="10"/>
        <v>203.32900000000001</v>
      </c>
      <c r="X57" s="167">
        <f t="shared" si="11"/>
        <v>78.889999999999986</v>
      </c>
      <c r="Y57" s="167">
        <f t="shared" si="12"/>
        <v>93.058999999999997</v>
      </c>
      <c r="Z57" t="str">
        <f t="shared" si="13"/>
        <v>NA</v>
      </c>
      <c r="AA57">
        <f t="shared" si="14"/>
        <v>113.88999999999999</v>
      </c>
      <c r="AB57" s="168" t="str">
        <f t="shared" si="15"/>
        <v>NA</v>
      </c>
      <c r="AC57">
        <f t="shared" si="16"/>
        <v>108.88999999999999</v>
      </c>
      <c r="AD57" s="168" t="str">
        <f t="shared" si="17"/>
        <v>NA</v>
      </c>
      <c r="AE57">
        <f t="shared" si="18"/>
        <v>78.889999999999986</v>
      </c>
    </row>
    <row r="58" spans="1:31" ht="12.75" customHeight="1" outlineLevel="1" x14ac:dyDescent="0.25">
      <c r="A58" s="149">
        <v>20</v>
      </c>
      <c r="B58" s="164" t="str">
        <f t="shared" si="0"/>
        <v>FA</v>
      </c>
      <c r="C58" s="164" t="str">
        <f t="shared" si="1"/>
        <v>FA</v>
      </c>
      <c r="D58" s="164" t="str">
        <f t="shared" si="2"/>
        <v>FA</v>
      </c>
      <c r="E58" s="135">
        <v>2.17</v>
      </c>
      <c r="F58" s="165">
        <v>0.2</v>
      </c>
      <c r="G58" s="135">
        <v>1</v>
      </c>
      <c r="H58" s="135">
        <v>125</v>
      </c>
      <c r="I58" s="154">
        <v>-2.07077</v>
      </c>
      <c r="J58" s="154">
        <v>1E-3</v>
      </c>
      <c r="K58" s="154">
        <v>242.34100000000001</v>
      </c>
      <c r="L58" s="154">
        <v>140.25700000000001</v>
      </c>
      <c r="M58" s="154">
        <v>151.56800000000001</v>
      </c>
      <c r="N58" s="135">
        <f t="shared" si="3"/>
        <v>95</v>
      </c>
      <c r="O58" s="167">
        <f t="shared" si="4"/>
        <v>212.34100000000001</v>
      </c>
      <c r="P58" s="167">
        <f t="shared" si="4"/>
        <v>110.25700000000001</v>
      </c>
      <c r="Q58" s="167">
        <f t="shared" si="4"/>
        <v>121.56800000000001</v>
      </c>
      <c r="R58" s="135">
        <f t="shared" si="5"/>
        <v>90</v>
      </c>
      <c r="S58" s="167">
        <f t="shared" si="6"/>
        <v>207.34100000000001</v>
      </c>
      <c r="T58" s="167">
        <f t="shared" si="7"/>
        <v>105.25700000000001</v>
      </c>
      <c r="U58" s="167">
        <f t="shared" si="8"/>
        <v>116.56800000000001</v>
      </c>
      <c r="V58" s="135">
        <f t="shared" si="9"/>
        <v>60</v>
      </c>
      <c r="W58" s="167">
        <f t="shared" si="10"/>
        <v>177.34100000000001</v>
      </c>
      <c r="X58" s="167">
        <f t="shared" si="11"/>
        <v>75.257000000000005</v>
      </c>
      <c r="Y58" s="167">
        <f t="shared" si="12"/>
        <v>86.568000000000012</v>
      </c>
      <c r="Z58" t="str">
        <f t="shared" si="13"/>
        <v>NA</v>
      </c>
      <c r="AA58">
        <f t="shared" si="14"/>
        <v>110.25700000000001</v>
      </c>
      <c r="AB58" s="168" t="str">
        <f t="shared" si="15"/>
        <v>NA</v>
      </c>
      <c r="AC58">
        <f t="shared" si="16"/>
        <v>105.25700000000001</v>
      </c>
      <c r="AD58" s="168" t="str">
        <f t="shared" si="17"/>
        <v>NA</v>
      </c>
      <c r="AE58">
        <f t="shared" si="18"/>
        <v>75.257000000000005</v>
      </c>
    </row>
    <row r="59" spans="1:31" ht="12.75" customHeight="1" outlineLevel="1" x14ac:dyDescent="0.25">
      <c r="A59" s="149">
        <v>35</v>
      </c>
      <c r="B59" s="164" t="str">
        <f t="shared" si="0"/>
        <v>FA</v>
      </c>
      <c r="C59" s="164" t="str">
        <f t="shared" si="1"/>
        <v>FA</v>
      </c>
      <c r="D59" s="164" t="str">
        <f t="shared" si="2"/>
        <v>FA</v>
      </c>
      <c r="E59" s="135">
        <v>3.67</v>
      </c>
      <c r="F59" s="165">
        <v>0.2</v>
      </c>
      <c r="G59" s="135">
        <v>1</v>
      </c>
      <c r="H59" s="135">
        <v>125</v>
      </c>
      <c r="I59" s="154">
        <v>-0.57076899999999997</v>
      </c>
      <c r="J59" s="154">
        <v>1E-3</v>
      </c>
      <c r="K59" s="154">
        <v>200.416</v>
      </c>
      <c r="L59" s="154">
        <v>134.59</v>
      </c>
      <c r="M59" s="154">
        <v>141.232</v>
      </c>
      <c r="N59" s="135">
        <f t="shared" si="3"/>
        <v>95</v>
      </c>
      <c r="O59" s="167">
        <f t="shared" si="4"/>
        <v>170.416</v>
      </c>
      <c r="P59" s="167">
        <f t="shared" si="4"/>
        <v>104.59</v>
      </c>
      <c r="Q59" s="167">
        <f t="shared" si="4"/>
        <v>111.232</v>
      </c>
      <c r="R59" s="135">
        <f t="shared" si="5"/>
        <v>90</v>
      </c>
      <c r="S59" s="167">
        <f t="shared" si="6"/>
        <v>165.416</v>
      </c>
      <c r="T59" s="167">
        <f t="shared" si="7"/>
        <v>99.59</v>
      </c>
      <c r="U59" s="167">
        <f t="shared" si="8"/>
        <v>106.232</v>
      </c>
      <c r="V59" s="135">
        <f t="shared" si="9"/>
        <v>60</v>
      </c>
      <c r="W59" s="167">
        <f t="shared" si="10"/>
        <v>135.416</v>
      </c>
      <c r="X59" s="167">
        <f t="shared" si="11"/>
        <v>69.59</v>
      </c>
      <c r="Y59" s="167">
        <f t="shared" si="12"/>
        <v>76.231999999999999</v>
      </c>
      <c r="Z59">
        <f t="shared" si="13"/>
        <v>170.416</v>
      </c>
      <c r="AA59">
        <f t="shared" si="14"/>
        <v>104.59</v>
      </c>
      <c r="AB59" s="168">
        <f t="shared" si="15"/>
        <v>165.416</v>
      </c>
      <c r="AC59">
        <f t="shared" si="16"/>
        <v>99.59</v>
      </c>
      <c r="AD59" s="168">
        <f t="shared" si="17"/>
        <v>135.416</v>
      </c>
      <c r="AE59">
        <f t="shared" si="18"/>
        <v>69.59</v>
      </c>
    </row>
    <row r="60" spans="1:31" ht="12.75" customHeight="1" outlineLevel="1" x14ac:dyDescent="0.25">
      <c r="A60" s="149">
        <v>50</v>
      </c>
      <c r="B60" s="164" t="str">
        <f t="shared" si="0"/>
        <v>FA</v>
      </c>
      <c r="C60" s="164" t="str">
        <f t="shared" si="1"/>
        <v>FA</v>
      </c>
      <c r="D60" s="164" t="str">
        <f t="shared" si="2"/>
        <v>FA</v>
      </c>
      <c r="E60" s="135">
        <v>5.17</v>
      </c>
      <c r="F60" s="165">
        <v>0.2</v>
      </c>
      <c r="G60" s="135">
        <v>1</v>
      </c>
      <c r="H60" s="135">
        <v>125</v>
      </c>
      <c r="I60" s="154">
        <v>0.92923100000000003</v>
      </c>
      <c r="J60" s="154">
        <v>1E-3</v>
      </c>
      <c r="K60" s="154">
        <v>180.006</v>
      </c>
      <c r="L60" s="154">
        <v>132.01499999999999</v>
      </c>
      <c r="M60" s="154">
        <v>136.864</v>
      </c>
      <c r="N60" s="135">
        <f t="shared" si="3"/>
        <v>95</v>
      </c>
      <c r="O60" s="167">
        <f t="shared" si="4"/>
        <v>150.006</v>
      </c>
      <c r="P60" s="167">
        <f t="shared" si="4"/>
        <v>102.01499999999999</v>
      </c>
      <c r="Q60" s="167">
        <f t="shared" si="4"/>
        <v>106.864</v>
      </c>
      <c r="R60" s="135">
        <f t="shared" si="5"/>
        <v>90</v>
      </c>
      <c r="S60" s="167">
        <f t="shared" si="6"/>
        <v>145.006</v>
      </c>
      <c r="T60" s="167">
        <f t="shared" si="7"/>
        <v>97.014999999999986</v>
      </c>
      <c r="U60" s="167">
        <f t="shared" si="8"/>
        <v>101.864</v>
      </c>
      <c r="V60" s="135">
        <f t="shared" si="9"/>
        <v>60</v>
      </c>
      <c r="W60" s="167">
        <f t="shared" si="10"/>
        <v>115.006</v>
      </c>
      <c r="X60" s="167">
        <f t="shared" si="11"/>
        <v>67.014999999999986</v>
      </c>
      <c r="Y60" s="167">
        <f t="shared" si="12"/>
        <v>71.864000000000004</v>
      </c>
      <c r="Z60">
        <f t="shared" si="13"/>
        <v>150.006</v>
      </c>
      <c r="AA60">
        <f t="shared" si="14"/>
        <v>102.01499999999999</v>
      </c>
      <c r="AB60" s="168">
        <f t="shared" si="15"/>
        <v>145.006</v>
      </c>
      <c r="AC60">
        <f t="shared" si="16"/>
        <v>97.014999999999986</v>
      </c>
      <c r="AD60" s="168">
        <f t="shared" si="17"/>
        <v>115.006</v>
      </c>
      <c r="AE60">
        <f t="shared" si="18"/>
        <v>67.014999999999986</v>
      </c>
    </row>
    <row r="61" spans="1:31" ht="12.75" customHeight="1" outlineLevel="1" x14ac:dyDescent="0.25">
      <c r="A61" s="149">
        <v>60</v>
      </c>
      <c r="B61" s="164" t="str">
        <f t="shared" si="0"/>
        <v>FA</v>
      </c>
      <c r="C61" s="164" t="str">
        <f t="shared" si="1"/>
        <v>FA</v>
      </c>
      <c r="D61" s="164" t="str">
        <f t="shared" si="2"/>
        <v>FA</v>
      </c>
      <c r="E61" s="135">
        <v>6.17</v>
      </c>
      <c r="F61" s="165">
        <v>0.2</v>
      </c>
      <c r="G61" s="135">
        <v>1</v>
      </c>
      <c r="H61" s="135">
        <v>125</v>
      </c>
      <c r="I61" s="154">
        <v>1.92923</v>
      </c>
      <c r="J61" s="154">
        <v>1E-3</v>
      </c>
      <c r="K61" s="154">
        <v>171.518</v>
      </c>
      <c r="L61" s="154">
        <v>130.92500000000001</v>
      </c>
      <c r="M61" s="154">
        <v>135.042</v>
      </c>
      <c r="N61" s="135">
        <f t="shared" si="3"/>
        <v>95</v>
      </c>
      <c r="O61" s="167">
        <f t="shared" si="4"/>
        <v>141.518</v>
      </c>
      <c r="P61" s="167">
        <f t="shared" si="4"/>
        <v>100.92500000000001</v>
      </c>
      <c r="Q61" s="167">
        <f t="shared" si="4"/>
        <v>105.042</v>
      </c>
      <c r="R61" s="135">
        <f t="shared" si="5"/>
        <v>90</v>
      </c>
      <c r="S61" s="167">
        <f t="shared" si="6"/>
        <v>136.518</v>
      </c>
      <c r="T61" s="167">
        <f t="shared" si="7"/>
        <v>95.925000000000011</v>
      </c>
      <c r="U61" s="167">
        <f t="shared" si="8"/>
        <v>100.042</v>
      </c>
      <c r="V61" s="135">
        <f t="shared" si="9"/>
        <v>60</v>
      </c>
      <c r="W61" s="167">
        <f t="shared" si="10"/>
        <v>106.518</v>
      </c>
      <c r="X61" s="167">
        <f t="shared" si="11"/>
        <v>65.925000000000011</v>
      </c>
      <c r="Y61" s="167">
        <f t="shared" si="12"/>
        <v>70.042000000000002</v>
      </c>
      <c r="Z61">
        <f t="shared" si="13"/>
        <v>141.518</v>
      </c>
      <c r="AA61">
        <f t="shared" si="14"/>
        <v>100.92500000000001</v>
      </c>
      <c r="AB61" s="168">
        <f t="shared" si="15"/>
        <v>136.518</v>
      </c>
      <c r="AC61">
        <f t="shared" si="16"/>
        <v>95.925000000000011</v>
      </c>
      <c r="AD61" s="168">
        <f t="shared" si="17"/>
        <v>106.518</v>
      </c>
      <c r="AE61">
        <f t="shared" si="18"/>
        <v>65.925000000000011</v>
      </c>
    </row>
    <row r="62" spans="1:31" ht="12.75" customHeight="1" outlineLevel="1" x14ac:dyDescent="0.25">
      <c r="A62" s="149">
        <v>70</v>
      </c>
      <c r="B62" s="164" t="str">
        <f t="shared" si="0"/>
        <v>FA</v>
      </c>
      <c r="C62" s="164" t="str">
        <f t="shared" si="1"/>
        <v>FA</v>
      </c>
      <c r="D62" s="164" t="str">
        <f t="shared" si="2"/>
        <v>FA</v>
      </c>
      <c r="E62" s="135">
        <v>7.17</v>
      </c>
      <c r="F62" s="165">
        <v>0.2</v>
      </c>
      <c r="G62" s="135">
        <v>1</v>
      </c>
      <c r="H62" s="135">
        <v>125</v>
      </c>
      <c r="I62" s="154">
        <v>2.92923</v>
      </c>
      <c r="J62" s="154">
        <v>1E-3</v>
      </c>
      <c r="K62" s="154">
        <v>165.29499999999999</v>
      </c>
      <c r="L62" s="154">
        <v>130.15600000000001</v>
      </c>
      <c r="M62" s="154">
        <v>133.74199999999999</v>
      </c>
      <c r="N62" s="135">
        <f t="shared" si="3"/>
        <v>95</v>
      </c>
      <c r="O62" s="167">
        <f t="shared" si="4"/>
        <v>135.29499999999999</v>
      </c>
      <c r="P62" s="167">
        <f t="shared" si="4"/>
        <v>100.15600000000001</v>
      </c>
      <c r="Q62" s="167">
        <f t="shared" si="4"/>
        <v>103.74199999999999</v>
      </c>
      <c r="R62" s="135">
        <f t="shared" si="5"/>
        <v>90</v>
      </c>
      <c r="S62" s="167">
        <f t="shared" si="6"/>
        <v>130.29499999999999</v>
      </c>
      <c r="T62" s="167">
        <f t="shared" si="7"/>
        <v>95.156000000000006</v>
      </c>
      <c r="U62" s="167">
        <f t="shared" si="8"/>
        <v>98.74199999999999</v>
      </c>
      <c r="V62" s="135">
        <f t="shared" si="9"/>
        <v>60</v>
      </c>
      <c r="W62" s="167">
        <f t="shared" si="10"/>
        <v>100.29499999999999</v>
      </c>
      <c r="X62" s="167">
        <f t="shared" si="11"/>
        <v>65.156000000000006</v>
      </c>
      <c r="Y62" s="167">
        <f t="shared" si="12"/>
        <v>68.74199999999999</v>
      </c>
      <c r="Z62">
        <f t="shared" si="13"/>
        <v>135.29499999999999</v>
      </c>
      <c r="AA62">
        <f t="shared" si="14"/>
        <v>100.15600000000001</v>
      </c>
      <c r="AB62" s="168">
        <f t="shared" si="15"/>
        <v>130.29499999999999</v>
      </c>
      <c r="AC62">
        <f t="shared" si="16"/>
        <v>95.156000000000006</v>
      </c>
      <c r="AD62" s="168">
        <f t="shared" si="17"/>
        <v>100.29499999999999</v>
      </c>
      <c r="AE62">
        <f t="shared" si="18"/>
        <v>65.156000000000006</v>
      </c>
    </row>
    <row r="63" spans="1:31" ht="12.75" customHeight="1" outlineLevel="1" x14ac:dyDescent="0.25">
      <c r="A63" s="149">
        <v>85</v>
      </c>
      <c r="B63" s="164" t="str">
        <f t="shared" si="0"/>
        <v>FA</v>
      </c>
      <c r="C63" s="164" t="str">
        <f t="shared" si="1"/>
        <v>FA</v>
      </c>
      <c r="D63" s="164" t="str">
        <f t="shared" si="2"/>
        <v>FA</v>
      </c>
      <c r="E63" s="135">
        <v>8.67</v>
      </c>
      <c r="F63" s="165">
        <v>0.2</v>
      </c>
      <c r="G63" s="135">
        <v>1</v>
      </c>
      <c r="H63" s="135">
        <v>125</v>
      </c>
      <c r="I63" s="154">
        <v>4.4292300000000004</v>
      </c>
      <c r="J63" s="154">
        <v>1E-3</v>
      </c>
      <c r="K63" s="154">
        <v>158.57900000000001</v>
      </c>
      <c r="L63" s="154">
        <v>129.31100000000001</v>
      </c>
      <c r="M63" s="154">
        <v>132.124</v>
      </c>
      <c r="N63" s="135">
        <f t="shared" si="3"/>
        <v>95</v>
      </c>
      <c r="O63" s="167">
        <f t="shared" si="4"/>
        <v>128.57900000000001</v>
      </c>
      <c r="P63" s="167">
        <f t="shared" si="4"/>
        <v>99.311000000000007</v>
      </c>
      <c r="Q63" s="167">
        <f t="shared" si="4"/>
        <v>102.124</v>
      </c>
      <c r="R63" s="135">
        <f t="shared" si="5"/>
        <v>90</v>
      </c>
      <c r="S63" s="167">
        <f t="shared" si="6"/>
        <v>123.57900000000001</v>
      </c>
      <c r="T63" s="167">
        <f t="shared" si="7"/>
        <v>94.311000000000007</v>
      </c>
      <c r="U63" s="167">
        <f t="shared" si="8"/>
        <v>97.123999999999995</v>
      </c>
      <c r="V63" s="135">
        <f t="shared" si="9"/>
        <v>60</v>
      </c>
      <c r="W63" s="167">
        <f t="shared" si="10"/>
        <v>93.579000000000008</v>
      </c>
      <c r="X63" s="167">
        <f t="shared" si="11"/>
        <v>64.311000000000007</v>
      </c>
      <c r="Y63" s="167">
        <f t="shared" si="12"/>
        <v>67.123999999999995</v>
      </c>
      <c r="Z63">
        <f t="shared" si="13"/>
        <v>128.57900000000001</v>
      </c>
      <c r="AA63">
        <f t="shared" si="14"/>
        <v>99.311000000000007</v>
      </c>
      <c r="AB63" s="168">
        <f t="shared" si="15"/>
        <v>123.57900000000001</v>
      </c>
      <c r="AC63">
        <f t="shared" si="16"/>
        <v>94.311000000000007</v>
      </c>
      <c r="AD63" s="168">
        <f t="shared" si="17"/>
        <v>93.579000000000008</v>
      </c>
      <c r="AE63">
        <f t="shared" si="18"/>
        <v>64.311000000000007</v>
      </c>
    </row>
    <row r="64" spans="1:31" ht="12.75" customHeight="1" outlineLevel="1" x14ac:dyDescent="0.25">
      <c r="A64" s="149">
        <v>100</v>
      </c>
      <c r="B64" s="164" t="str">
        <f t="shared" si="0"/>
        <v>FA</v>
      </c>
      <c r="C64" s="164" t="str">
        <f t="shared" si="1"/>
        <v>FA</v>
      </c>
      <c r="D64" s="164" t="str">
        <f t="shared" si="2"/>
        <v>FA</v>
      </c>
      <c r="E64" s="135">
        <v>10.17</v>
      </c>
      <c r="F64" s="165">
        <v>0.2</v>
      </c>
      <c r="G64" s="135">
        <v>1</v>
      </c>
      <c r="H64" s="135">
        <v>125</v>
      </c>
      <c r="I64" s="154">
        <v>5.9292300000000004</v>
      </c>
      <c r="J64" s="154">
        <v>1E-3</v>
      </c>
      <c r="K64" s="154">
        <v>153.79</v>
      </c>
      <c r="L64" s="154">
        <v>128.714</v>
      </c>
      <c r="M64" s="154">
        <v>131.173</v>
      </c>
      <c r="N64" s="135">
        <f t="shared" si="3"/>
        <v>95</v>
      </c>
      <c r="O64" s="167">
        <f t="shared" si="4"/>
        <v>123.78999999999999</v>
      </c>
      <c r="P64" s="167">
        <f t="shared" si="4"/>
        <v>98.713999999999999</v>
      </c>
      <c r="Q64" s="167">
        <f t="shared" si="4"/>
        <v>101.173</v>
      </c>
      <c r="R64" s="135">
        <f t="shared" si="5"/>
        <v>90</v>
      </c>
      <c r="S64" s="167">
        <f t="shared" si="6"/>
        <v>118.78999999999999</v>
      </c>
      <c r="T64" s="167">
        <f t="shared" si="7"/>
        <v>93.713999999999999</v>
      </c>
      <c r="U64" s="167">
        <f t="shared" si="8"/>
        <v>96.173000000000002</v>
      </c>
      <c r="V64" s="135">
        <f t="shared" si="9"/>
        <v>60</v>
      </c>
      <c r="W64" s="167">
        <f t="shared" si="10"/>
        <v>88.789999999999992</v>
      </c>
      <c r="X64" s="167">
        <f t="shared" si="11"/>
        <v>63.713999999999999</v>
      </c>
      <c r="Y64" s="167">
        <f t="shared" si="12"/>
        <v>66.173000000000002</v>
      </c>
      <c r="Z64">
        <f t="shared" si="13"/>
        <v>123.78999999999999</v>
      </c>
      <c r="AA64">
        <f t="shared" si="14"/>
        <v>98.713999999999999</v>
      </c>
      <c r="AB64" s="168">
        <f t="shared" si="15"/>
        <v>118.78999999999999</v>
      </c>
      <c r="AC64">
        <f t="shared" si="16"/>
        <v>93.713999999999999</v>
      </c>
      <c r="AD64" s="168">
        <f t="shared" si="17"/>
        <v>88.789999999999992</v>
      </c>
      <c r="AE64">
        <f t="shared" si="18"/>
        <v>63.713999999999999</v>
      </c>
    </row>
    <row r="65" spans="1:31" ht="12.75" customHeight="1" outlineLevel="1" x14ac:dyDescent="0.25">
      <c r="A65" s="149">
        <v>125</v>
      </c>
      <c r="B65" s="164" t="str">
        <f t="shared" si="0"/>
        <v>FA</v>
      </c>
      <c r="C65" s="164" t="str">
        <f t="shared" si="1"/>
        <v>FA</v>
      </c>
      <c r="D65" s="164" t="str">
        <f t="shared" si="2"/>
        <v>FA</v>
      </c>
      <c r="E65" s="135">
        <v>12.67</v>
      </c>
      <c r="F65" s="165">
        <v>0.2</v>
      </c>
      <c r="G65" s="135">
        <v>1</v>
      </c>
      <c r="H65" s="135">
        <v>125</v>
      </c>
      <c r="I65" s="154">
        <v>8.4292300000000004</v>
      </c>
      <c r="J65" s="154">
        <v>1E-3</v>
      </c>
      <c r="K65" s="154">
        <v>148.226</v>
      </c>
      <c r="L65" s="154">
        <v>128.02500000000001</v>
      </c>
      <c r="M65" s="154">
        <v>130.054</v>
      </c>
      <c r="N65" s="135">
        <f t="shared" si="3"/>
        <v>95</v>
      </c>
      <c r="O65" s="167">
        <f t="shared" si="4"/>
        <v>118.226</v>
      </c>
      <c r="P65" s="167">
        <f t="shared" si="4"/>
        <v>98.025000000000006</v>
      </c>
      <c r="Q65" s="167">
        <f t="shared" si="4"/>
        <v>100.054</v>
      </c>
      <c r="R65" s="135">
        <f t="shared" si="5"/>
        <v>90</v>
      </c>
      <c r="S65" s="167">
        <f t="shared" si="6"/>
        <v>113.226</v>
      </c>
      <c r="T65" s="167">
        <f t="shared" si="7"/>
        <v>93.025000000000006</v>
      </c>
      <c r="U65" s="167">
        <f t="shared" si="8"/>
        <v>95.054000000000002</v>
      </c>
      <c r="V65" s="135">
        <f t="shared" si="9"/>
        <v>60</v>
      </c>
      <c r="W65" s="167">
        <f t="shared" si="10"/>
        <v>83.225999999999999</v>
      </c>
      <c r="X65" s="167">
        <f t="shared" si="11"/>
        <v>63.025000000000006</v>
      </c>
      <c r="Y65" s="167">
        <f t="shared" si="12"/>
        <v>65.054000000000002</v>
      </c>
      <c r="Z65">
        <f t="shared" si="13"/>
        <v>118.226</v>
      </c>
      <c r="AA65">
        <f t="shared" si="14"/>
        <v>98.025000000000006</v>
      </c>
      <c r="AB65" s="168">
        <f t="shared" si="15"/>
        <v>113.226</v>
      </c>
      <c r="AC65">
        <f t="shared" si="16"/>
        <v>93.025000000000006</v>
      </c>
      <c r="AD65" s="168">
        <f t="shared" si="17"/>
        <v>83.225999999999999</v>
      </c>
      <c r="AE65">
        <f t="shared" si="18"/>
        <v>63.025000000000006</v>
      </c>
    </row>
    <row r="66" spans="1:31" ht="12.75" customHeight="1" outlineLevel="1" x14ac:dyDescent="0.25">
      <c r="A66" s="149">
        <v>150</v>
      </c>
      <c r="B66" s="164" t="str">
        <f t="shared" si="0"/>
        <v>FA</v>
      </c>
      <c r="C66" s="164" t="str">
        <f t="shared" si="1"/>
        <v>FA</v>
      </c>
      <c r="D66" s="164" t="str">
        <f t="shared" si="2"/>
        <v>FA</v>
      </c>
      <c r="E66" s="135">
        <v>15.17</v>
      </c>
      <c r="F66" s="165">
        <v>0.2</v>
      </c>
      <c r="G66" s="135">
        <v>1</v>
      </c>
      <c r="H66" s="135">
        <v>125</v>
      </c>
      <c r="I66" s="154">
        <v>10.9292</v>
      </c>
      <c r="J66" s="154">
        <v>1E-3</v>
      </c>
      <c r="K66" s="154">
        <v>144.477</v>
      </c>
      <c r="L66" s="154">
        <v>127.554</v>
      </c>
      <c r="M66" s="154">
        <v>129.255</v>
      </c>
      <c r="N66" s="135">
        <f t="shared" si="3"/>
        <v>95</v>
      </c>
      <c r="O66" s="167">
        <f t="shared" si="4"/>
        <v>114.477</v>
      </c>
      <c r="P66" s="167">
        <f t="shared" si="4"/>
        <v>97.554000000000002</v>
      </c>
      <c r="Q66" s="167">
        <f t="shared" si="4"/>
        <v>99.254999999999995</v>
      </c>
      <c r="R66" s="135">
        <f t="shared" si="5"/>
        <v>90</v>
      </c>
      <c r="S66" s="167">
        <f t="shared" si="6"/>
        <v>109.477</v>
      </c>
      <c r="T66" s="167">
        <f t="shared" si="7"/>
        <v>92.554000000000002</v>
      </c>
      <c r="U66" s="167">
        <f t="shared" si="8"/>
        <v>94.254999999999995</v>
      </c>
      <c r="V66" s="135">
        <f t="shared" si="9"/>
        <v>60</v>
      </c>
      <c r="W66" s="167">
        <f t="shared" si="10"/>
        <v>79.477000000000004</v>
      </c>
      <c r="X66" s="167">
        <f t="shared" si="11"/>
        <v>62.554000000000002</v>
      </c>
      <c r="Y66" s="167">
        <f t="shared" si="12"/>
        <v>64.254999999999995</v>
      </c>
      <c r="Z66">
        <f t="shared" si="13"/>
        <v>114.477</v>
      </c>
      <c r="AA66">
        <f t="shared" si="14"/>
        <v>97.554000000000002</v>
      </c>
      <c r="AB66" s="168">
        <f t="shared" si="15"/>
        <v>109.477</v>
      </c>
      <c r="AC66">
        <f t="shared" si="16"/>
        <v>92.554000000000002</v>
      </c>
      <c r="AD66" s="168">
        <f t="shared" si="17"/>
        <v>79.477000000000004</v>
      </c>
      <c r="AE66">
        <f t="shared" si="18"/>
        <v>62.554000000000002</v>
      </c>
    </row>
    <row r="67" spans="1:31" ht="12.75" customHeight="1" outlineLevel="1" x14ac:dyDescent="0.25">
      <c r="A67" s="149">
        <v>2</v>
      </c>
      <c r="B67" s="164" t="str">
        <f t="shared" si="0"/>
        <v>FA</v>
      </c>
      <c r="C67" s="164" t="str">
        <f t="shared" si="1"/>
        <v>FA</v>
      </c>
      <c r="D67" s="164" t="str">
        <f t="shared" si="2"/>
        <v>FA</v>
      </c>
      <c r="E67" s="135">
        <v>0.37</v>
      </c>
      <c r="F67" s="165">
        <v>0.2</v>
      </c>
      <c r="G67" s="135">
        <v>2</v>
      </c>
      <c r="H67" s="135">
        <v>125</v>
      </c>
      <c r="I67" s="154">
        <v>-3.8707700000000003</v>
      </c>
      <c r="J67" s="154">
        <v>2E-3</v>
      </c>
      <c r="K67" s="154">
        <v>712.32500000000005</v>
      </c>
      <c r="L67" s="154">
        <v>212.04</v>
      </c>
      <c r="M67" s="154">
        <v>272.476</v>
      </c>
      <c r="N67" s="135">
        <f t="shared" si="3"/>
        <v>95</v>
      </c>
      <c r="O67" s="167">
        <f t="shared" si="4"/>
        <v>682.32500000000005</v>
      </c>
      <c r="P67" s="167">
        <f t="shared" si="4"/>
        <v>182.04</v>
      </c>
      <c r="Q67" s="167">
        <f t="shared" si="4"/>
        <v>242.476</v>
      </c>
      <c r="R67" s="135">
        <f t="shared" si="5"/>
        <v>90</v>
      </c>
      <c r="S67" s="167">
        <f t="shared" si="6"/>
        <v>677.32500000000005</v>
      </c>
      <c r="T67" s="167">
        <f t="shared" si="7"/>
        <v>177.04</v>
      </c>
      <c r="U67" s="167">
        <f t="shared" si="8"/>
        <v>237.476</v>
      </c>
      <c r="V67" s="135">
        <f t="shared" si="9"/>
        <v>60</v>
      </c>
      <c r="W67" s="167">
        <f t="shared" si="10"/>
        <v>647.32500000000005</v>
      </c>
      <c r="X67" s="167">
        <f t="shared" si="11"/>
        <v>147.04</v>
      </c>
      <c r="Y67" s="167">
        <f t="shared" si="12"/>
        <v>207.476</v>
      </c>
      <c r="Z67" t="str">
        <f t="shared" si="13"/>
        <v>NA</v>
      </c>
      <c r="AA67" t="str">
        <f t="shared" si="14"/>
        <v>NA</v>
      </c>
      <c r="AB67" s="168" t="str">
        <f t="shared" si="15"/>
        <v>NA</v>
      </c>
      <c r="AC67" t="str">
        <f t="shared" si="16"/>
        <v>NA</v>
      </c>
      <c r="AD67" s="168" t="str">
        <f t="shared" si="17"/>
        <v>NA</v>
      </c>
      <c r="AE67" t="str">
        <f t="shared" si="18"/>
        <v>NA</v>
      </c>
    </row>
    <row r="68" spans="1:31" ht="12.75" customHeight="1" outlineLevel="1" x14ac:dyDescent="0.25">
      <c r="A68" s="149">
        <v>3.5</v>
      </c>
      <c r="B68" s="164" t="str">
        <f t="shared" si="0"/>
        <v>FA</v>
      </c>
      <c r="C68" s="164" t="str">
        <f t="shared" si="1"/>
        <v>FA</v>
      </c>
      <c r="D68" s="164" t="str">
        <f t="shared" si="2"/>
        <v>FA</v>
      </c>
      <c r="E68" s="135">
        <v>0.52</v>
      </c>
      <c r="F68" s="165">
        <v>0.2</v>
      </c>
      <c r="G68" s="135">
        <v>2</v>
      </c>
      <c r="H68" s="135">
        <v>125</v>
      </c>
      <c r="I68" s="154">
        <v>-3.7207699999999999</v>
      </c>
      <c r="J68" s="154">
        <v>2E-3</v>
      </c>
      <c r="K68" s="154">
        <v>649.20399999999995</v>
      </c>
      <c r="L68" s="154">
        <v>200.154</v>
      </c>
      <c r="M68" s="154">
        <v>252.709</v>
      </c>
      <c r="N68" s="135">
        <f t="shared" si="3"/>
        <v>95</v>
      </c>
      <c r="O68" s="167">
        <f t="shared" si="4"/>
        <v>619.20399999999995</v>
      </c>
      <c r="P68" s="167">
        <f t="shared" si="4"/>
        <v>170.154</v>
      </c>
      <c r="Q68" s="167">
        <f t="shared" si="4"/>
        <v>222.709</v>
      </c>
      <c r="R68" s="135">
        <f t="shared" si="5"/>
        <v>90</v>
      </c>
      <c r="S68" s="167">
        <f t="shared" si="6"/>
        <v>614.20399999999995</v>
      </c>
      <c r="T68" s="167">
        <f t="shared" si="7"/>
        <v>165.154</v>
      </c>
      <c r="U68" s="167">
        <f t="shared" si="8"/>
        <v>217.709</v>
      </c>
      <c r="V68" s="135">
        <f t="shared" si="9"/>
        <v>60</v>
      </c>
      <c r="W68" s="167">
        <f t="shared" si="10"/>
        <v>584.20399999999995</v>
      </c>
      <c r="X68" s="167">
        <f t="shared" si="11"/>
        <v>135.154</v>
      </c>
      <c r="Y68" s="167">
        <f t="shared" si="12"/>
        <v>187.709</v>
      </c>
      <c r="Z68" t="str">
        <f t="shared" si="13"/>
        <v>NA</v>
      </c>
      <c r="AA68" t="str">
        <f t="shared" si="14"/>
        <v>NA</v>
      </c>
      <c r="AB68" s="168" t="str">
        <f t="shared" si="15"/>
        <v>NA</v>
      </c>
      <c r="AC68" t="str">
        <f t="shared" si="16"/>
        <v>NA</v>
      </c>
      <c r="AD68" s="168" t="str">
        <f t="shared" si="17"/>
        <v>NA</v>
      </c>
      <c r="AE68" t="str">
        <f t="shared" si="18"/>
        <v>NA</v>
      </c>
    </row>
    <row r="69" spans="1:31" ht="12.75" customHeight="1" outlineLevel="1" x14ac:dyDescent="0.25">
      <c r="A69" s="149">
        <v>5</v>
      </c>
      <c r="B69" s="164" t="str">
        <f t="shared" si="0"/>
        <v>FA</v>
      </c>
      <c r="C69" s="164" t="str">
        <f t="shared" si="1"/>
        <v>FA</v>
      </c>
      <c r="D69" s="164" t="str">
        <f t="shared" si="2"/>
        <v>FA</v>
      </c>
      <c r="E69" s="135">
        <v>0.67</v>
      </c>
      <c r="F69" s="165">
        <v>0.2</v>
      </c>
      <c r="G69" s="135">
        <v>2</v>
      </c>
      <c r="H69" s="135">
        <v>125</v>
      </c>
      <c r="I69" s="154">
        <v>-3.57077</v>
      </c>
      <c r="J69" s="154">
        <v>2E-3</v>
      </c>
      <c r="K69" s="154">
        <v>596.26400000000001</v>
      </c>
      <c r="L69" s="154">
        <v>191.34399999999999</v>
      </c>
      <c r="M69" s="154">
        <v>238.69399999999999</v>
      </c>
      <c r="N69" s="135">
        <f t="shared" si="3"/>
        <v>95</v>
      </c>
      <c r="O69" s="167">
        <f t="shared" si="4"/>
        <v>566.26400000000001</v>
      </c>
      <c r="P69" s="167">
        <f t="shared" si="4"/>
        <v>161.34399999999999</v>
      </c>
      <c r="Q69" s="167">
        <f t="shared" si="4"/>
        <v>208.69399999999999</v>
      </c>
      <c r="R69" s="135">
        <f t="shared" si="5"/>
        <v>90</v>
      </c>
      <c r="S69" s="167">
        <f t="shared" si="6"/>
        <v>561.26400000000001</v>
      </c>
      <c r="T69" s="167">
        <f t="shared" si="7"/>
        <v>156.34399999999999</v>
      </c>
      <c r="U69" s="167">
        <f t="shared" si="8"/>
        <v>203.69399999999999</v>
      </c>
      <c r="V69" s="135">
        <f t="shared" si="9"/>
        <v>60</v>
      </c>
      <c r="W69" s="167">
        <f t="shared" si="10"/>
        <v>531.26400000000001</v>
      </c>
      <c r="X69" s="167">
        <f t="shared" si="11"/>
        <v>126.34399999999999</v>
      </c>
      <c r="Y69" s="167">
        <f t="shared" si="12"/>
        <v>173.69399999999999</v>
      </c>
      <c r="Z69" t="str">
        <f t="shared" si="13"/>
        <v>NA</v>
      </c>
      <c r="AA69" t="str">
        <f t="shared" si="14"/>
        <v>NA</v>
      </c>
      <c r="AB69" s="168" t="str">
        <f t="shared" si="15"/>
        <v>NA</v>
      </c>
      <c r="AC69" t="str">
        <f t="shared" si="16"/>
        <v>NA</v>
      </c>
      <c r="AD69" s="168" t="str">
        <f t="shared" si="17"/>
        <v>NA</v>
      </c>
      <c r="AE69" t="str">
        <f t="shared" si="18"/>
        <v>NA</v>
      </c>
    </row>
    <row r="70" spans="1:31" ht="12.75" customHeight="1" outlineLevel="1" x14ac:dyDescent="0.25">
      <c r="A70" s="149">
        <v>7.5</v>
      </c>
      <c r="B70" s="164" t="str">
        <f t="shared" si="0"/>
        <v>FA</v>
      </c>
      <c r="C70" s="164" t="str">
        <f t="shared" si="1"/>
        <v>FA</v>
      </c>
      <c r="D70" s="164" t="str">
        <f t="shared" si="2"/>
        <v>FA</v>
      </c>
      <c r="E70" s="135">
        <v>0.92</v>
      </c>
      <c r="F70" s="165">
        <v>0.2</v>
      </c>
      <c r="G70" s="135">
        <v>2</v>
      </c>
      <c r="H70" s="135">
        <v>125</v>
      </c>
      <c r="I70" s="154">
        <v>-3.32077</v>
      </c>
      <c r="J70" s="154">
        <v>2E-3</v>
      </c>
      <c r="K70" s="154">
        <v>525.41499999999996</v>
      </c>
      <c r="L70" s="154">
        <v>180.39400000000001</v>
      </c>
      <c r="M70" s="154">
        <v>221.77600000000001</v>
      </c>
      <c r="N70" s="135">
        <f t="shared" si="3"/>
        <v>95</v>
      </c>
      <c r="O70" s="167">
        <f t="shared" si="4"/>
        <v>495.41499999999996</v>
      </c>
      <c r="P70" s="167">
        <f t="shared" si="4"/>
        <v>150.39400000000001</v>
      </c>
      <c r="Q70" s="167">
        <f t="shared" si="4"/>
        <v>191.77600000000001</v>
      </c>
      <c r="R70" s="135">
        <f t="shared" si="5"/>
        <v>90</v>
      </c>
      <c r="S70" s="167">
        <f t="shared" si="6"/>
        <v>490.41499999999996</v>
      </c>
      <c r="T70" s="167">
        <f t="shared" si="7"/>
        <v>145.39400000000001</v>
      </c>
      <c r="U70" s="167">
        <f t="shared" si="8"/>
        <v>186.77600000000001</v>
      </c>
      <c r="V70" s="135">
        <f t="shared" si="9"/>
        <v>60</v>
      </c>
      <c r="W70" s="167">
        <f t="shared" si="10"/>
        <v>460.41499999999996</v>
      </c>
      <c r="X70" s="167">
        <f t="shared" si="11"/>
        <v>115.39400000000001</v>
      </c>
      <c r="Y70" s="167">
        <f t="shared" si="12"/>
        <v>156.77600000000001</v>
      </c>
      <c r="Z70" t="str">
        <f t="shared" si="13"/>
        <v>NA</v>
      </c>
      <c r="AA70" t="str">
        <f t="shared" si="14"/>
        <v>NA</v>
      </c>
      <c r="AB70" s="168" t="str">
        <f t="shared" si="15"/>
        <v>NA</v>
      </c>
      <c r="AC70" t="str">
        <f t="shared" si="16"/>
        <v>NA</v>
      </c>
      <c r="AD70" s="168" t="str">
        <f t="shared" si="17"/>
        <v>NA</v>
      </c>
      <c r="AE70" t="str">
        <f t="shared" si="18"/>
        <v>NA</v>
      </c>
    </row>
    <row r="71" spans="1:31" ht="12.75" customHeight="1" outlineLevel="1" x14ac:dyDescent="0.25">
      <c r="A71" s="149">
        <v>10</v>
      </c>
      <c r="B71" s="164" t="str">
        <f t="shared" si="0"/>
        <v>FA</v>
      </c>
      <c r="C71" s="164" t="str">
        <f t="shared" si="1"/>
        <v>FA</v>
      </c>
      <c r="D71" s="164" t="str">
        <f t="shared" si="2"/>
        <v>FA</v>
      </c>
      <c r="E71" s="135">
        <v>1.17</v>
      </c>
      <c r="F71" s="165">
        <v>0.2</v>
      </c>
      <c r="G71" s="135">
        <v>2</v>
      </c>
      <c r="H71" s="135">
        <v>125</v>
      </c>
      <c r="I71" s="154">
        <v>-3.07077</v>
      </c>
      <c r="J71" s="154">
        <v>2E-3</v>
      </c>
      <c r="K71" s="154">
        <v>473.90699999999998</v>
      </c>
      <c r="L71" s="154">
        <v>172.30699999999999</v>
      </c>
      <c r="M71" s="154">
        <v>207.99799999999999</v>
      </c>
      <c r="N71" s="135">
        <f t="shared" si="3"/>
        <v>95</v>
      </c>
      <c r="O71" s="167">
        <f t="shared" si="4"/>
        <v>443.90699999999998</v>
      </c>
      <c r="P71" s="167">
        <f t="shared" si="4"/>
        <v>142.30699999999999</v>
      </c>
      <c r="Q71" s="167">
        <f t="shared" si="4"/>
        <v>177.99799999999999</v>
      </c>
      <c r="R71" s="135">
        <f t="shared" si="5"/>
        <v>90</v>
      </c>
      <c r="S71" s="167">
        <f t="shared" si="6"/>
        <v>438.90699999999998</v>
      </c>
      <c r="T71" s="167">
        <f t="shared" si="7"/>
        <v>137.30699999999999</v>
      </c>
      <c r="U71" s="167">
        <f t="shared" si="8"/>
        <v>172.99799999999999</v>
      </c>
      <c r="V71" s="135">
        <f t="shared" si="9"/>
        <v>60</v>
      </c>
      <c r="W71" s="167">
        <f t="shared" si="10"/>
        <v>408.90699999999998</v>
      </c>
      <c r="X71" s="167">
        <f t="shared" si="11"/>
        <v>107.30699999999999</v>
      </c>
      <c r="Y71" s="167">
        <f t="shared" si="12"/>
        <v>142.99799999999999</v>
      </c>
      <c r="Z71" t="str">
        <f t="shared" si="13"/>
        <v>NA</v>
      </c>
      <c r="AA71" t="str">
        <f t="shared" si="14"/>
        <v>NA</v>
      </c>
      <c r="AB71" s="168" t="str">
        <f t="shared" si="15"/>
        <v>NA</v>
      </c>
      <c r="AC71" t="str">
        <f t="shared" si="16"/>
        <v>NA</v>
      </c>
      <c r="AD71" s="168" t="str">
        <f t="shared" si="17"/>
        <v>NA</v>
      </c>
      <c r="AE71" t="str">
        <f t="shared" si="18"/>
        <v>NA</v>
      </c>
    </row>
    <row r="72" spans="1:31" ht="12.75" customHeight="1" outlineLevel="1" x14ac:dyDescent="0.25">
      <c r="A72" s="149">
        <v>15</v>
      </c>
      <c r="B72" s="164" t="str">
        <f t="shared" si="0"/>
        <v>FA</v>
      </c>
      <c r="C72" s="164" t="str">
        <f t="shared" si="1"/>
        <v>FA</v>
      </c>
      <c r="D72" s="164" t="str">
        <f t="shared" si="2"/>
        <v>FA</v>
      </c>
      <c r="E72" s="135">
        <v>1.67</v>
      </c>
      <c r="F72" s="165">
        <v>0.2</v>
      </c>
      <c r="G72" s="135">
        <v>2</v>
      </c>
      <c r="H72" s="135">
        <v>125</v>
      </c>
      <c r="I72" s="154">
        <v>-2.57077</v>
      </c>
      <c r="J72" s="154">
        <v>2E-3</v>
      </c>
      <c r="K72" s="154">
        <v>403.18099999999998</v>
      </c>
      <c r="L72" s="154">
        <v>161.81299999999999</v>
      </c>
      <c r="M72" s="154">
        <v>188.91200000000001</v>
      </c>
      <c r="N72" s="135">
        <f t="shared" si="3"/>
        <v>95</v>
      </c>
      <c r="O72" s="167">
        <f t="shared" si="4"/>
        <v>373.18099999999998</v>
      </c>
      <c r="P72" s="167">
        <f t="shared" si="4"/>
        <v>131.81299999999999</v>
      </c>
      <c r="Q72" s="167">
        <f t="shared" si="4"/>
        <v>158.91200000000001</v>
      </c>
      <c r="R72" s="135">
        <f t="shared" si="5"/>
        <v>90</v>
      </c>
      <c r="S72" s="167">
        <f t="shared" si="6"/>
        <v>368.18099999999998</v>
      </c>
      <c r="T72" s="167">
        <f t="shared" si="7"/>
        <v>126.81299999999999</v>
      </c>
      <c r="U72" s="167">
        <f t="shared" si="8"/>
        <v>153.91200000000001</v>
      </c>
      <c r="V72" s="135">
        <f t="shared" si="9"/>
        <v>60</v>
      </c>
      <c r="W72" s="167">
        <f t="shared" si="10"/>
        <v>338.18099999999998</v>
      </c>
      <c r="X72" s="167">
        <f t="shared" si="11"/>
        <v>96.812999999999988</v>
      </c>
      <c r="Y72" s="167">
        <f t="shared" si="12"/>
        <v>123.91200000000001</v>
      </c>
      <c r="Z72" t="str">
        <f t="shared" si="13"/>
        <v>NA</v>
      </c>
      <c r="AA72">
        <f t="shared" si="14"/>
        <v>131.81299999999999</v>
      </c>
      <c r="AB72" s="168" t="str">
        <f t="shared" si="15"/>
        <v>NA</v>
      </c>
      <c r="AC72" t="str">
        <f t="shared" si="16"/>
        <v>NA</v>
      </c>
      <c r="AD72" s="168" t="str">
        <f t="shared" si="17"/>
        <v>NA</v>
      </c>
      <c r="AE72" t="str">
        <f t="shared" si="18"/>
        <v>NA</v>
      </c>
    </row>
    <row r="73" spans="1:31" ht="12.75" customHeight="1" outlineLevel="1" x14ac:dyDescent="0.25">
      <c r="A73" s="149">
        <v>20</v>
      </c>
      <c r="B73" s="164" t="str">
        <f t="shared" si="0"/>
        <v>FA</v>
      </c>
      <c r="C73" s="164" t="str">
        <f t="shared" si="1"/>
        <v>FA</v>
      </c>
      <c r="D73" s="164" t="str">
        <f t="shared" si="2"/>
        <v>FA</v>
      </c>
      <c r="E73" s="135">
        <v>2.17</v>
      </c>
      <c r="F73" s="165">
        <v>0.2</v>
      </c>
      <c r="G73" s="135">
        <v>2</v>
      </c>
      <c r="H73" s="135">
        <v>125</v>
      </c>
      <c r="I73" s="154">
        <v>-2.07077</v>
      </c>
      <c r="J73" s="154">
        <v>2E-3</v>
      </c>
      <c r="K73" s="154">
        <v>353.26600000000002</v>
      </c>
      <c r="L73" s="154">
        <v>154.857</v>
      </c>
      <c r="M73" s="154">
        <v>176.63300000000001</v>
      </c>
      <c r="N73" s="135">
        <f t="shared" si="3"/>
        <v>95</v>
      </c>
      <c r="O73" s="167">
        <f t="shared" si="4"/>
        <v>323.26600000000002</v>
      </c>
      <c r="P73" s="167">
        <f t="shared" si="4"/>
        <v>124.857</v>
      </c>
      <c r="Q73" s="167">
        <f t="shared" si="4"/>
        <v>146.63300000000001</v>
      </c>
      <c r="R73" s="135">
        <f t="shared" si="5"/>
        <v>90</v>
      </c>
      <c r="S73" s="167">
        <f t="shared" si="6"/>
        <v>318.26600000000002</v>
      </c>
      <c r="T73" s="167">
        <f t="shared" si="7"/>
        <v>119.857</v>
      </c>
      <c r="U73" s="167">
        <f t="shared" si="8"/>
        <v>141.63300000000001</v>
      </c>
      <c r="V73" s="135">
        <f t="shared" si="9"/>
        <v>60</v>
      </c>
      <c r="W73" s="167">
        <f t="shared" si="10"/>
        <v>288.26600000000002</v>
      </c>
      <c r="X73" s="167">
        <f t="shared" si="11"/>
        <v>89.856999999999999</v>
      </c>
      <c r="Y73" s="167">
        <f t="shared" si="12"/>
        <v>111.63300000000001</v>
      </c>
      <c r="Z73" t="str">
        <f t="shared" si="13"/>
        <v>NA</v>
      </c>
      <c r="AA73">
        <f t="shared" si="14"/>
        <v>124.857</v>
      </c>
      <c r="AB73" s="168" t="str">
        <f t="shared" si="15"/>
        <v>NA</v>
      </c>
      <c r="AC73">
        <f t="shared" si="16"/>
        <v>119.857</v>
      </c>
      <c r="AD73" s="168" t="str">
        <f t="shared" si="17"/>
        <v>NA</v>
      </c>
      <c r="AE73" t="str">
        <f t="shared" si="18"/>
        <v>NA</v>
      </c>
    </row>
    <row r="74" spans="1:31" ht="12.75" customHeight="1" outlineLevel="1" x14ac:dyDescent="0.25">
      <c r="A74" s="149">
        <v>35</v>
      </c>
      <c r="B74" s="164" t="str">
        <f t="shared" si="0"/>
        <v>FA</v>
      </c>
      <c r="C74" s="164" t="str">
        <f t="shared" si="1"/>
        <v>FA</v>
      </c>
      <c r="D74" s="164" t="str">
        <f t="shared" si="2"/>
        <v>FA</v>
      </c>
      <c r="E74" s="135">
        <v>3.67</v>
      </c>
      <c r="F74" s="165">
        <v>0.2</v>
      </c>
      <c r="G74" s="135">
        <v>2</v>
      </c>
      <c r="H74" s="135">
        <v>125</v>
      </c>
      <c r="I74" s="154">
        <v>-0.57076899999999997</v>
      </c>
      <c r="J74" s="154">
        <v>2E-3</v>
      </c>
      <c r="K74" s="154">
        <v>272.62799999999999</v>
      </c>
      <c r="L74" s="154">
        <v>143.905</v>
      </c>
      <c r="M74" s="154">
        <v>156.84399999999999</v>
      </c>
      <c r="N74" s="135">
        <f t="shared" si="3"/>
        <v>95</v>
      </c>
      <c r="O74" s="167">
        <f t="shared" si="4"/>
        <v>242.62799999999999</v>
      </c>
      <c r="P74" s="167">
        <f t="shared" si="4"/>
        <v>113.905</v>
      </c>
      <c r="Q74" s="167">
        <f t="shared" si="4"/>
        <v>126.84399999999999</v>
      </c>
      <c r="R74" s="135">
        <f t="shared" si="5"/>
        <v>90</v>
      </c>
      <c r="S74" s="167">
        <f t="shared" si="6"/>
        <v>237.62799999999999</v>
      </c>
      <c r="T74" s="167">
        <f t="shared" si="7"/>
        <v>108.905</v>
      </c>
      <c r="U74" s="167">
        <f t="shared" si="8"/>
        <v>121.84399999999999</v>
      </c>
      <c r="V74" s="135">
        <f t="shared" si="9"/>
        <v>60</v>
      </c>
      <c r="W74" s="167">
        <f t="shared" si="10"/>
        <v>207.62799999999999</v>
      </c>
      <c r="X74" s="167">
        <f t="shared" si="11"/>
        <v>78.905000000000001</v>
      </c>
      <c r="Y74" s="167">
        <f t="shared" si="12"/>
        <v>91.843999999999994</v>
      </c>
      <c r="Z74" t="str">
        <f t="shared" si="13"/>
        <v>NA</v>
      </c>
      <c r="AA74">
        <f t="shared" si="14"/>
        <v>113.905</v>
      </c>
      <c r="AB74" s="168" t="str">
        <f t="shared" si="15"/>
        <v>NA</v>
      </c>
      <c r="AC74">
        <f t="shared" si="16"/>
        <v>108.905</v>
      </c>
      <c r="AD74" s="168" t="str">
        <f t="shared" si="17"/>
        <v>NA</v>
      </c>
      <c r="AE74">
        <f t="shared" si="18"/>
        <v>78.905000000000001</v>
      </c>
    </row>
    <row r="75" spans="1:31" ht="12.75" customHeight="1" outlineLevel="1" x14ac:dyDescent="0.25">
      <c r="A75" s="149">
        <v>50</v>
      </c>
      <c r="B75" s="164" t="str">
        <f t="shared" si="0"/>
        <v>FA</v>
      </c>
      <c r="C75" s="164" t="str">
        <f t="shared" si="1"/>
        <v>FA</v>
      </c>
      <c r="D75" s="164" t="str">
        <f t="shared" si="2"/>
        <v>FA</v>
      </c>
      <c r="E75" s="135">
        <v>5.17</v>
      </c>
      <c r="F75" s="165">
        <v>0.2</v>
      </c>
      <c r="G75" s="135">
        <v>2</v>
      </c>
      <c r="H75" s="135">
        <v>125</v>
      </c>
      <c r="I75" s="154">
        <v>0.92923100000000003</v>
      </c>
      <c r="J75" s="154">
        <v>2E-3</v>
      </c>
      <c r="K75" s="154">
        <v>233.202</v>
      </c>
      <c r="L75" s="154">
        <v>138.88399999999999</v>
      </c>
      <c r="M75" s="154">
        <v>148.38399999999999</v>
      </c>
      <c r="N75" s="135">
        <f t="shared" si="3"/>
        <v>95</v>
      </c>
      <c r="O75" s="167">
        <f t="shared" si="4"/>
        <v>203.202</v>
      </c>
      <c r="P75" s="167">
        <f t="shared" si="4"/>
        <v>108.88399999999999</v>
      </c>
      <c r="Q75" s="167">
        <f t="shared" si="4"/>
        <v>118.38399999999999</v>
      </c>
      <c r="R75" s="135">
        <f t="shared" si="5"/>
        <v>90</v>
      </c>
      <c r="S75" s="167">
        <f t="shared" si="6"/>
        <v>198.202</v>
      </c>
      <c r="T75" s="167">
        <f t="shared" si="7"/>
        <v>103.88399999999999</v>
      </c>
      <c r="U75" s="167">
        <f t="shared" si="8"/>
        <v>113.38399999999999</v>
      </c>
      <c r="V75" s="135">
        <f t="shared" si="9"/>
        <v>60</v>
      </c>
      <c r="W75" s="167">
        <f t="shared" si="10"/>
        <v>168.202</v>
      </c>
      <c r="X75" s="167">
        <f t="shared" si="11"/>
        <v>73.883999999999986</v>
      </c>
      <c r="Y75" s="167">
        <f t="shared" si="12"/>
        <v>83.383999999999986</v>
      </c>
      <c r="Z75">
        <f t="shared" si="13"/>
        <v>203.202</v>
      </c>
      <c r="AA75">
        <f t="shared" si="14"/>
        <v>108.88399999999999</v>
      </c>
      <c r="AB75" s="168" t="str">
        <f t="shared" si="15"/>
        <v>NA</v>
      </c>
      <c r="AC75">
        <f t="shared" si="16"/>
        <v>103.88399999999999</v>
      </c>
      <c r="AD75" s="168" t="str">
        <f t="shared" si="17"/>
        <v>NA</v>
      </c>
      <c r="AE75">
        <f t="shared" si="18"/>
        <v>73.883999999999986</v>
      </c>
    </row>
    <row r="76" spans="1:31" ht="12.75" customHeight="1" outlineLevel="1" x14ac:dyDescent="0.25">
      <c r="A76" s="149">
        <v>60</v>
      </c>
      <c r="B76" s="164" t="str">
        <f t="shared" si="0"/>
        <v>FA</v>
      </c>
      <c r="C76" s="164" t="str">
        <f t="shared" si="1"/>
        <v>FA</v>
      </c>
      <c r="D76" s="164" t="str">
        <f t="shared" si="2"/>
        <v>FA</v>
      </c>
      <c r="E76" s="135">
        <v>6.17</v>
      </c>
      <c r="F76" s="165">
        <v>0.2</v>
      </c>
      <c r="G76" s="135">
        <v>2</v>
      </c>
      <c r="H76" s="135">
        <v>125</v>
      </c>
      <c r="I76" s="154">
        <v>1.92923</v>
      </c>
      <c r="J76" s="154">
        <v>2E-3</v>
      </c>
      <c r="K76" s="154">
        <v>216.70400000000001</v>
      </c>
      <c r="L76" s="154">
        <v>136.745</v>
      </c>
      <c r="M76" s="154">
        <v>144.83199999999999</v>
      </c>
      <c r="N76" s="135">
        <f t="shared" si="3"/>
        <v>95</v>
      </c>
      <c r="O76" s="167">
        <f t="shared" si="4"/>
        <v>186.70400000000001</v>
      </c>
      <c r="P76" s="167">
        <f t="shared" si="4"/>
        <v>106.745</v>
      </c>
      <c r="Q76" s="167">
        <f t="shared" si="4"/>
        <v>114.83199999999999</v>
      </c>
      <c r="R76" s="135">
        <f t="shared" si="5"/>
        <v>90</v>
      </c>
      <c r="S76" s="167">
        <f t="shared" si="6"/>
        <v>181.70400000000001</v>
      </c>
      <c r="T76" s="167">
        <f t="shared" si="7"/>
        <v>101.745</v>
      </c>
      <c r="U76" s="167">
        <f t="shared" si="8"/>
        <v>109.83199999999999</v>
      </c>
      <c r="V76" s="135">
        <f t="shared" si="9"/>
        <v>60</v>
      </c>
      <c r="W76" s="167">
        <f t="shared" si="10"/>
        <v>151.70400000000001</v>
      </c>
      <c r="X76" s="167">
        <f t="shared" si="11"/>
        <v>71.745000000000005</v>
      </c>
      <c r="Y76" s="167">
        <f t="shared" si="12"/>
        <v>79.831999999999994</v>
      </c>
      <c r="Z76">
        <f t="shared" si="13"/>
        <v>186.70400000000001</v>
      </c>
      <c r="AA76">
        <f t="shared" si="14"/>
        <v>106.745</v>
      </c>
      <c r="AB76" s="168" t="str">
        <f t="shared" si="15"/>
        <v>NA</v>
      </c>
      <c r="AC76">
        <f t="shared" si="16"/>
        <v>101.745</v>
      </c>
      <c r="AD76" s="168" t="str">
        <f t="shared" si="17"/>
        <v>NA</v>
      </c>
      <c r="AE76">
        <f t="shared" si="18"/>
        <v>71.745000000000005</v>
      </c>
    </row>
    <row r="77" spans="1:31" ht="12.75" customHeight="1" outlineLevel="1" x14ac:dyDescent="0.25">
      <c r="A77" s="149">
        <v>70</v>
      </c>
      <c r="B77" s="164" t="str">
        <f t="shared" si="0"/>
        <v>FA</v>
      </c>
      <c r="C77" s="164" t="str">
        <f t="shared" si="1"/>
        <v>FA</v>
      </c>
      <c r="D77" s="164" t="str">
        <f t="shared" si="2"/>
        <v>FA</v>
      </c>
      <c r="E77" s="135">
        <v>7.17</v>
      </c>
      <c r="F77" s="165">
        <v>0.2</v>
      </c>
      <c r="G77" s="135">
        <v>2</v>
      </c>
      <c r="H77" s="135">
        <v>125</v>
      </c>
      <c r="I77" s="154">
        <v>2.92923</v>
      </c>
      <c r="J77" s="154">
        <v>2E-3</v>
      </c>
      <c r="K77" s="154">
        <v>204.56700000000001</v>
      </c>
      <c r="L77" s="154">
        <v>135.22999999999999</v>
      </c>
      <c r="M77" s="154">
        <v>142.29300000000001</v>
      </c>
      <c r="N77" s="135">
        <f t="shared" si="3"/>
        <v>95</v>
      </c>
      <c r="O77" s="167">
        <f t="shared" si="4"/>
        <v>174.56700000000001</v>
      </c>
      <c r="P77" s="167">
        <f t="shared" si="4"/>
        <v>105.22999999999999</v>
      </c>
      <c r="Q77" s="167">
        <f t="shared" si="4"/>
        <v>112.29300000000001</v>
      </c>
      <c r="R77" s="135">
        <f t="shared" si="5"/>
        <v>90</v>
      </c>
      <c r="S77" s="167">
        <f t="shared" si="6"/>
        <v>169.56700000000001</v>
      </c>
      <c r="T77" s="167">
        <f t="shared" si="7"/>
        <v>100.22999999999999</v>
      </c>
      <c r="U77" s="167">
        <f t="shared" si="8"/>
        <v>107.29300000000001</v>
      </c>
      <c r="V77" s="135">
        <f t="shared" si="9"/>
        <v>60</v>
      </c>
      <c r="W77" s="167">
        <f t="shared" si="10"/>
        <v>139.56700000000001</v>
      </c>
      <c r="X77" s="167">
        <f t="shared" si="11"/>
        <v>70.22999999999999</v>
      </c>
      <c r="Y77" s="167">
        <f t="shared" si="12"/>
        <v>77.293000000000006</v>
      </c>
      <c r="Z77">
        <f t="shared" si="13"/>
        <v>174.56700000000001</v>
      </c>
      <c r="AA77">
        <f t="shared" si="14"/>
        <v>105.22999999999999</v>
      </c>
      <c r="AB77" s="168">
        <f t="shared" si="15"/>
        <v>169.56700000000001</v>
      </c>
      <c r="AC77">
        <f t="shared" si="16"/>
        <v>100.22999999999999</v>
      </c>
      <c r="AD77" s="168" t="str">
        <f t="shared" si="17"/>
        <v>NA</v>
      </c>
      <c r="AE77">
        <f t="shared" si="18"/>
        <v>70.22999999999999</v>
      </c>
    </row>
    <row r="78" spans="1:31" ht="12.75" customHeight="1" outlineLevel="1" x14ac:dyDescent="0.25">
      <c r="A78" s="149">
        <v>85</v>
      </c>
      <c r="B78" s="164" t="str">
        <f t="shared" si="0"/>
        <v>FA</v>
      </c>
      <c r="C78" s="164" t="str">
        <f t="shared" si="1"/>
        <v>FA</v>
      </c>
      <c r="D78" s="164" t="str">
        <f t="shared" si="2"/>
        <v>FA</v>
      </c>
      <c r="E78" s="135">
        <v>8.67</v>
      </c>
      <c r="F78" s="165">
        <v>0.2</v>
      </c>
      <c r="G78" s="135">
        <v>2</v>
      </c>
      <c r="H78" s="135">
        <v>125</v>
      </c>
      <c r="I78" s="154">
        <v>4.4292300000000004</v>
      </c>
      <c r="J78" s="154">
        <v>2E-3</v>
      </c>
      <c r="K78" s="154">
        <v>191.43100000000001</v>
      </c>
      <c r="L78" s="154">
        <v>133.56299999999999</v>
      </c>
      <c r="M78" s="154">
        <v>139.11799999999999</v>
      </c>
      <c r="N78" s="135">
        <f t="shared" si="3"/>
        <v>95</v>
      </c>
      <c r="O78" s="167">
        <f t="shared" si="4"/>
        <v>161.43100000000001</v>
      </c>
      <c r="P78" s="167">
        <f t="shared" si="4"/>
        <v>103.56299999999999</v>
      </c>
      <c r="Q78" s="167">
        <f t="shared" si="4"/>
        <v>109.11799999999999</v>
      </c>
      <c r="R78" s="135">
        <f t="shared" si="5"/>
        <v>90</v>
      </c>
      <c r="S78" s="167">
        <f t="shared" si="6"/>
        <v>156.43100000000001</v>
      </c>
      <c r="T78" s="167">
        <f t="shared" si="7"/>
        <v>98.562999999999988</v>
      </c>
      <c r="U78" s="167">
        <f t="shared" si="8"/>
        <v>104.11799999999999</v>
      </c>
      <c r="V78" s="135">
        <f t="shared" si="9"/>
        <v>60</v>
      </c>
      <c r="W78" s="167">
        <f t="shared" si="10"/>
        <v>126.43100000000001</v>
      </c>
      <c r="X78" s="167">
        <f t="shared" si="11"/>
        <v>68.562999999999988</v>
      </c>
      <c r="Y78" s="167">
        <f t="shared" si="12"/>
        <v>74.117999999999995</v>
      </c>
      <c r="Z78">
        <f t="shared" si="13"/>
        <v>161.43100000000001</v>
      </c>
      <c r="AA78">
        <f t="shared" si="14"/>
        <v>103.56299999999999</v>
      </c>
      <c r="AB78" s="168">
        <f t="shared" si="15"/>
        <v>156.43100000000001</v>
      </c>
      <c r="AC78">
        <f t="shared" si="16"/>
        <v>98.562999999999988</v>
      </c>
      <c r="AD78" s="168">
        <f t="shared" si="17"/>
        <v>126.43100000000001</v>
      </c>
      <c r="AE78">
        <f t="shared" si="18"/>
        <v>68.562999999999988</v>
      </c>
    </row>
    <row r="79" spans="1:31" ht="12.75" customHeight="1" outlineLevel="1" x14ac:dyDescent="0.25">
      <c r="A79" s="149">
        <v>100</v>
      </c>
      <c r="B79" s="164" t="str">
        <f t="shared" si="0"/>
        <v>FA</v>
      </c>
      <c r="C79" s="164" t="str">
        <f t="shared" si="1"/>
        <v>FA</v>
      </c>
      <c r="D79" s="164" t="str">
        <f t="shared" si="2"/>
        <v>FA</v>
      </c>
      <c r="E79" s="135">
        <v>10.17</v>
      </c>
      <c r="F79" s="165">
        <v>0.2</v>
      </c>
      <c r="G79" s="135">
        <v>2</v>
      </c>
      <c r="H79" s="135">
        <v>125</v>
      </c>
      <c r="I79" s="154">
        <v>5.9292300000000004</v>
      </c>
      <c r="J79" s="154">
        <v>2E-3</v>
      </c>
      <c r="K79" s="154">
        <v>182.02199999999999</v>
      </c>
      <c r="L79" s="154">
        <v>132.38499999999999</v>
      </c>
      <c r="M79" s="154">
        <v>137.24799999999999</v>
      </c>
      <c r="N79" s="135">
        <f t="shared" si="3"/>
        <v>95</v>
      </c>
      <c r="O79" s="167">
        <f t="shared" si="4"/>
        <v>152.02199999999999</v>
      </c>
      <c r="P79" s="167">
        <f t="shared" si="4"/>
        <v>102.38499999999999</v>
      </c>
      <c r="Q79" s="167">
        <f t="shared" si="4"/>
        <v>107.24799999999999</v>
      </c>
      <c r="R79" s="135">
        <f t="shared" si="5"/>
        <v>90</v>
      </c>
      <c r="S79" s="167">
        <f t="shared" si="6"/>
        <v>147.02199999999999</v>
      </c>
      <c r="T79" s="167">
        <f t="shared" si="7"/>
        <v>97.384999999999991</v>
      </c>
      <c r="U79" s="167">
        <f t="shared" si="8"/>
        <v>102.24799999999999</v>
      </c>
      <c r="V79" s="135">
        <f t="shared" si="9"/>
        <v>60</v>
      </c>
      <c r="W79" s="167">
        <f t="shared" si="10"/>
        <v>117.02199999999999</v>
      </c>
      <c r="X79" s="167">
        <f t="shared" si="11"/>
        <v>67.384999999999991</v>
      </c>
      <c r="Y79" s="167">
        <f t="shared" si="12"/>
        <v>72.24799999999999</v>
      </c>
      <c r="Z79">
        <f t="shared" si="13"/>
        <v>152.02199999999999</v>
      </c>
      <c r="AA79">
        <f t="shared" si="14"/>
        <v>102.38499999999999</v>
      </c>
      <c r="AB79" s="168">
        <f t="shared" si="15"/>
        <v>147.02199999999999</v>
      </c>
      <c r="AC79">
        <f t="shared" si="16"/>
        <v>97.384999999999991</v>
      </c>
      <c r="AD79" s="168">
        <f t="shared" si="17"/>
        <v>117.02199999999999</v>
      </c>
      <c r="AE79">
        <f t="shared" si="18"/>
        <v>67.384999999999991</v>
      </c>
    </row>
    <row r="80" spans="1:31" ht="12.75" customHeight="1" outlineLevel="1" x14ac:dyDescent="0.25">
      <c r="A80" s="149">
        <v>125</v>
      </c>
      <c r="B80" s="164" t="str">
        <f t="shared" si="0"/>
        <v>FA</v>
      </c>
      <c r="C80" s="164" t="str">
        <f t="shared" si="1"/>
        <v>FA</v>
      </c>
      <c r="D80" s="164" t="str">
        <f t="shared" si="2"/>
        <v>FA</v>
      </c>
      <c r="E80" s="135">
        <v>12.67</v>
      </c>
      <c r="F80" s="165">
        <v>0.2</v>
      </c>
      <c r="G80" s="135">
        <v>2</v>
      </c>
      <c r="H80" s="135">
        <v>125</v>
      </c>
      <c r="I80" s="154">
        <v>8.4292300000000004</v>
      </c>
      <c r="J80" s="154">
        <v>2E-3</v>
      </c>
      <c r="K80" s="154">
        <v>171.083</v>
      </c>
      <c r="L80" s="154">
        <v>131.02099999999999</v>
      </c>
      <c r="M80" s="154">
        <v>135.042</v>
      </c>
      <c r="N80" s="135">
        <f t="shared" si="3"/>
        <v>95</v>
      </c>
      <c r="O80" s="167">
        <f t="shared" si="4"/>
        <v>141.083</v>
      </c>
      <c r="P80" s="167">
        <f t="shared" si="4"/>
        <v>101.02099999999999</v>
      </c>
      <c r="Q80" s="167">
        <f t="shared" si="4"/>
        <v>105.042</v>
      </c>
      <c r="R80" s="135">
        <f t="shared" si="5"/>
        <v>90</v>
      </c>
      <c r="S80" s="167">
        <f t="shared" si="6"/>
        <v>136.083</v>
      </c>
      <c r="T80" s="167">
        <f t="shared" si="7"/>
        <v>96.020999999999987</v>
      </c>
      <c r="U80" s="167">
        <f t="shared" si="8"/>
        <v>100.042</v>
      </c>
      <c r="V80" s="135">
        <f t="shared" si="9"/>
        <v>60</v>
      </c>
      <c r="W80" s="167">
        <f t="shared" si="10"/>
        <v>106.083</v>
      </c>
      <c r="X80" s="167">
        <f t="shared" si="11"/>
        <v>66.020999999999987</v>
      </c>
      <c r="Y80" s="167">
        <f t="shared" si="12"/>
        <v>70.042000000000002</v>
      </c>
      <c r="Z80">
        <f t="shared" si="13"/>
        <v>141.083</v>
      </c>
      <c r="AA80">
        <f t="shared" si="14"/>
        <v>101.02099999999999</v>
      </c>
      <c r="AB80" s="168">
        <f t="shared" si="15"/>
        <v>136.083</v>
      </c>
      <c r="AC80">
        <f t="shared" si="16"/>
        <v>96.020999999999987</v>
      </c>
      <c r="AD80" s="168">
        <f t="shared" si="17"/>
        <v>106.083</v>
      </c>
      <c r="AE80">
        <f t="shared" si="18"/>
        <v>66.020999999999987</v>
      </c>
    </row>
    <row r="81" spans="1:31" ht="12.75" customHeight="1" outlineLevel="1" x14ac:dyDescent="0.25">
      <c r="A81" s="149">
        <v>150</v>
      </c>
      <c r="B81" s="164" t="str">
        <f t="shared" si="0"/>
        <v>FA</v>
      </c>
      <c r="C81" s="164" t="str">
        <f t="shared" si="1"/>
        <v>FA</v>
      </c>
      <c r="D81" s="164" t="str">
        <f t="shared" si="2"/>
        <v>FA</v>
      </c>
      <c r="E81" s="135">
        <v>15.17</v>
      </c>
      <c r="F81" s="165">
        <v>0.2</v>
      </c>
      <c r="G81" s="135">
        <v>2</v>
      </c>
      <c r="H81" s="135">
        <v>125</v>
      </c>
      <c r="I81" s="154">
        <v>10.9292</v>
      </c>
      <c r="J81" s="154">
        <v>2E-3</v>
      </c>
      <c r="K81" s="154">
        <v>163.69200000000001</v>
      </c>
      <c r="L81" s="154">
        <v>130.08799999999999</v>
      </c>
      <c r="M81" s="154">
        <v>133.46299999999999</v>
      </c>
      <c r="N81" s="135">
        <f t="shared" si="3"/>
        <v>95</v>
      </c>
      <c r="O81" s="167">
        <f t="shared" si="4"/>
        <v>133.69200000000001</v>
      </c>
      <c r="P81" s="167">
        <f t="shared" si="4"/>
        <v>100.08799999999999</v>
      </c>
      <c r="Q81" s="167">
        <f t="shared" si="4"/>
        <v>103.46299999999999</v>
      </c>
      <c r="R81" s="135">
        <f t="shared" si="5"/>
        <v>90</v>
      </c>
      <c r="S81" s="167">
        <f t="shared" si="6"/>
        <v>128.69200000000001</v>
      </c>
      <c r="T81" s="167">
        <f t="shared" si="7"/>
        <v>95.087999999999994</v>
      </c>
      <c r="U81" s="167">
        <f t="shared" si="8"/>
        <v>98.462999999999994</v>
      </c>
      <c r="V81" s="135">
        <f t="shared" si="9"/>
        <v>60</v>
      </c>
      <c r="W81" s="167">
        <f t="shared" si="10"/>
        <v>98.692000000000007</v>
      </c>
      <c r="X81" s="167">
        <f t="shared" si="11"/>
        <v>65.087999999999994</v>
      </c>
      <c r="Y81" s="167">
        <f t="shared" si="12"/>
        <v>68.462999999999994</v>
      </c>
      <c r="Z81">
        <f t="shared" si="13"/>
        <v>133.69200000000001</v>
      </c>
      <c r="AA81">
        <f t="shared" si="14"/>
        <v>100.08799999999999</v>
      </c>
      <c r="AB81" s="168">
        <f t="shared" si="15"/>
        <v>128.69200000000001</v>
      </c>
      <c r="AC81">
        <f t="shared" si="16"/>
        <v>95.087999999999994</v>
      </c>
      <c r="AD81" s="168">
        <f t="shared" si="17"/>
        <v>98.692000000000007</v>
      </c>
      <c r="AE81">
        <f t="shared" si="18"/>
        <v>65.087999999999994</v>
      </c>
    </row>
    <row r="82" spans="1:31" ht="12.75" customHeight="1" outlineLevel="1" x14ac:dyDescent="0.25">
      <c r="A82" s="149">
        <v>2</v>
      </c>
      <c r="B82" s="164" t="str">
        <f t="shared" si="0"/>
        <v>FA</v>
      </c>
      <c r="C82" s="164" t="str">
        <f t="shared" si="1"/>
        <v>FA</v>
      </c>
      <c r="D82" s="164" t="str">
        <f t="shared" si="2"/>
        <v>FA</v>
      </c>
      <c r="E82" s="135">
        <v>0.37</v>
      </c>
      <c r="F82" s="165">
        <v>0.2</v>
      </c>
      <c r="G82" s="135">
        <v>4</v>
      </c>
      <c r="H82" s="135">
        <v>125</v>
      </c>
      <c r="I82" s="154">
        <v>-3.8707700000000003</v>
      </c>
      <c r="J82" s="154">
        <v>4.0000000000000001E-3</v>
      </c>
      <c r="K82" s="154">
        <v>1265.4100000000001</v>
      </c>
      <c r="L82" s="154">
        <v>288.553</v>
      </c>
      <c r="M82" s="154">
        <v>397.30599999999998</v>
      </c>
      <c r="N82" s="135">
        <f t="shared" si="3"/>
        <v>95</v>
      </c>
      <c r="O82" s="167">
        <f t="shared" si="4"/>
        <v>1235.4100000000001</v>
      </c>
      <c r="P82" s="167">
        <f t="shared" si="4"/>
        <v>258.553</v>
      </c>
      <c r="Q82" s="167">
        <f t="shared" si="4"/>
        <v>367.30599999999998</v>
      </c>
      <c r="R82" s="135">
        <f t="shared" si="5"/>
        <v>90</v>
      </c>
      <c r="S82" s="167">
        <f t="shared" si="6"/>
        <v>1230.4100000000001</v>
      </c>
      <c r="T82" s="167">
        <f t="shared" si="7"/>
        <v>253.553</v>
      </c>
      <c r="U82" s="167">
        <f t="shared" si="8"/>
        <v>362.30599999999998</v>
      </c>
      <c r="V82" s="135">
        <f t="shared" si="9"/>
        <v>60</v>
      </c>
      <c r="W82" s="167">
        <f t="shared" si="10"/>
        <v>1200.4100000000001</v>
      </c>
      <c r="X82" s="167">
        <f t="shared" si="11"/>
        <v>223.553</v>
      </c>
      <c r="Y82" s="167">
        <f t="shared" si="12"/>
        <v>332.30599999999998</v>
      </c>
      <c r="Z82" t="str">
        <f t="shared" si="13"/>
        <v>NA</v>
      </c>
      <c r="AA82" t="str">
        <f t="shared" si="14"/>
        <v>NA</v>
      </c>
      <c r="AB82" s="168" t="str">
        <f t="shared" si="15"/>
        <v>NA</v>
      </c>
      <c r="AC82" t="str">
        <f t="shared" si="16"/>
        <v>NA</v>
      </c>
      <c r="AD82" s="168" t="str">
        <f t="shared" si="17"/>
        <v>NA</v>
      </c>
      <c r="AE82" t="str">
        <f t="shared" si="18"/>
        <v>NA</v>
      </c>
    </row>
    <row r="83" spans="1:31" ht="12.75" customHeight="1" outlineLevel="1" x14ac:dyDescent="0.25">
      <c r="A83" s="149">
        <v>3.5</v>
      </c>
      <c r="B83" s="164" t="str">
        <f t="shared" si="0"/>
        <v>FA</v>
      </c>
      <c r="C83" s="164" t="str">
        <f t="shared" si="1"/>
        <v>FA</v>
      </c>
      <c r="D83" s="164" t="str">
        <f t="shared" si="2"/>
        <v>FA</v>
      </c>
      <c r="E83" s="135">
        <v>0.52</v>
      </c>
      <c r="F83" s="165">
        <v>0.2</v>
      </c>
      <c r="G83" s="135">
        <v>4</v>
      </c>
      <c r="H83" s="135">
        <v>125</v>
      </c>
      <c r="I83" s="154">
        <v>-3.7207699999999999</v>
      </c>
      <c r="J83" s="154">
        <v>4.0000000000000001E-3</v>
      </c>
      <c r="K83" s="154">
        <v>1135.06</v>
      </c>
      <c r="L83" s="154">
        <v>266.52800000000002</v>
      </c>
      <c r="M83" s="154">
        <v>361.57799999999997</v>
      </c>
      <c r="N83" s="135">
        <f t="shared" si="3"/>
        <v>95</v>
      </c>
      <c r="O83" s="167">
        <f t="shared" si="4"/>
        <v>1105.06</v>
      </c>
      <c r="P83" s="167">
        <f t="shared" si="4"/>
        <v>236.52800000000002</v>
      </c>
      <c r="Q83" s="167">
        <f t="shared" si="4"/>
        <v>331.57799999999997</v>
      </c>
      <c r="R83" s="135">
        <f t="shared" si="5"/>
        <v>90</v>
      </c>
      <c r="S83" s="167">
        <f t="shared" si="6"/>
        <v>1100.06</v>
      </c>
      <c r="T83" s="167">
        <f t="shared" si="7"/>
        <v>231.52800000000002</v>
      </c>
      <c r="U83" s="167">
        <f t="shared" si="8"/>
        <v>326.57799999999997</v>
      </c>
      <c r="V83" s="135">
        <f t="shared" si="9"/>
        <v>60</v>
      </c>
      <c r="W83" s="167">
        <f t="shared" si="10"/>
        <v>1070.06</v>
      </c>
      <c r="X83" s="167">
        <f t="shared" si="11"/>
        <v>201.52800000000002</v>
      </c>
      <c r="Y83" s="167">
        <f t="shared" si="12"/>
        <v>296.57799999999997</v>
      </c>
      <c r="Z83" t="str">
        <f t="shared" si="13"/>
        <v>NA</v>
      </c>
      <c r="AA83" t="str">
        <f t="shared" si="14"/>
        <v>NA</v>
      </c>
      <c r="AB83" s="168" t="str">
        <f t="shared" si="15"/>
        <v>NA</v>
      </c>
      <c r="AC83" t="str">
        <f t="shared" si="16"/>
        <v>NA</v>
      </c>
      <c r="AD83" s="168" t="str">
        <f t="shared" si="17"/>
        <v>NA</v>
      </c>
      <c r="AE83" t="str">
        <f t="shared" si="18"/>
        <v>NA</v>
      </c>
    </row>
    <row r="84" spans="1:31" ht="12.75" customHeight="1" outlineLevel="1" x14ac:dyDescent="0.25">
      <c r="A84" s="149">
        <v>5</v>
      </c>
      <c r="B84" s="164" t="str">
        <f t="shared" si="0"/>
        <v>FA</v>
      </c>
      <c r="C84" s="164" t="str">
        <f t="shared" si="1"/>
        <v>FA</v>
      </c>
      <c r="D84" s="164" t="str">
        <f t="shared" si="2"/>
        <v>FA</v>
      </c>
      <c r="E84" s="135">
        <v>0.67</v>
      </c>
      <c r="F84" s="165">
        <v>0.2</v>
      </c>
      <c r="G84" s="135">
        <v>4</v>
      </c>
      <c r="H84" s="135">
        <v>125</v>
      </c>
      <c r="I84" s="154">
        <v>-3.57077</v>
      </c>
      <c r="J84" s="154">
        <v>4.0000000000000001E-3</v>
      </c>
      <c r="K84" s="154">
        <v>1028.52</v>
      </c>
      <c r="L84" s="154">
        <v>250.26400000000001</v>
      </c>
      <c r="M84" s="154">
        <v>336.33800000000002</v>
      </c>
      <c r="N84" s="135">
        <f t="shared" si="3"/>
        <v>95</v>
      </c>
      <c r="O84" s="167">
        <f t="shared" si="4"/>
        <v>998.52</v>
      </c>
      <c r="P84" s="167">
        <f t="shared" si="4"/>
        <v>220.26400000000001</v>
      </c>
      <c r="Q84" s="167">
        <f t="shared" si="4"/>
        <v>306.33800000000002</v>
      </c>
      <c r="R84" s="135">
        <f t="shared" si="5"/>
        <v>90</v>
      </c>
      <c r="S84" s="167">
        <f t="shared" si="6"/>
        <v>993.52</v>
      </c>
      <c r="T84" s="167">
        <f t="shared" si="7"/>
        <v>215.26400000000001</v>
      </c>
      <c r="U84" s="167">
        <f t="shared" si="8"/>
        <v>301.33800000000002</v>
      </c>
      <c r="V84" s="135">
        <f t="shared" si="9"/>
        <v>60</v>
      </c>
      <c r="W84" s="167">
        <f t="shared" si="10"/>
        <v>963.52</v>
      </c>
      <c r="X84" s="167">
        <f t="shared" si="11"/>
        <v>185.26400000000001</v>
      </c>
      <c r="Y84" s="167">
        <f t="shared" si="12"/>
        <v>271.33800000000002</v>
      </c>
      <c r="Z84" t="str">
        <f t="shared" si="13"/>
        <v>NA</v>
      </c>
      <c r="AA84" t="str">
        <f t="shared" si="14"/>
        <v>NA</v>
      </c>
      <c r="AB84" s="168" t="str">
        <f t="shared" si="15"/>
        <v>NA</v>
      </c>
      <c r="AC84" t="str">
        <f t="shared" si="16"/>
        <v>NA</v>
      </c>
      <c r="AD84" s="168" t="str">
        <f t="shared" si="17"/>
        <v>NA</v>
      </c>
      <c r="AE84" t="str">
        <f t="shared" si="18"/>
        <v>NA</v>
      </c>
    </row>
    <row r="85" spans="1:31" ht="12.75" customHeight="1" outlineLevel="1" x14ac:dyDescent="0.25">
      <c r="A85" s="149">
        <v>7.5</v>
      </c>
      <c r="B85" s="164" t="str">
        <f t="shared" si="0"/>
        <v>FA</v>
      </c>
      <c r="C85" s="164" t="str">
        <f t="shared" si="1"/>
        <v>FA</v>
      </c>
      <c r="D85" s="164" t="str">
        <f t="shared" si="2"/>
        <v>FA</v>
      </c>
      <c r="E85" s="135">
        <v>0.92</v>
      </c>
      <c r="F85" s="165">
        <v>0.2</v>
      </c>
      <c r="G85" s="135">
        <v>4</v>
      </c>
      <c r="H85" s="135">
        <v>125</v>
      </c>
      <c r="I85" s="154">
        <v>-3.32077</v>
      </c>
      <c r="J85" s="154">
        <v>4.0000000000000001E-3</v>
      </c>
      <c r="K85" s="154">
        <v>889.84</v>
      </c>
      <c r="L85" s="154">
        <v>230.11099999999999</v>
      </c>
      <c r="M85" s="154">
        <v>305.815</v>
      </c>
      <c r="N85" s="135">
        <f t="shared" si="3"/>
        <v>95</v>
      </c>
      <c r="O85" s="167">
        <f t="shared" si="4"/>
        <v>859.84</v>
      </c>
      <c r="P85" s="167">
        <f t="shared" si="4"/>
        <v>200.11099999999999</v>
      </c>
      <c r="Q85" s="167">
        <f t="shared" si="4"/>
        <v>275.815</v>
      </c>
      <c r="R85" s="135">
        <f t="shared" si="5"/>
        <v>90</v>
      </c>
      <c r="S85" s="167">
        <f t="shared" si="6"/>
        <v>854.84</v>
      </c>
      <c r="T85" s="167">
        <f t="shared" si="7"/>
        <v>195.11099999999999</v>
      </c>
      <c r="U85" s="167">
        <f t="shared" si="8"/>
        <v>270.815</v>
      </c>
      <c r="V85" s="135">
        <f t="shared" si="9"/>
        <v>60</v>
      </c>
      <c r="W85" s="167">
        <f t="shared" si="10"/>
        <v>824.84</v>
      </c>
      <c r="X85" s="167">
        <f t="shared" si="11"/>
        <v>165.11099999999999</v>
      </c>
      <c r="Y85" s="167">
        <f t="shared" si="12"/>
        <v>240.815</v>
      </c>
      <c r="Z85" t="str">
        <f t="shared" si="13"/>
        <v>NA</v>
      </c>
      <c r="AA85" t="str">
        <f t="shared" si="14"/>
        <v>NA</v>
      </c>
      <c r="AB85" s="168" t="str">
        <f t="shared" si="15"/>
        <v>NA</v>
      </c>
      <c r="AC85" t="str">
        <f t="shared" si="16"/>
        <v>NA</v>
      </c>
      <c r="AD85" s="168" t="str">
        <f t="shared" si="17"/>
        <v>NA</v>
      </c>
      <c r="AE85" t="str">
        <f t="shared" si="18"/>
        <v>NA</v>
      </c>
    </row>
    <row r="86" spans="1:31" ht="12.75" customHeight="1" outlineLevel="1" x14ac:dyDescent="0.25">
      <c r="A86" s="149">
        <v>10</v>
      </c>
      <c r="B86" s="164" t="str">
        <f t="shared" si="0"/>
        <v>FA</v>
      </c>
      <c r="C86" s="164" t="str">
        <f t="shared" si="1"/>
        <v>FA</v>
      </c>
      <c r="D86" s="164" t="str">
        <f t="shared" si="2"/>
        <v>FA</v>
      </c>
      <c r="E86" s="135">
        <v>1.17</v>
      </c>
      <c r="F86" s="165">
        <v>0.2</v>
      </c>
      <c r="G86" s="135">
        <v>4</v>
      </c>
      <c r="H86" s="135">
        <v>125</v>
      </c>
      <c r="I86" s="154">
        <v>-3.07077</v>
      </c>
      <c r="J86" s="154">
        <v>4.0000000000000001E-3</v>
      </c>
      <c r="K86" s="154">
        <v>790.53</v>
      </c>
      <c r="L86" s="154">
        <v>215.14500000000001</v>
      </c>
      <c r="M86" s="154">
        <v>280.803</v>
      </c>
      <c r="N86" s="135">
        <f t="shared" si="3"/>
        <v>95</v>
      </c>
      <c r="O86" s="167">
        <f t="shared" si="4"/>
        <v>760.53</v>
      </c>
      <c r="P86" s="167">
        <f t="shared" si="4"/>
        <v>185.14500000000001</v>
      </c>
      <c r="Q86" s="167">
        <f t="shared" si="4"/>
        <v>250.803</v>
      </c>
      <c r="R86" s="135">
        <f t="shared" si="5"/>
        <v>90</v>
      </c>
      <c r="S86" s="167">
        <f t="shared" si="6"/>
        <v>755.53</v>
      </c>
      <c r="T86" s="167">
        <f t="shared" si="7"/>
        <v>180.14500000000001</v>
      </c>
      <c r="U86" s="167">
        <f t="shared" si="8"/>
        <v>245.803</v>
      </c>
      <c r="V86" s="135">
        <f t="shared" si="9"/>
        <v>60</v>
      </c>
      <c r="W86" s="167">
        <f t="shared" si="10"/>
        <v>725.53</v>
      </c>
      <c r="X86" s="167">
        <f t="shared" si="11"/>
        <v>150.14500000000001</v>
      </c>
      <c r="Y86" s="167">
        <f t="shared" si="12"/>
        <v>215.803</v>
      </c>
      <c r="Z86" t="str">
        <f t="shared" si="13"/>
        <v>NA</v>
      </c>
      <c r="AA86" t="str">
        <f t="shared" si="14"/>
        <v>NA</v>
      </c>
      <c r="AB86" s="168" t="str">
        <f t="shared" si="15"/>
        <v>NA</v>
      </c>
      <c r="AC86" t="str">
        <f t="shared" si="16"/>
        <v>NA</v>
      </c>
      <c r="AD86" s="168" t="str">
        <f t="shared" si="17"/>
        <v>NA</v>
      </c>
      <c r="AE86" t="str">
        <f t="shared" si="18"/>
        <v>NA</v>
      </c>
    </row>
    <row r="87" spans="1:31" ht="12.75" customHeight="1" outlineLevel="1" x14ac:dyDescent="0.25">
      <c r="A87" s="149">
        <v>15</v>
      </c>
      <c r="B87" s="164" t="str">
        <f t="shared" si="0"/>
        <v>FA</v>
      </c>
      <c r="C87" s="164" t="str">
        <f t="shared" si="1"/>
        <v>FA</v>
      </c>
      <c r="D87" s="164" t="str">
        <f t="shared" si="2"/>
        <v>FA</v>
      </c>
      <c r="E87" s="135">
        <v>1.67</v>
      </c>
      <c r="F87" s="165">
        <v>0.2</v>
      </c>
      <c r="G87" s="135">
        <v>4</v>
      </c>
      <c r="H87" s="135">
        <v>125</v>
      </c>
      <c r="I87" s="154">
        <v>-2.57077</v>
      </c>
      <c r="J87" s="154">
        <v>4.0000000000000001E-3</v>
      </c>
      <c r="K87" s="154">
        <v>655.53399999999999</v>
      </c>
      <c r="L87" s="154">
        <v>195.67099999999999</v>
      </c>
      <c r="M87" s="154">
        <v>246.08500000000001</v>
      </c>
      <c r="N87" s="135">
        <f t="shared" si="3"/>
        <v>95</v>
      </c>
      <c r="O87" s="167">
        <f t="shared" si="4"/>
        <v>625.53399999999999</v>
      </c>
      <c r="P87" s="167">
        <f t="shared" si="4"/>
        <v>165.67099999999999</v>
      </c>
      <c r="Q87" s="167">
        <f t="shared" si="4"/>
        <v>216.08500000000001</v>
      </c>
      <c r="R87" s="135">
        <f t="shared" si="5"/>
        <v>90</v>
      </c>
      <c r="S87" s="167">
        <f t="shared" si="6"/>
        <v>620.53399999999999</v>
      </c>
      <c r="T87" s="167">
        <f t="shared" si="7"/>
        <v>160.67099999999999</v>
      </c>
      <c r="U87" s="167">
        <f t="shared" si="8"/>
        <v>211.08500000000001</v>
      </c>
      <c r="V87" s="135">
        <f t="shared" si="9"/>
        <v>60</v>
      </c>
      <c r="W87" s="167">
        <f t="shared" si="10"/>
        <v>590.53399999999999</v>
      </c>
      <c r="X87" s="167">
        <f t="shared" si="11"/>
        <v>130.67099999999999</v>
      </c>
      <c r="Y87" s="167">
        <f t="shared" si="12"/>
        <v>181.08500000000001</v>
      </c>
      <c r="Z87" t="str">
        <f t="shared" si="13"/>
        <v>NA</v>
      </c>
      <c r="AA87" t="str">
        <f t="shared" si="14"/>
        <v>NA</v>
      </c>
      <c r="AB87" s="168" t="str">
        <f t="shared" si="15"/>
        <v>NA</v>
      </c>
      <c r="AC87" t="str">
        <f t="shared" si="16"/>
        <v>NA</v>
      </c>
      <c r="AD87" s="168" t="str">
        <f t="shared" si="17"/>
        <v>NA</v>
      </c>
      <c r="AE87" t="str">
        <f t="shared" si="18"/>
        <v>NA</v>
      </c>
    </row>
    <row r="88" spans="1:31" ht="12.75" customHeight="1" outlineLevel="1" x14ac:dyDescent="0.25">
      <c r="A88" s="149">
        <v>20</v>
      </c>
      <c r="B88" s="164" t="str">
        <f t="shared" si="0"/>
        <v>FA</v>
      </c>
      <c r="C88" s="164" t="str">
        <f t="shared" si="1"/>
        <v>FA</v>
      </c>
      <c r="D88" s="164" t="str">
        <f t="shared" si="2"/>
        <v>FA</v>
      </c>
      <c r="E88" s="135">
        <v>2.17</v>
      </c>
      <c r="F88" s="165">
        <v>0.2</v>
      </c>
      <c r="G88" s="135">
        <v>4</v>
      </c>
      <c r="H88" s="135">
        <v>125</v>
      </c>
      <c r="I88" s="154">
        <v>-2.07077</v>
      </c>
      <c r="J88" s="154">
        <v>4.0000000000000001E-3</v>
      </c>
      <c r="K88" s="154">
        <v>561.59299999999996</v>
      </c>
      <c r="L88" s="154">
        <v>182.63900000000001</v>
      </c>
      <c r="M88" s="154">
        <v>223.53299999999999</v>
      </c>
      <c r="N88" s="135">
        <f t="shared" si="3"/>
        <v>95</v>
      </c>
      <c r="O88" s="167">
        <f t="shared" si="4"/>
        <v>531.59299999999996</v>
      </c>
      <c r="P88" s="167">
        <f t="shared" si="4"/>
        <v>152.63900000000001</v>
      </c>
      <c r="Q88" s="167">
        <f t="shared" si="4"/>
        <v>193.53299999999999</v>
      </c>
      <c r="R88" s="135">
        <f t="shared" si="5"/>
        <v>90</v>
      </c>
      <c r="S88" s="167">
        <f t="shared" si="6"/>
        <v>526.59299999999996</v>
      </c>
      <c r="T88" s="167">
        <f t="shared" si="7"/>
        <v>147.63900000000001</v>
      </c>
      <c r="U88" s="167">
        <f t="shared" si="8"/>
        <v>188.53299999999999</v>
      </c>
      <c r="V88" s="135">
        <f t="shared" si="9"/>
        <v>60</v>
      </c>
      <c r="W88" s="167">
        <f t="shared" si="10"/>
        <v>496.59299999999996</v>
      </c>
      <c r="X88" s="167">
        <f t="shared" si="11"/>
        <v>117.63900000000001</v>
      </c>
      <c r="Y88" s="167">
        <f t="shared" si="12"/>
        <v>158.53299999999999</v>
      </c>
      <c r="Z88" t="str">
        <f t="shared" si="13"/>
        <v>NA</v>
      </c>
      <c r="AA88" t="str">
        <f t="shared" si="14"/>
        <v>NA</v>
      </c>
      <c r="AB88" s="168" t="str">
        <f t="shared" si="15"/>
        <v>NA</v>
      </c>
      <c r="AC88" t="str">
        <f t="shared" si="16"/>
        <v>NA</v>
      </c>
      <c r="AD88" s="168" t="str">
        <f t="shared" si="17"/>
        <v>NA</v>
      </c>
      <c r="AE88" t="str">
        <f t="shared" si="18"/>
        <v>NA</v>
      </c>
    </row>
    <row r="89" spans="1:31" ht="12.75" customHeight="1" outlineLevel="1" x14ac:dyDescent="0.25">
      <c r="A89" s="149">
        <v>35</v>
      </c>
      <c r="B89" s="164" t="str">
        <f t="shared" si="0"/>
        <v>FA</v>
      </c>
      <c r="C89" s="164" t="str">
        <f t="shared" si="1"/>
        <v>FA</v>
      </c>
      <c r="D89" s="164" t="str">
        <f t="shared" si="2"/>
        <v>FA</v>
      </c>
      <c r="E89" s="135">
        <v>3.67</v>
      </c>
      <c r="F89" s="165">
        <v>0.2</v>
      </c>
      <c r="G89" s="135">
        <v>4</v>
      </c>
      <c r="H89" s="135">
        <v>125</v>
      </c>
      <c r="I89" s="154">
        <v>-0.57076899999999997</v>
      </c>
      <c r="J89" s="154">
        <v>4.0000000000000001E-3</v>
      </c>
      <c r="K89" s="154">
        <v>409.82799999999997</v>
      </c>
      <c r="L89" s="154">
        <v>161.88300000000001</v>
      </c>
      <c r="M89" s="154">
        <v>186.59800000000001</v>
      </c>
      <c r="N89" s="135">
        <f t="shared" si="3"/>
        <v>95</v>
      </c>
      <c r="O89" s="167">
        <f t="shared" si="4"/>
        <v>379.82799999999997</v>
      </c>
      <c r="P89" s="167">
        <f t="shared" si="4"/>
        <v>131.88300000000001</v>
      </c>
      <c r="Q89" s="167">
        <f t="shared" si="4"/>
        <v>156.59800000000001</v>
      </c>
      <c r="R89" s="135">
        <f t="shared" si="5"/>
        <v>90</v>
      </c>
      <c r="S89" s="167">
        <f t="shared" si="6"/>
        <v>374.82799999999997</v>
      </c>
      <c r="T89" s="167">
        <f t="shared" si="7"/>
        <v>126.88300000000001</v>
      </c>
      <c r="U89" s="167">
        <f t="shared" si="8"/>
        <v>151.59800000000001</v>
      </c>
      <c r="V89" s="135">
        <f t="shared" si="9"/>
        <v>60</v>
      </c>
      <c r="W89" s="167">
        <f t="shared" si="10"/>
        <v>344.82799999999997</v>
      </c>
      <c r="X89" s="167">
        <f t="shared" si="11"/>
        <v>96.88300000000001</v>
      </c>
      <c r="Y89" s="167">
        <f t="shared" si="12"/>
        <v>121.59800000000001</v>
      </c>
      <c r="Z89" t="str">
        <f t="shared" si="13"/>
        <v>NA</v>
      </c>
      <c r="AA89">
        <f t="shared" si="14"/>
        <v>131.88300000000001</v>
      </c>
      <c r="AB89" s="168" t="str">
        <f t="shared" si="15"/>
        <v>NA</v>
      </c>
      <c r="AC89" t="str">
        <f t="shared" si="16"/>
        <v>NA</v>
      </c>
      <c r="AD89" s="168" t="str">
        <f t="shared" si="17"/>
        <v>NA</v>
      </c>
      <c r="AE89" t="str">
        <f t="shared" si="18"/>
        <v>NA</v>
      </c>
    </row>
    <row r="90" spans="1:31" ht="12.75" customHeight="1" outlineLevel="1" x14ac:dyDescent="0.25">
      <c r="A90" s="149">
        <v>50</v>
      </c>
      <c r="B90" s="164" t="str">
        <f t="shared" si="0"/>
        <v>FA</v>
      </c>
      <c r="C90" s="164" t="str">
        <f t="shared" si="1"/>
        <v>FA</v>
      </c>
      <c r="D90" s="164" t="str">
        <f t="shared" si="2"/>
        <v>FA</v>
      </c>
      <c r="E90" s="135">
        <v>5.17</v>
      </c>
      <c r="F90" s="165">
        <v>0.2</v>
      </c>
      <c r="G90" s="135">
        <v>4</v>
      </c>
      <c r="H90" s="135">
        <v>125</v>
      </c>
      <c r="I90" s="154">
        <v>0.92923100000000003</v>
      </c>
      <c r="J90" s="154">
        <v>4.0000000000000001E-3</v>
      </c>
      <c r="K90" s="154">
        <v>335.18299999999999</v>
      </c>
      <c r="L90" s="154">
        <v>152.24600000000001</v>
      </c>
      <c r="M90" s="154">
        <v>170.57400000000001</v>
      </c>
      <c r="N90" s="135">
        <f t="shared" si="3"/>
        <v>95</v>
      </c>
      <c r="O90" s="167">
        <f t="shared" si="4"/>
        <v>305.18299999999999</v>
      </c>
      <c r="P90" s="167">
        <f t="shared" si="4"/>
        <v>122.24600000000001</v>
      </c>
      <c r="Q90" s="167">
        <f t="shared" si="4"/>
        <v>140.57400000000001</v>
      </c>
      <c r="R90" s="135">
        <f t="shared" si="5"/>
        <v>90</v>
      </c>
      <c r="S90" s="167">
        <f t="shared" si="6"/>
        <v>300.18299999999999</v>
      </c>
      <c r="T90" s="167">
        <f t="shared" si="7"/>
        <v>117.24600000000001</v>
      </c>
      <c r="U90" s="167">
        <f t="shared" si="8"/>
        <v>135.57400000000001</v>
      </c>
      <c r="V90" s="135">
        <f t="shared" si="9"/>
        <v>60</v>
      </c>
      <c r="W90" s="167">
        <f t="shared" si="10"/>
        <v>270.18299999999999</v>
      </c>
      <c r="X90" s="167">
        <f t="shared" si="11"/>
        <v>87.246000000000009</v>
      </c>
      <c r="Y90" s="167">
        <f t="shared" si="12"/>
        <v>105.57400000000001</v>
      </c>
      <c r="Z90" t="str">
        <f t="shared" si="13"/>
        <v>NA</v>
      </c>
      <c r="AA90">
        <f t="shared" si="14"/>
        <v>122.24600000000001</v>
      </c>
      <c r="AB90" s="168" t="str">
        <f t="shared" si="15"/>
        <v>NA</v>
      </c>
      <c r="AC90">
        <f t="shared" si="16"/>
        <v>117.24600000000001</v>
      </c>
      <c r="AD90" s="168" t="str">
        <f t="shared" si="17"/>
        <v>NA</v>
      </c>
      <c r="AE90" t="str">
        <f t="shared" si="18"/>
        <v>NA</v>
      </c>
    </row>
    <row r="91" spans="1:31" ht="12.75" customHeight="1" outlineLevel="1" x14ac:dyDescent="0.25">
      <c r="A91" s="149">
        <v>60</v>
      </c>
      <c r="B91" s="164" t="str">
        <f t="shared" si="0"/>
        <v>FA</v>
      </c>
      <c r="C91" s="164" t="str">
        <f t="shared" si="1"/>
        <v>FA</v>
      </c>
      <c r="D91" s="164" t="str">
        <f t="shared" si="2"/>
        <v>FA</v>
      </c>
      <c r="E91" s="135">
        <v>6.17</v>
      </c>
      <c r="F91" s="165">
        <v>0.2</v>
      </c>
      <c r="G91" s="135">
        <v>4</v>
      </c>
      <c r="H91" s="135">
        <v>125</v>
      </c>
      <c r="I91" s="154">
        <v>1.92923</v>
      </c>
      <c r="J91" s="154">
        <v>4.0000000000000001E-3</v>
      </c>
      <c r="K91" s="154">
        <v>303.74400000000003</v>
      </c>
      <c r="L91" s="154">
        <v>148.107</v>
      </c>
      <c r="M91" s="154">
        <v>163.77600000000001</v>
      </c>
      <c r="N91" s="135">
        <f t="shared" si="3"/>
        <v>95</v>
      </c>
      <c r="O91" s="167">
        <f t="shared" si="4"/>
        <v>273.74400000000003</v>
      </c>
      <c r="P91" s="167">
        <f t="shared" si="4"/>
        <v>118.107</v>
      </c>
      <c r="Q91" s="167">
        <f t="shared" si="4"/>
        <v>133.77600000000001</v>
      </c>
      <c r="R91" s="135">
        <f t="shared" si="5"/>
        <v>90</v>
      </c>
      <c r="S91" s="167">
        <f t="shared" si="6"/>
        <v>268.74400000000003</v>
      </c>
      <c r="T91" s="167">
        <f t="shared" si="7"/>
        <v>113.107</v>
      </c>
      <c r="U91" s="167">
        <f t="shared" si="8"/>
        <v>128.77600000000001</v>
      </c>
      <c r="V91" s="135">
        <f t="shared" si="9"/>
        <v>60</v>
      </c>
      <c r="W91" s="167">
        <f t="shared" si="10"/>
        <v>238.74400000000003</v>
      </c>
      <c r="X91" s="167">
        <f t="shared" si="11"/>
        <v>83.106999999999999</v>
      </c>
      <c r="Y91" s="167">
        <f t="shared" si="12"/>
        <v>98.77600000000001</v>
      </c>
      <c r="Z91" t="str">
        <f t="shared" si="13"/>
        <v>NA</v>
      </c>
      <c r="AA91">
        <f t="shared" si="14"/>
        <v>118.107</v>
      </c>
      <c r="AB91" s="168" t="str">
        <f t="shared" si="15"/>
        <v>NA</v>
      </c>
      <c r="AC91">
        <f t="shared" si="16"/>
        <v>113.107</v>
      </c>
      <c r="AD91" s="168" t="str">
        <f t="shared" si="17"/>
        <v>NA</v>
      </c>
      <c r="AE91">
        <f t="shared" si="18"/>
        <v>83.106999999999999</v>
      </c>
    </row>
    <row r="92" spans="1:31" ht="12.75" customHeight="1" outlineLevel="1" x14ac:dyDescent="0.25">
      <c r="A92" s="149">
        <v>70</v>
      </c>
      <c r="B92" s="164" t="str">
        <f t="shared" si="0"/>
        <v>FA</v>
      </c>
      <c r="C92" s="164" t="str">
        <f t="shared" si="1"/>
        <v>FA</v>
      </c>
      <c r="D92" s="164" t="str">
        <f t="shared" si="2"/>
        <v>FA</v>
      </c>
      <c r="E92" s="135">
        <v>7.17</v>
      </c>
      <c r="F92" s="165">
        <v>0.2</v>
      </c>
      <c r="G92" s="135">
        <v>4</v>
      </c>
      <c r="H92" s="135">
        <v>125</v>
      </c>
      <c r="I92" s="154">
        <v>2.92923</v>
      </c>
      <c r="J92" s="154">
        <v>4.0000000000000001E-3</v>
      </c>
      <c r="K92" s="154">
        <v>280.50400000000002</v>
      </c>
      <c r="L92" s="154">
        <v>145.16399999999999</v>
      </c>
      <c r="M92" s="154">
        <v>158.905</v>
      </c>
      <c r="N92" s="135">
        <f t="shared" si="3"/>
        <v>95</v>
      </c>
      <c r="O92" s="167">
        <f t="shared" si="4"/>
        <v>250.50400000000002</v>
      </c>
      <c r="P92" s="167">
        <f t="shared" si="4"/>
        <v>115.16399999999999</v>
      </c>
      <c r="Q92" s="167">
        <f t="shared" si="4"/>
        <v>128.905</v>
      </c>
      <c r="R92" s="135">
        <f t="shared" si="5"/>
        <v>90</v>
      </c>
      <c r="S92" s="167">
        <f t="shared" si="6"/>
        <v>245.50400000000002</v>
      </c>
      <c r="T92" s="167">
        <f t="shared" si="7"/>
        <v>110.16399999999999</v>
      </c>
      <c r="U92" s="167">
        <f t="shared" si="8"/>
        <v>123.905</v>
      </c>
      <c r="V92" s="135">
        <f t="shared" si="9"/>
        <v>60</v>
      </c>
      <c r="W92" s="167">
        <f t="shared" si="10"/>
        <v>215.50400000000002</v>
      </c>
      <c r="X92" s="167">
        <f t="shared" si="11"/>
        <v>80.163999999999987</v>
      </c>
      <c r="Y92" s="167">
        <f t="shared" si="12"/>
        <v>93.905000000000001</v>
      </c>
      <c r="Z92" t="str">
        <f t="shared" si="13"/>
        <v>NA</v>
      </c>
      <c r="AA92">
        <f t="shared" si="14"/>
        <v>115.16399999999999</v>
      </c>
      <c r="AB92" s="168" t="str">
        <f t="shared" si="15"/>
        <v>NA</v>
      </c>
      <c r="AC92">
        <f t="shared" si="16"/>
        <v>110.16399999999999</v>
      </c>
      <c r="AD92" s="168" t="str">
        <f t="shared" si="17"/>
        <v>NA</v>
      </c>
      <c r="AE92">
        <f t="shared" si="18"/>
        <v>80.163999999999987</v>
      </c>
    </row>
    <row r="93" spans="1:31" ht="12.75" customHeight="1" outlineLevel="1" x14ac:dyDescent="0.25">
      <c r="A93" s="149">
        <v>85</v>
      </c>
      <c r="B93" s="164" t="str">
        <f t="shared" si="0"/>
        <v>FA</v>
      </c>
      <c r="C93" s="164" t="str">
        <f t="shared" si="1"/>
        <v>FA</v>
      </c>
      <c r="D93" s="164" t="str">
        <f t="shared" si="2"/>
        <v>FA</v>
      </c>
      <c r="E93" s="135">
        <v>8.67</v>
      </c>
      <c r="F93" s="165">
        <v>0.2</v>
      </c>
      <c r="G93" s="135">
        <v>4</v>
      </c>
      <c r="H93" s="135">
        <v>125</v>
      </c>
      <c r="I93" s="154">
        <v>4.4292300000000004</v>
      </c>
      <c r="J93" s="154">
        <v>4.0000000000000001E-3</v>
      </c>
      <c r="K93" s="154">
        <v>255.24199999999999</v>
      </c>
      <c r="L93" s="154">
        <v>141.91499999999999</v>
      </c>
      <c r="M93" s="154">
        <v>152.77000000000001</v>
      </c>
      <c r="N93" s="135">
        <f t="shared" si="3"/>
        <v>95</v>
      </c>
      <c r="O93" s="167">
        <f t="shared" si="4"/>
        <v>225.24199999999999</v>
      </c>
      <c r="P93" s="167">
        <f t="shared" si="4"/>
        <v>111.91499999999999</v>
      </c>
      <c r="Q93" s="167">
        <f t="shared" si="4"/>
        <v>122.77000000000001</v>
      </c>
      <c r="R93" s="135">
        <f t="shared" si="5"/>
        <v>90</v>
      </c>
      <c r="S93" s="167">
        <f t="shared" si="6"/>
        <v>220.24199999999999</v>
      </c>
      <c r="T93" s="167">
        <f t="shared" si="7"/>
        <v>106.91499999999999</v>
      </c>
      <c r="U93" s="167">
        <f t="shared" si="8"/>
        <v>117.77000000000001</v>
      </c>
      <c r="V93" s="135">
        <f t="shared" si="9"/>
        <v>60</v>
      </c>
      <c r="W93" s="167">
        <f t="shared" si="10"/>
        <v>190.24199999999999</v>
      </c>
      <c r="X93" s="167">
        <f t="shared" si="11"/>
        <v>76.914999999999992</v>
      </c>
      <c r="Y93" s="167">
        <f t="shared" si="12"/>
        <v>87.77000000000001</v>
      </c>
      <c r="Z93" t="str">
        <f t="shared" si="13"/>
        <v>NA</v>
      </c>
      <c r="AA93">
        <f t="shared" si="14"/>
        <v>111.91499999999999</v>
      </c>
      <c r="AB93" s="168" t="str">
        <f t="shared" si="15"/>
        <v>NA</v>
      </c>
      <c r="AC93">
        <f t="shared" si="16"/>
        <v>106.91499999999999</v>
      </c>
      <c r="AD93" s="168" t="str">
        <f t="shared" si="17"/>
        <v>NA</v>
      </c>
      <c r="AE93">
        <f t="shared" si="18"/>
        <v>76.914999999999992</v>
      </c>
    </row>
    <row r="94" spans="1:31" ht="12.75" customHeight="1" outlineLevel="1" x14ac:dyDescent="0.25">
      <c r="A94" s="149">
        <v>100</v>
      </c>
      <c r="B94" s="164" t="str">
        <f t="shared" si="0"/>
        <v>FA</v>
      </c>
      <c r="C94" s="164" t="str">
        <f t="shared" si="1"/>
        <v>FA</v>
      </c>
      <c r="D94" s="164" t="str">
        <f t="shared" si="2"/>
        <v>FA</v>
      </c>
      <c r="E94" s="135">
        <v>10.17</v>
      </c>
      <c r="F94" s="165">
        <v>0.2</v>
      </c>
      <c r="G94" s="135">
        <v>4</v>
      </c>
      <c r="H94" s="135">
        <v>125</v>
      </c>
      <c r="I94" s="154">
        <v>5.9292300000000004</v>
      </c>
      <c r="J94" s="154">
        <v>4.0000000000000001E-3</v>
      </c>
      <c r="K94" s="154">
        <v>237.09299999999999</v>
      </c>
      <c r="L94" s="154">
        <v>139.614</v>
      </c>
      <c r="M94" s="154">
        <v>149.148</v>
      </c>
      <c r="N94" s="135">
        <f t="shared" si="3"/>
        <v>95</v>
      </c>
      <c r="O94" s="167">
        <f t="shared" si="4"/>
        <v>207.09299999999999</v>
      </c>
      <c r="P94" s="167">
        <f t="shared" si="4"/>
        <v>109.614</v>
      </c>
      <c r="Q94" s="167">
        <f t="shared" si="4"/>
        <v>119.148</v>
      </c>
      <c r="R94" s="135">
        <f t="shared" si="5"/>
        <v>90</v>
      </c>
      <c r="S94" s="167">
        <f t="shared" si="6"/>
        <v>202.09299999999999</v>
      </c>
      <c r="T94" s="167">
        <f t="shared" si="7"/>
        <v>104.614</v>
      </c>
      <c r="U94" s="167">
        <f t="shared" si="8"/>
        <v>114.148</v>
      </c>
      <c r="V94" s="135">
        <f t="shared" si="9"/>
        <v>60</v>
      </c>
      <c r="W94" s="167">
        <f t="shared" si="10"/>
        <v>172.09299999999999</v>
      </c>
      <c r="X94" s="167">
        <f t="shared" si="11"/>
        <v>74.614000000000004</v>
      </c>
      <c r="Y94" s="167">
        <f t="shared" si="12"/>
        <v>84.147999999999996</v>
      </c>
      <c r="Z94">
        <f t="shared" si="13"/>
        <v>207.09299999999999</v>
      </c>
      <c r="AA94">
        <f t="shared" si="14"/>
        <v>109.614</v>
      </c>
      <c r="AB94" s="168" t="str">
        <f t="shared" si="15"/>
        <v>NA</v>
      </c>
      <c r="AC94">
        <f t="shared" si="16"/>
        <v>104.614</v>
      </c>
      <c r="AD94" s="168" t="str">
        <f t="shared" si="17"/>
        <v>NA</v>
      </c>
      <c r="AE94">
        <f t="shared" si="18"/>
        <v>74.614000000000004</v>
      </c>
    </row>
    <row r="95" spans="1:31" ht="12.75" customHeight="1" outlineLevel="1" x14ac:dyDescent="0.25">
      <c r="A95" s="149">
        <v>125</v>
      </c>
      <c r="B95" s="164" t="str">
        <f t="shared" si="0"/>
        <v>FA</v>
      </c>
      <c r="C95" s="164" t="str">
        <f t="shared" si="1"/>
        <v>FA</v>
      </c>
      <c r="D95" s="164" t="str">
        <f t="shared" si="2"/>
        <v>FA</v>
      </c>
      <c r="E95" s="135">
        <v>12.67</v>
      </c>
      <c r="F95" s="165">
        <v>0.2</v>
      </c>
      <c r="G95" s="135">
        <v>4</v>
      </c>
      <c r="H95" s="135">
        <v>125</v>
      </c>
      <c r="I95" s="154">
        <v>8.4292300000000004</v>
      </c>
      <c r="J95" s="154">
        <v>4.0000000000000001E-3</v>
      </c>
      <c r="K95" s="154">
        <v>215.84800000000001</v>
      </c>
      <c r="L95" s="154">
        <v>136.93899999999999</v>
      </c>
      <c r="M95" s="154">
        <v>144.84</v>
      </c>
      <c r="N95" s="135">
        <f t="shared" si="3"/>
        <v>95</v>
      </c>
      <c r="O95" s="167">
        <f t="shared" si="4"/>
        <v>185.84800000000001</v>
      </c>
      <c r="P95" s="167">
        <f t="shared" si="4"/>
        <v>106.93899999999999</v>
      </c>
      <c r="Q95" s="167">
        <f t="shared" si="4"/>
        <v>114.84</v>
      </c>
      <c r="R95" s="135">
        <f t="shared" si="5"/>
        <v>90</v>
      </c>
      <c r="S95" s="167">
        <f t="shared" si="6"/>
        <v>180.84800000000001</v>
      </c>
      <c r="T95" s="167">
        <f t="shared" si="7"/>
        <v>101.93899999999999</v>
      </c>
      <c r="U95" s="167">
        <f t="shared" si="8"/>
        <v>109.84</v>
      </c>
      <c r="V95" s="135">
        <f t="shared" si="9"/>
        <v>60</v>
      </c>
      <c r="W95" s="167">
        <f t="shared" si="10"/>
        <v>150.84800000000001</v>
      </c>
      <c r="X95" s="167">
        <f t="shared" si="11"/>
        <v>71.938999999999993</v>
      </c>
      <c r="Y95" s="167">
        <f t="shared" si="12"/>
        <v>79.84</v>
      </c>
      <c r="Z95">
        <f t="shared" si="13"/>
        <v>185.84800000000001</v>
      </c>
      <c r="AA95">
        <f t="shared" si="14"/>
        <v>106.93899999999999</v>
      </c>
      <c r="AB95" s="168" t="str">
        <f t="shared" si="15"/>
        <v>NA</v>
      </c>
      <c r="AC95">
        <f t="shared" si="16"/>
        <v>101.93899999999999</v>
      </c>
      <c r="AD95" s="168" t="str">
        <f t="shared" si="17"/>
        <v>NA</v>
      </c>
      <c r="AE95">
        <f t="shared" si="18"/>
        <v>71.938999999999993</v>
      </c>
    </row>
    <row r="96" spans="1:31" ht="12.75" customHeight="1" outlineLevel="1" x14ac:dyDescent="0.25">
      <c r="A96" s="149">
        <v>150</v>
      </c>
      <c r="B96" s="164" t="str">
        <f t="shared" si="0"/>
        <v>FA</v>
      </c>
      <c r="C96" s="164" t="str">
        <f t="shared" si="1"/>
        <v>FA</v>
      </c>
      <c r="D96" s="164" t="str">
        <f t="shared" si="2"/>
        <v>FA</v>
      </c>
      <c r="E96" s="135">
        <v>15.17</v>
      </c>
      <c r="F96" s="165">
        <v>0.2</v>
      </c>
      <c r="G96" s="135">
        <v>4</v>
      </c>
      <c r="H96" s="135">
        <v>125</v>
      </c>
      <c r="I96" s="154">
        <v>10.9292</v>
      </c>
      <c r="J96" s="154">
        <v>4.0000000000000001E-3</v>
      </c>
      <c r="K96" s="154">
        <v>201.43299999999999</v>
      </c>
      <c r="L96" s="154">
        <v>135.102</v>
      </c>
      <c r="M96" s="154">
        <v>141.751</v>
      </c>
      <c r="N96" s="135">
        <f t="shared" si="3"/>
        <v>95</v>
      </c>
      <c r="O96" s="167">
        <f t="shared" si="4"/>
        <v>171.43299999999999</v>
      </c>
      <c r="P96" s="167">
        <f t="shared" si="4"/>
        <v>105.102</v>
      </c>
      <c r="Q96" s="167">
        <f t="shared" si="4"/>
        <v>111.751</v>
      </c>
      <c r="R96" s="135">
        <f t="shared" si="5"/>
        <v>90</v>
      </c>
      <c r="S96" s="167">
        <f t="shared" si="6"/>
        <v>166.43299999999999</v>
      </c>
      <c r="T96" s="167">
        <f t="shared" si="7"/>
        <v>100.102</v>
      </c>
      <c r="U96" s="167">
        <f t="shared" si="8"/>
        <v>106.751</v>
      </c>
      <c r="V96" s="135">
        <f t="shared" si="9"/>
        <v>60</v>
      </c>
      <c r="W96" s="167">
        <f t="shared" si="10"/>
        <v>136.43299999999999</v>
      </c>
      <c r="X96" s="167">
        <f t="shared" si="11"/>
        <v>70.102000000000004</v>
      </c>
      <c r="Y96" s="167">
        <f t="shared" si="12"/>
        <v>76.751000000000005</v>
      </c>
      <c r="Z96">
        <f t="shared" si="13"/>
        <v>171.43299999999999</v>
      </c>
      <c r="AA96">
        <f t="shared" si="14"/>
        <v>105.102</v>
      </c>
      <c r="AB96" s="168">
        <f t="shared" si="15"/>
        <v>166.43299999999999</v>
      </c>
      <c r="AC96">
        <f t="shared" si="16"/>
        <v>100.102</v>
      </c>
      <c r="AD96" s="168">
        <f t="shared" si="17"/>
        <v>136.43299999999999</v>
      </c>
      <c r="AE96">
        <f t="shared" si="18"/>
        <v>70.102000000000004</v>
      </c>
    </row>
    <row r="97" spans="1:31" ht="12.75" customHeight="1" outlineLevel="1" x14ac:dyDescent="0.25">
      <c r="A97" s="149">
        <v>2</v>
      </c>
      <c r="B97" s="164" t="str">
        <f t="shared" si="0"/>
        <v>FA</v>
      </c>
      <c r="C97" s="164" t="str">
        <f t="shared" si="1"/>
        <v>FA</v>
      </c>
      <c r="D97" s="164" t="str">
        <f t="shared" si="2"/>
        <v>FA</v>
      </c>
      <c r="E97" s="135">
        <v>0.37</v>
      </c>
      <c r="F97" s="165">
        <v>0.2</v>
      </c>
      <c r="G97" s="135">
        <v>6</v>
      </c>
      <c r="H97" s="135">
        <v>125</v>
      </c>
      <c r="I97" s="154">
        <v>-3.8707700000000003</v>
      </c>
      <c r="J97" s="154">
        <v>6.0000000000000001E-3</v>
      </c>
      <c r="K97" s="154">
        <v>1795.62</v>
      </c>
      <c r="L97" s="154">
        <v>359.334</v>
      </c>
      <c r="M97" s="154">
        <v>510.33699999999999</v>
      </c>
      <c r="N97" s="135">
        <f t="shared" si="3"/>
        <v>95</v>
      </c>
      <c r="O97" s="167">
        <f t="shared" si="4"/>
        <v>1765.62</v>
      </c>
      <c r="P97" s="167">
        <f t="shared" si="4"/>
        <v>329.334</v>
      </c>
      <c r="Q97" s="167">
        <f t="shared" si="4"/>
        <v>480.33699999999999</v>
      </c>
      <c r="R97" s="135">
        <f t="shared" si="5"/>
        <v>90</v>
      </c>
      <c r="S97" s="167">
        <f t="shared" si="6"/>
        <v>1760.62</v>
      </c>
      <c r="T97" s="167">
        <f t="shared" si="7"/>
        <v>324.334</v>
      </c>
      <c r="U97" s="167">
        <f t="shared" si="8"/>
        <v>475.33699999999999</v>
      </c>
      <c r="V97" s="135">
        <f t="shared" si="9"/>
        <v>60</v>
      </c>
      <c r="W97" s="167">
        <f t="shared" si="10"/>
        <v>1730.62</v>
      </c>
      <c r="X97" s="167">
        <f t="shared" si="11"/>
        <v>294.334</v>
      </c>
      <c r="Y97" s="167">
        <f t="shared" si="12"/>
        <v>445.33699999999999</v>
      </c>
      <c r="Z97" t="str">
        <f t="shared" si="13"/>
        <v>NA</v>
      </c>
      <c r="AA97" t="str">
        <f t="shared" si="14"/>
        <v>NA</v>
      </c>
      <c r="AB97" s="168" t="str">
        <f t="shared" si="15"/>
        <v>NA</v>
      </c>
      <c r="AC97" t="str">
        <f t="shared" si="16"/>
        <v>NA</v>
      </c>
      <c r="AD97" s="168" t="str">
        <f t="shared" si="17"/>
        <v>NA</v>
      </c>
      <c r="AE97" t="str">
        <f t="shared" si="18"/>
        <v>NA</v>
      </c>
    </row>
    <row r="98" spans="1:31" ht="12.75" customHeight="1" outlineLevel="1" x14ac:dyDescent="0.25">
      <c r="A98" s="149">
        <v>3.5</v>
      </c>
      <c r="B98" s="164" t="str">
        <f t="shared" si="0"/>
        <v>FA</v>
      </c>
      <c r="C98" s="164" t="str">
        <f t="shared" si="1"/>
        <v>FA</v>
      </c>
      <c r="D98" s="164" t="str">
        <f t="shared" si="2"/>
        <v>FA</v>
      </c>
      <c r="E98" s="135">
        <v>0.52</v>
      </c>
      <c r="F98" s="165">
        <v>0.2</v>
      </c>
      <c r="G98" s="135">
        <v>6</v>
      </c>
      <c r="H98" s="135">
        <v>125</v>
      </c>
      <c r="I98" s="154">
        <v>-3.7207699999999999</v>
      </c>
      <c r="J98" s="154">
        <v>6.0000000000000001E-3</v>
      </c>
      <c r="K98" s="154">
        <v>1596.59</v>
      </c>
      <c r="L98" s="154">
        <v>328.07100000000003</v>
      </c>
      <c r="M98" s="154">
        <v>460.28899999999999</v>
      </c>
      <c r="N98" s="135">
        <f t="shared" si="3"/>
        <v>95</v>
      </c>
      <c r="O98" s="167">
        <f t="shared" si="4"/>
        <v>1566.59</v>
      </c>
      <c r="P98" s="167">
        <f t="shared" si="4"/>
        <v>298.07100000000003</v>
      </c>
      <c r="Q98" s="167">
        <f t="shared" si="4"/>
        <v>430.28899999999999</v>
      </c>
      <c r="R98" s="135">
        <f t="shared" si="5"/>
        <v>90</v>
      </c>
      <c r="S98" s="167">
        <f t="shared" si="6"/>
        <v>1561.59</v>
      </c>
      <c r="T98" s="167">
        <f t="shared" si="7"/>
        <v>293.07100000000003</v>
      </c>
      <c r="U98" s="167">
        <f t="shared" si="8"/>
        <v>425.28899999999999</v>
      </c>
      <c r="V98" s="135">
        <f t="shared" si="9"/>
        <v>60</v>
      </c>
      <c r="W98" s="167">
        <f t="shared" si="10"/>
        <v>1531.59</v>
      </c>
      <c r="X98" s="167">
        <f t="shared" si="11"/>
        <v>263.07100000000003</v>
      </c>
      <c r="Y98" s="167">
        <f t="shared" si="12"/>
        <v>395.28899999999999</v>
      </c>
      <c r="Z98" t="str">
        <f t="shared" si="13"/>
        <v>NA</v>
      </c>
      <c r="AA98" t="str">
        <f t="shared" si="14"/>
        <v>NA</v>
      </c>
      <c r="AB98" s="168" t="str">
        <f t="shared" si="15"/>
        <v>NA</v>
      </c>
      <c r="AC98" t="str">
        <f t="shared" si="16"/>
        <v>NA</v>
      </c>
      <c r="AD98" s="168" t="str">
        <f t="shared" si="17"/>
        <v>NA</v>
      </c>
      <c r="AE98" t="str">
        <f t="shared" si="18"/>
        <v>NA</v>
      </c>
    </row>
    <row r="99" spans="1:31" ht="12.75" customHeight="1" outlineLevel="1" x14ac:dyDescent="0.25">
      <c r="A99" s="149">
        <v>5</v>
      </c>
      <c r="B99" s="164" t="str">
        <f t="shared" si="0"/>
        <v>FA</v>
      </c>
      <c r="C99" s="164" t="str">
        <f t="shared" si="1"/>
        <v>FA</v>
      </c>
      <c r="D99" s="164" t="str">
        <f t="shared" si="2"/>
        <v>FA</v>
      </c>
      <c r="E99" s="135">
        <v>0.67</v>
      </c>
      <c r="F99" s="165">
        <v>0.2</v>
      </c>
      <c r="G99" s="135">
        <v>6</v>
      </c>
      <c r="H99" s="135">
        <v>125</v>
      </c>
      <c r="I99" s="154">
        <v>-3.57077</v>
      </c>
      <c r="J99" s="154">
        <v>6.0000000000000001E-3</v>
      </c>
      <c r="K99" s="154">
        <v>1436.68</v>
      </c>
      <c r="L99" s="154">
        <v>305.04300000000001</v>
      </c>
      <c r="M99" s="154">
        <v>425.17</v>
      </c>
      <c r="N99" s="135">
        <f t="shared" si="3"/>
        <v>95</v>
      </c>
      <c r="O99" s="167">
        <f t="shared" si="4"/>
        <v>1406.68</v>
      </c>
      <c r="P99" s="167">
        <f t="shared" si="4"/>
        <v>275.04300000000001</v>
      </c>
      <c r="Q99" s="167">
        <f t="shared" si="4"/>
        <v>395.17</v>
      </c>
      <c r="R99" s="135">
        <f t="shared" si="5"/>
        <v>90</v>
      </c>
      <c r="S99" s="167">
        <f t="shared" si="6"/>
        <v>1401.68</v>
      </c>
      <c r="T99" s="167">
        <f t="shared" si="7"/>
        <v>270.04300000000001</v>
      </c>
      <c r="U99" s="167">
        <f t="shared" si="8"/>
        <v>390.17</v>
      </c>
      <c r="V99" s="135">
        <f t="shared" si="9"/>
        <v>60</v>
      </c>
      <c r="W99" s="167">
        <f t="shared" si="10"/>
        <v>1371.68</v>
      </c>
      <c r="X99" s="167">
        <f t="shared" si="11"/>
        <v>240.04300000000001</v>
      </c>
      <c r="Y99" s="167">
        <f t="shared" si="12"/>
        <v>360.17</v>
      </c>
      <c r="Z99" t="str">
        <f t="shared" si="13"/>
        <v>NA</v>
      </c>
      <c r="AA99" t="str">
        <f t="shared" si="14"/>
        <v>NA</v>
      </c>
      <c r="AB99" s="168" t="str">
        <f t="shared" si="15"/>
        <v>NA</v>
      </c>
      <c r="AC99" t="str">
        <f t="shared" si="16"/>
        <v>NA</v>
      </c>
      <c r="AD99" s="168" t="str">
        <f t="shared" si="17"/>
        <v>NA</v>
      </c>
      <c r="AE99" t="str">
        <f t="shared" si="18"/>
        <v>NA</v>
      </c>
    </row>
    <row r="100" spans="1:31" ht="12.75" customHeight="1" outlineLevel="1" x14ac:dyDescent="0.25">
      <c r="A100" s="149">
        <v>7.5</v>
      </c>
      <c r="B100" s="164" t="str">
        <f t="shared" si="0"/>
        <v>FA</v>
      </c>
      <c r="C100" s="164" t="str">
        <f t="shared" si="1"/>
        <v>FA</v>
      </c>
      <c r="D100" s="164" t="str">
        <f t="shared" si="2"/>
        <v>FA</v>
      </c>
      <c r="E100" s="135">
        <v>0.92</v>
      </c>
      <c r="F100" s="165">
        <v>0.2</v>
      </c>
      <c r="G100" s="135">
        <v>6</v>
      </c>
      <c r="H100" s="135">
        <v>125</v>
      </c>
      <c r="I100" s="154">
        <v>-3.32077</v>
      </c>
      <c r="J100" s="154">
        <v>6.0000000000000001E-3</v>
      </c>
      <c r="K100" s="154">
        <v>1232.32</v>
      </c>
      <c r="L100" s="154">
        <v>276.55500000000001</v>
      </c>
      <c r="M100" s="154">
        <v>382.64400000000001</v>
      </c>
      <c r="N100" s="135">
        <f t="shared" si="3"/>
        <v>95</v>
      </c>
      <c r="O100" s="167">
        <f t="shared" si="4"/>
        <v>1202.32</v>
      </c>
      <c r="P100" s="167">
        <f t="shared" si="4"/>
        <v>246.55500000000001</v>
      </c>
      <c r="Q100" s="167">
        <f t="shared" si="4"/>
        <v>352.64400000000001</v>
      </c>
      <c r="R100" s="135">
        <f t="shared" si="5"/>
        <v>90</v>
      </c>
      <c r="S100" s="167">
        <f t="shared" si="6"/>
        <v>1197.32</v>
      </c>
      <c r="T100" s="167">
        <f t="shared" si="7"/>
        <v>241.55500000000001</v>
      </c>
      <c r="U100" s="167">
        <f t="shared" si="8"/>
        <v>347.64400000000001</v>
      </c>
      <c r="V100" s="135">
        <f t="shared" si="9"/>
        <v>60</v>
      </c>
      <c r="W100" s="167">
        <f t="shared" si="10"/>
        <v>1167.32</v>
      </c>
      <c r="X100" s="167">
        <f t="shared" si="11"/>
        <v>211.55500000000001</v>
      </c>
      <c r="Y100" s="167">
        <f t="shared" si="12"/>
        <v>317.64400000000001</v>
      </c>
      <c r="Z100" t="str">
        <f t="shared" si="13"/>
        <v>NA</v>
      </c>
      <c r="AA100" t="str">
        <f t="shared" si="14"/>
        <v>NA</v>
      </c>
      <c r="AB100" s="168" t="str">
        <f t="shared" si="15"/>
        <v>NA</v>
      </c>
      <c r="AC100" t="str">
        <f t="shared" si="16"/>
        <v>NA</v>
      </c>
      <c r="AD100" s="168" t="str">
        <f t="shared" si="17"/>
        <v>NA</v>
      </c>
      <c r="AE100" t="str">
        <f t="shared" si="18"/>
        <v>NA</v>
      </c>
    </row>
    <row r="101" spans="1:31" ht="12.75" customHeight="1" outlineLevel="1" x14ac:dyDescent="0.25">
      <c r="A101" s="149">
        <v>10</v>
      </c>
      <c r="B101" s="164" t="str">
        <f t="shared" ref="B101:B164" si="19">IF(AND($A101&lt;=$C$29,Z101&lt;&gt;"NA",AA101&lt;&gt;"NA",G101&gt;=$Z$31),"TR","FA")</f>
        <v>FA</v>
      </c>
      <c r="C101" s="164" t="str">
        <f t="shared" ref="C101:C164" si="20">IF(AND($A101&lt;=$C$29,$AB101&lt;&gt;"NA",$AC101&lt;&gt;"NA",$G101&gt;=$AB$31),"TR","FA")</f>
        <v>FA</v>
      </c>
      <c r="D101" s="164" t="str">
        <f t="shared" ref="D101:D164" si="21">IF(AND($A101&lt;=$C$29,$AD101&lt;&gt;"NA",$AE101&lt;&gt;"NA",$G101&gt;=$AD$31),"TR","FA")</f>
        <v>FA</v>
      </c>
      <c r="E101" s="135">
        <v>1.17</v>
      </c>
      <c r="F101" s="165">
        <v>0.2</v>
      </c>
      <c r="G101" s="135">
        <v>6</v>
      </c>
      <c r="H101" s="135">
        <v>125</v>
      </c>
      <c r="I101" s="154">
        <v>-3.07077</v>
      </c>
      <c r="J101" s="154">
        <v>6.0000000000000001E-3</v>
      </c>
      <c r="K101" s="154">
        <v>1087.43</v>
      </c>
      <c r="L101" s="154">
        <v>255.327</v>
      </c>
      <c r="M101" s="154">
        <v>347.64400000000001</v>
      </c>
      <c r="N101" s="135">
        <f t="shared" si="3"/>
        <v>95</v>
      </c>
      <c r="O101" s="167">
        <f t="shared" si="4"/>
        <v>1057.43</v>
      </c>
      <c r="P101" s="167">
        <f t="shared" si="4"/>
        <v>225.327</v>
      </c>
      <c r="Q101" s="167">
        <f t="shared" si="4"/>
        <v>317.64400000000001</v>
      </c>
      <c r="R101" s="135">
        <f t="shared" si="5"/>
        <v>90</v>
      </c>
      <c r="S101" s="167">
        <f t="shared" si="6"/>
        <v>1052.43</v>
      </c>
      <c r="T101" s="167">
        <f t="shared" si="7"/>
        <v>220.327</v>
      </c>
      <c r="U101" s="167">
        <f t="shared" si="8"/>
        <v>312.64400000000001</v>
      </c>
      <c r="V101" s="135">
        <f t="shared" si="9"/>
        <v>60</v>
      </c>
      <c r="W101" s="167">
        <f t="shared" si="10"/>
        <v>1022.4300000000001</v>
      </c>
      <c r="X101" s="167">
        <f t="shared" si="11"/>
        <v>190.327</v>
      </c>
      <c r="Y101" s="167">
        <f t="shared" si="12"/>
        <v>282.64400000000001</v>
      </c>
      <c r="Z101" t="str">
        <f t="shared" si="13"/>
        <v>NA</v>
      </c>
      <c r="AA101" t="str">
        <f t="shared" si="14"/>
        <v>NA</v>
      </c>
      <c r="AB101" s="168" t="str">
        <f t="shared" si="15"/>
        <v>NA</v>
      </c>
      <c r="AC101" t="str">
        <f t="shared" si="16"/>
        <v>NA</v>
      </c>
      <c r="AD101" s="168" t="str">
        <f t="shared" si="17"/>
        <v>NA</v>
      </c>
      <c r="AE101" t="str">
        <f t="shared" si="18"/>
        <v>NA</v>
      </c>
    </row>
    <row r="102" spans="1:31" ht="12.75" customHeight="1" outlineLevel="1" x14ac:dyDescent="0.25">
      <c r="A102" s="149">
        <v>15</v>
      </c>
      <c r="B102" s="164" t="str">
        <f t="shared" si="19"/>
        <v>FA</v>
      </c>
      <c r="C102" s="164" t="str">
        <f t="shared" si="20"/>
        <v>FA</v>
      </c>
      <c r="D102" s="164" t="str">
        <f t="shared" si="21"/>
        <v>FA</v>
      </c>
      <c r="E102" s="135">
        <v>1.67</v>
      </c>
      <c r="F102" s="165">
        <v>0.2</v>
      </c>
      <c r="G102" s="135">
        <v>6</v>
      </c>
      <c r="H102" s="135">
        <v>125</v>
      </c>
      <c r="I102" s="154">
        <v>-2.57077</v>
      </c>
      <c r="J102" s="154">
        <v>6.0000000000000001E-3</v>
      </c>
      <c r="K102" s="154">
        <v>891.89</v>
      </c>
      <c r="L102" s="154">
        <v>227.667</v>
      </c>
      <c r="M102" s="154">
        <v>299.053</v>
      </c>
      <c r="N102" s="135">
        <f t="shared" ref="N102:N165" si="22">$O$35</f>
        <v>95</v>
      </c>
      <c r="O102" s="167">
        <f t="shared" ref="O102:Q165" si="23">K102-$K$35+$O$35</f>
        <v>861.89</v>
      </c>
      <c r="P102" s="167">
        <f t="shared" si="23"/>
        <v>197.667</v>
      </c>
      <c r="Q102" s="167">
        <f t="shared" si="23"/>
        <v>269.053</v>
      </c>
      <c r="R102" s="135">
        <f t="shared" ref="R102:R165" si="24">$S$35</f>
        <v>90</v>
      </c>
      <c r="S102" s="167">
        <f t="shared" ref="S102:S165" si="25">$K102-$K$35+$S$35</f>
        <v>856.89</v>
      </c>
      <c r="T102" s="167">
        <f t="shared" ref="T102:T165" si="26">$L102-$K$35+$S$35</f>
        <v>192.667</v>
      </c>
      <c r="U102" s="167">
        <f t="shared" ref="U102:U165" si="27">$M102-$K$35+$S$35</f>
        <v>264.053</v>
      </c>
      <c r="V102" s="135">
        <f t="shared" ref="V102:V165" si="28">$W$35</f>
        <v>60</v>
      </c>
      <c r="W102" s="167">
        <f t="shared" ref="W102:W165" si="29">$K102-$K$35+$W$35</f>
        <v>826.89</v>
      </c>
      <c r="X102" s="167">
        <f t="shared" ref="X102:X165" si="30">$L102-$K$35+$W$35</f>
        <v>162.667</v>
      </c>
      <c r="Y102" s="167">
        <f t="shared" ref="Y102:Y165" si="31">$M102-$K$35+$W$35</f>
        <v>234.053</v>
      </c>
      <c r="Z102" t="str">
        <f t="shared" ref="Z102:Z165" si="32">IF(O102&lt;$Z$35,O102,"NA")</f>
        <v>NA</v>
      </c>
      <c r="AA102" t="str">
        <f t="shared" ref="AA102:AA165" si="33">IF(P102&lt;$AA$35,P102,"NA")</f>
        <v>NA</v>
      </c>
      <c r="AB102" s="168" t="str">
        <f t="shared" ref="AB102:AB165" si="34">IF(S102&lt;$AB$35,S102,"NA")</f>
        <v>NA</v>
      </c>
      <c r="AC102" t="str">
        <f t="shared" ref="AC102:AC165" si="35">IF(T102&lt;$AC$35,T102,"NA")</f>
        <v>NA</v>
      </c>
      <c r="AD102" s="168" t="str">
        <f t="shared" ref="AD102:AD165" si="36">IF(W102&lt;$AD$35,W102,"NA")</f>
        <v>NA</v>
      </c>
      <c r="AE102" t="str">
        <f t="shared" ref="AE102:AE165" si="37">IF(X102&lt;$AE$35,X102,"NA")</f>
        <v>NA</v>
      </c>
    </row>
    <row r="103" spans="1:31" ht="12.75" customHeight="1" outlineLevel="1" x14ac:dyDescent="0.25">
      <c r="A103" s="149">
        <v>20</v>
      </c>
      <c r="B103" s="164" t="str">
        <f t="shared" si="19"/>
        <v>FA</v>
      </c>
      <c r="C103" s="164" t="str">
        <f t="shared" si="20"/>
        <v>FA</v>
      </c>
      <c r="D103" s="164" t="str">
        <f t="shared" si="21"/>
        <v>FA</v>
      </c>
      <c r="E103" s="135">
        <v>2.17</v>
      </c>
      <c r="F103" s="165">
        <v>0.2</v>
      </c>
      <c r="G103" s="135">
        <v>6</v>
      </c>
      <c r="H103" s="135">
        <v>125</v>
      </c>
      <c r="I103" s="154">
        <v>-2.07077</v>
      </c>
      <c r="J103" s="154">
        <v>6.0000000000000001E-3</v>
      </c>
      <c r="K103" s="154">
        <v>757.18</v>
      </c>
      <c r="L103" s="154">
        <v>209.04900000000001</v>
      </c>
      <c r="M103" s="154">
        <v>267.32299999999998</v>
      </c>
      <c r="N103" s="135">
        <f t="shared" si="22"/>
        <v>95</v>
      </c>
      <c r="O103" s="167">
        <f t="shared" si="23"/>
        <v>727.18</v>
      </c>
      <c r="P103" s="167">
        <f t="shared" si="23"/>
        <v>179.04900000000001</v>
      </c>
      <c r="Q103" s="167">
        <f t="shared" si="23"/>
        <v>237.32299999999998</v>
      </c>
      <c r="R103" s="135">
        <f t="shared" si="24"/>
        <v>90</v>
      </c>
      <c r="S103" s="167">
        <f t="shared" si="25"/>
        <v>722.18</v>
      </c>
      <c r="T103" s="167">
        <f t="shared" si="26"/>
        <v>174.04900000000001</v>
      </c>
      <c r="U103" s="167">
        <f t="shared" si="27"/>
        <v>232.32299999999998</v>
      </c>
      <c r="V103" s="135">
        <f t="shared" si="28"/>
        <v>60</v>
      </c>
      <c r="W103" s="167">
        <f t="shared" si="29"/>
        <v>692.18</v>
      </c>
      <c r="X103" s="167">
        <f t="shared" si="30"/>
        <v>144.04900000000001</v>
      </c>
      <c r="Y103" s="167">
        <f t="shared" si="31"/>
        <v>202.32299999999998</v>
      </c>
      <c r="Z103" t="str">
        <f t="shared" si="32"/>
        <v>NA</v>
      </c>
      <c r="AA103" t="str">
        <f t="shared" si="33"/>
        <v>NA</v>
      </c>
      <c r="AB103" s="168" t="str">
        <f t="shared" si="34"/>
        <v>NA</v>
      </c>
      <c r="AC103" t="str">
        <f t="shared" si="35"/>
        <v>NA</v>
      </c>
      <c r="AD103" s="168" t="str">
        <f t="shared" si="36"/>
        <v>NA</v>
      </c>
      <c r="AE103" t="str">
        <f t="shared" si="37"/>
        <v>NA</v>
      </c>
    </row>
    <row r="104" spans="1:31" ht="12.75" customHeight="1" outlineLevel="1" x14ac:dyDescent="0.25">
      <c r="A104" s="149">
        <v>35</v>
      </c>
      <c r="B104" s="164" t="str">
        <f t="shared" si="19"/>
        <v>FA</v>
      </c>
      <c r="C104" s="164" t="str">
        <f t="shared" si="20"/>
        <v>FA</v>
      </c>
      <c r="D104" s="164" t="str">
        <f t="shared" si="21"/>
        <v>FA</v>
      </c>
      <c r="E104" s="135">
        <v>3.67</v>
      </c>
      <c r="F104" s="165">
        <v>0.2</v>
      </c>
      <c r="G104" s="135">
        <v>6</v>
      </c>
      <c r="H104" s="135">
        <v>125</v>
      </c>
      <c r="I104" s="154">
        <v>-0.57076899999999997</v>
      </c>
      <c r="J104" s="154">
        <v>6.0000000000000001E-3</v>
      </c>
      <c r="K104" s="154">
        <v>539.67899999999997</v>
      </c>
      <c r="L104" s="154">
        <v>179.173</v>
      </c>
      <c r="M104" s="154">
        <v>214.809</v>
      </c>
      <c r="N104" s="135">
        <f t="shared" si="22"/>
        <v>95</v>
      </c>
      <c r="O104" s="167">
        <f t="shared" si="23"/>
        <v>509.67899999999997</v>
      </c>
      <c r="P104" s="167">
        <f t="shared" si="23"/>
        <v>149.173</v>
      </c>
      <c r="Q104" s="167">
        <f t="shared" si="23"/>
        <v>184.809</v>
      </c>
      <c r="R104" s="135">
        <f t="shared" si="24"/>
        <v>90</v>
      </c>
      <c r="S104" s="167">
        <f t="shared" si="25"/>
        <v>504.67899999999997</v>
      </c>
      <c r="T104" s="167">
        <f t="shared" si="26"/>
        <v>144.173</v>
      </c>
      <c r="U104" s="167">
        <f t="shared" si="27"/>
        <v>179.809</v>
      </c>
      <c r="V104" s="135">
        <f t="shared" si="28"/>
        <v>60</v>
      </c>
      <c r="W104" s="167">
        <f t="shared" si="29"/>
        <v>474.67899999999997</v>
      </c>
      <c r="X104" s="167">
        <f t="shared" si="30"/>
        <v>114.173</v>
      </c>
      <c r="Y104" s="167">
        <f t="shared" si="31"/>
        <v>149.809</v>
      </c>
      <c r="Z104" t="str">
        <f t="shared" si="32"/>
        <v>NA</v>
      </c>
      <c r="AA104" t="str">
        <f t="shared" si="33"/>
        <v>NA</v>
      </c>
      <c r="AB104" s="168" t="str">
        <f t="shared" si="34"/>
        <v>NA</v>
      </c>
      <c r="AC104" t="str">
        <f t="shared" si="35"/>
        <v>NA</v>
      </c>
      <c r="AD104" s="168" t="str">
        <f t="shared" si="36"/>
        <v>NA</v>
      </c>
      <c r="AE104" t="str">
        <f t="shared" si="37"/>
        <v>NA</v>
      </c>
    </row>
    <row r="105" spans="1:31" ht="12.75" customHeight="1" outlineLevel="1" x14ac:dyDescent="0.25">
      <c r="A105" s="149">
        <v>50</v>
      </c>
      <c r="B105" s="164" t="str">
        <f t="shared" si="19"/>
        <v>FA</v>
      </c>
      <c r="C105" s="164" t="str">
        <f t="shared" si="20"/>
        <v>FA</v>
      </c>
      <c r="D105" s="164" t="str">
        <f t="shared" si="21"/>
        <v>FA</v>
      </c>
      <c r="E105" s="135">
        <v>5.17</v>
      </c>
      <c r="F105" s="165">
        <v>0.2</v>
      </c>
      <c r="G105" s="135">
        <v>6</v>
      </c>
      <c r="H105" s="135">
        <v>125</v>
      </c>
      <c r="I105" s="154">
        <v>0.92923100000000003</v>
      </c>
      <c r="J105" s="154">
        <v>6.0000000000000001E-3</v>
      </c>
      <c r="K105" s="154">
        <v>432.57400000000001</v>
      </c>
      <c r="L105" s="154">
        <v>165.19800000000001</v>
      </c>
      <c r="M105" s="154">
        <v>191.83799999999999</v>
      </c>
      <c r="N105" s="135">
        <f t="shared" si="22"/>
        <v>95</v>
      </c>
      <c r="O105" s="167">
        <f t="shared" si="23"/>
        <v>402.57400000000001</v>
      </c>
      <c r="P105" s="167">
        <f t="shared" si="23"/>
        <v>135.19800000000001</v>
      </c>
      <c r="Q105" s="167">
        <f t="shared" si="23"/>
        <v>161.83799999999999</v>
      </c>
      <c r="R105" s="135">
        <f t="shared" si="24"/>
        <v>90</v>
      </c>
      <c r="S105" s="167">
        <f t="shared" si="25"/>
        <v>397.57400000000001</v>
      </c>
      <c r="T105" s="167">
        <f t="shared" si="26"/>
        <v>130.19800000000001</v>
      </c>
      <c r="U105" s="167">
        <f t="shared" si="27"/>
        <v>156.83799999999999</v>
      </c>
      <c r="V105" s="135">
        <f t="shared" si="28"/>
        <v>60</v>
      </c>
      <c r="W105" s="167">
        <f t="shared" si="29"/>
        <v>367.57400000000001</v>
      </c>
      <c r="X105" s="167">
        <f t="shared" si="30"/>
        <v>100.19800000000001</v>
      </c>
      <c r="Y105" s="167">
        <f t="shared" si="31"/>
        <v>126.83799999999999</v>
      </c>
      <c r="Z105" t="str">
        <f t="shared" si="32"/>
        <v>NA</v>
      </c>
      <c r="AA105" t="str">
        <f t="shared" si="33"/>
        <v>NA</v>
      </c>
      <c r="AB105" s="168" t="str">
        <f t="shared" si="34"/>
        <v>NA</v>
      </c>
      <c r="AC105" t="str">
        <f t="shared" si="35"/>
        <v>NA</v>
      </c>
      <c r="AD105" s="168" t="str">
        <f t="shared" si="36"/>
        <v>NA</v>
      </c>
      <c r="AE105" t="str">
        <f t="shared" si="37"/>
        <v>NA</v>
      </c>
    </row>
    <row r="106" spans="1:31" ht="12.75" customHeight="1" outlineLevel="1" x14ac:dyDescent="0.25">
      <c r="A106" s="149">
        <v>60</v>
      </c>
      <c r="B106" s="164" t="str">
        <f t="shared" si="19"/>
        <v>FA</v>
      </c>
      <c r="C106" s="164" t="str">
        <f t="shared" si="20"/>
        <v>FA</v>
      </c>
      <c r="D106" s="164" t="str">
        <f t="shared" si="21"/>
        <v>FA</v>
      </c>
      <c r="E106" s="135">
        <v>6.17</v>
      </c>
      <c r="F106" s="165">
        <v>0.2</v>
      </c>
      <c r="G106" s="135">
        <v>6</v>
      </c>
      <c r="H106" s="135">
        <v>125</v>
      </c>
      <c r="I106" s="154">
        <v>1.92923</v>
      </c>
      <c r="J106" s="154">
        <v>6.0000000000000001E-3</v>
      </c>
      <c r="K106" s="154">
        <v>387.22399999999999</v>
      </c>
      <c r="L106" s="154">
        <v>159.161</v>
      </c>
      <c r="M106" s="154">
        <v>182.01</v>
      </c>
      <c r="N106" s="135">
        <f t="shared" si="22"/>
        <v>95</v>
      </c>
      <c r="O106" s="167">
        <f t="shared" si="23"/>
        <v>357.22399999999999</v>
      </c>
      <c r="P106" s="167">
        <f t="shared" si="23"/>
        <v>129.161</v>
      </c>
      <c r="Q106" s="167">
        <f t="shared" si="23"/>
        <v>152.01</v>
      </c>
      <c r="R106" s="135">
        <f t="shared" si="24"/>
        <v>90</v>
      </c>
      <c r="S106" s="167">
        <f t="shared" si="25"/>
        <v>352.22399999999999</v>
      </c>
      <c r="T106" s="167">
        <f t="shared" si="26"/>
        <v>124.161</v>
      </c>
      <c r="U106" s="167">
        <f t="shared" si="27"/>
        <v>147.01</v>
      </c>
      <c r="V106" s="135">
        <f t="shared" si="28"/>
        <v>60</v>
      </c>
      <c r="W106" s="167">
        <f t="shared" si="29"/>
        <v>322.22399999999999</v>
      </c>
      <c r="X106" s="167">
        <f t="shared" si="30"/>
        <v>94.161000000000001</v>
      </c>
      <c r="Y106" s="167">
        <f t="shared" si="31"/>
        <v>117.00999999999999</v>
      </c>
      <c r="Z106" t="str">
        <f t="shared" si="32"/>
        <v>NA</v>
      </c>
      <c r="AA106">
        <f t="shared" si="33"/>
        <v>129.161</v>
      </c>
      <c r="AB106" s="168" t="str">
        <f t="shared" si="34"/>
        <v>NA</v>
      </c>
      <c r="AC106" t="str">
        <f t="shared" si="35"/>
        <v>NA</v>
      </c>
      <c r="AD106" s="168" t="str">
        <f t="shared" si="36"/>
        <v>NA</v>
      </c>
      <c r="AE106" t="str">
        <f t="shared" si="37"/>
        <v>NA</v>
      </c>
    </row>
    <row r="107" spans="1:31" ht="12.75" customHeight="1" outlineLevel="1" x14ac:dyDescent="0.25">
      <c r="A107" s="149">
        <v>70</v>
      </c>
      <c r="B107" s="164" t="str">
        <f t="shared" si="19"/>
        <v>FA</v>
      </c>
      <c r="C107" s="164" t="str">
        <f t="shared" si="20"/>
        <v>FA</v>
      </c>
      <c r="D107" s="164" t="str">
        <f t="shared" si="21"/>
        <v>FA</v>
      </c>
      <c r="E107" s="135">
        <v>7.17</v>
      </c>
      <c r="F107" s="165">
        <v>0.2</v>
      </c>
      <c r="G107" s="135">
        <v>6</v>
      </c>
      <c r="H107" s="135">
        <v>125</v>
      </c>
      <c r="I107" s="154">
        <v>2.92923</v>
      </c>
      <c r="J107" s="154">
        <v>6.0000000000000001E-3</v>
      </c>
      <c r="K107" s="154">
        <v>353.59500000000003</v>
      </c>
      <c r="L107" s="154">
        <v>154.85400000000001</v>
      </c>
      <c r="M107" s="154">
        <v>174.95599999999999</v>
      </c>
      <c r="N107" s="135">
        <f t="shared" si="22"/>
        <v>95</v>
      </c>
      <c r="O107" s="167">
        <f t="shared" si="23"/>
        <v>323.59500000000003</v>
      </c>
      <c r="P107" s="167">
        <f t="shared" si="23"/>
        <v>124.85400000000001</v>
      </c>
      <c r="Q107" s="167">
        <f t="shared" si="23"/>
        <v>144.95599999999999</v>
      </c>
      <c r="R107" s="135">
        <f t="shared" si="24"/>
        <v>90</v>
      </c>
      <c r="S107" s="167">
        <f t="shared" si="25"/>
        <v>318.59500000000003</v>
      </c>
      <c r="T107" s="167">
        <f t="shared" si="26"/>
        <v>119.85400000000001</v>
      </c>
      <c r="U107" s="167">
        <f t="shared" si="27"/>
        <v>139.95599999999999</v>
      </c>
      <c r="V107" s="135">
        <f t="shared" si="28"/>
        <v>60</v>
      </c>
      <c r="W107" s="167">
        <f t="shared" si="29"/>
        <v>288.59500000000003</v>
      </c>
      <c r="X107" s="167">
        <f t="shared" si="30"/>
        <v>89.854000000000013</v>
      </c>
      <c r="Y107" s="167">
        <f t="shared" si="31"/>
        <v>109.95599999999999</v>
      </c>
      <c r="Z107" t="str">
        <f t="shared" si="32"/>
        <v>NA</v>
      </c>
      <c r="AA107">
        <f t="shared" si="33"/>
        <v>124.85400000000001</v>
      </c>
      <c r="AB107" s="168" t="str">
        <f t="shared" si="34"/>
        <v>NA</v>
      </c>
      <c r="AC107">
        <f t="shared" si="35"/>
        <v>119.85400000000001</v>
      </c>
      <c r="AD107" s="168" t="str">
        <f t="shared" si="36"/>
        <v>NA</v>
      </c>
      <c r="AE107" t="str">
        <f t="shared" si="37"/>
        <v>NA</v>
      </c>
    </row>
    <row r="108" spans="1:31" ht="12.75" customHeight="1" outlineLevel="1" x14ac:dyDescent="0.25">
      <c r="A108" s="149">
        <v>85</v>
      </c>
      <c r="B108" s="164" t="str">
        <f t="shared" si="19"/>
        <v>FA</v>
      </c>
      <c r="C108" s="164" t="str">
        <f t="shared" si="20"/>
        <v>FA</v>
      </c>
      <c r="D108" s="164" t="str">
        <f t="shared" si="21"/>
        <v>FA</v>
      </c>
      <c r="E108" s="135">
        <v>8.67</v>
      </c>
      <c r="F108" s="165">
        <v>0.2</v>
      </c>
      <c r="G108" s="135">
        <v>6</v>
      </c>
      <c r="H108" s="135">
        <v>125</v>
      </c>
      <c r="I108" s="154">
        <v>4.4292300000000004</v>
      </c>
      <c r="J108" s="154">
        <v>6.0000000000000001E-3</v>
      </c>
      <c r="K108" s="154">
        <v>316.93200000000002</v>
      </c>
      <c r="L108" s="154">
        <v>150.08799999999999</v>
      </c>
      <c r="M108" s="154">
        <v>166.02699999999999</v>
      </c>
      <c r="N108" s="135">
        <f t="shared" si="22"/>
        <v>95</v>
      </c>
      <c r="O108" s="167">
        <f t="shared" si="23"/>
        <v>286.93200000000002</v>
      </c>
      <c r="P108" s="167">
        <f t="shared" si="23"/>
        <v>120.08799999999999</v>
      </c>
      <c r="Q108" s="167">
        <f t="shared" si="23"/>
        <v>136.02699999999999</v>
      </c>
      <c r="R108" s="135">
        <f t="shared" si="24"/>
        <v>90</v>
      </c>
      <c r="S108" s="167">
        <f t="shared" si="25"/>
        <v>281.93200000000002</v>
      </c>
      <c r="T108" s="167">
        <f t="shared" si="26"/>
        <v>115.08799999999999</v>
      </c>
      <c r="U108" s="167">
        <f t="shared" si="27"/>
        <v>131.02699999999999</v>
      </c>
      <c r="V108" s="135">
        <f t="shared" si="28"/>
        <v>60</v>
      </c>
      <c r="W108" s="167">
        <f t="shared" si="29"/>
        <v>251.93200000000002</v>
      </c>
      <c r="X108" s="167">
        <f t="shared" si="30"/>
        <v>85.087999999999994</v>
      </c>
      <c r="Y108" s="167">
        <f t="shared" si="31"/>
        <v>101.02699999999999</v>
      </c>
      <c r="Z108" t="str">
        <f t="shared" si="32"/>
        <v>NA</v>
      </c>
      <c r="AA108">
        <f t="shared" si="33"/>
        <v>120.08799999999999</v>
      </c>
      <c r="AB108" s="168" t="str">
        <f t="shared" si="34"/>
        <v>NA</v>
      </c>
      <c r="AC108">
        <f t="shared" si="35"/>
        <v>115.08799999999999</v>
      </c>
      <c r="AD108" s="168" t="str">
        <f t="shared" si="36"/>
        <v>NA</v>
      </c>
      <c r="AE108">
        <f t="shared" si="37"/>
        <v>85.087999999999994</v>
      </c>
    </row>
    <row r="109" spans="1:31" ht="12.75" customHeight="1" outlineLevel="1" x14ac:dyDescent="0.25">
      <c r="A109" s="149">
        <v>100</v>
      </c>
      <c r="B109" s="164" t="str">
        <f t="shared" si="19"/>
        <v>FA</v>
      </c>
      <c r="C109" s="164" t="str">
        <f t="shared" si="20"/>
        <v>FA</v>
      </c>
      <c r="D109" s="164" t="str">
        <f t="shared" si="21"/>
        <v>FA</v>
      </c>
      <c r="E109" s="135">
        <v>10.17</v>
      </c>
      <c r="F109" s="165">
        <v>0.2</v>
      </c>
      <c r="G109" s="135">
        <v>6</v>
      </c>
      <c r="H109" s="135">
        <v>125</v>
      </c>
      <c r="I109" s="154">
        <v>5.9292300000000004</v>
      </c>
      <c r="J109" s="154">
        <v>6.0000000000000001E-3</v>
      </c>
      <c r="K109" s="154">
        <v>290.50400000000002</v>
      </c>
      <c r="L109" s="154">
        <v>146.708</v>
      </c>
      <c r="M109" s="154">
        <v>160.74600000000001</v>
      </c>
      <c r="N109" s="135">
        <f t="shared" si="22"/>
        <v>95</v>
      </c>
      <c r="O109" s="167">
        <f t="shared" si="23"/>
        <v>260.50400000000002</v>
      </c>
      <c r="P109" s="167">
        <f t="shared" si="23"/>
        <v>116.708</v>
      </c>
      <c r="Q109" s="167">
        <f t="shared" si="23"/>
        <v>130.74600000000001</v>
      </c>
      <c r="R109" s="135">
        <f t="shared" si="24"/>
        <v>90</v>
      </c>
      <c r="S109" s="167">
        <f t="shared" si="25"/>
        <v>255.50400000000002</v>
      </c>
      <c r="T109" s="167">
        <f t="shared" si="26"/>
        <v>111.708</v>
      </c>
      <c r="U109" s="167">
        <f t="shared" si="27"/>
        <v>125.74600000000001</v>
      </c>
      <c r="V109" s="135">
        <f t="shared" si="28"/>
        <v>60</v>
      </c>
      <c r="W109" s="167">
        <f t="shared" si="29"/>
        <v>225.50400000000002</v>
      </c>
      <c r="X109" s="167">
        <f t="shared" si="30"/>
        <v>81.707999999999998</v>
      </c>
      <c r="Y109" s="167">
        <f t="shared" si="31"/>
        <v>95.746000000000009</v>
      </c>
      <c r="Z109" t="str">
        <f t="shared" si="32"/>
        <v>NA</v>
      </c>
      <c r="AA109">
        <f t="shared" si="33"/>
        <v>116.708</v>
      </c>
      <c r="AB109" s="168" t="str">
        <f t="shared" si="34"/>
        <v>NA</v>
      </c>
      <c r="AC109">
        <f t="shared" si="35"/>
        <v>111.708</v>
      </c>
      <c r="AD109" s="168" t="str">
        <f t="shared" si="36"/>
        <v>NA</v>
      </c>
      <c r="AE109">
        <f t="shared" si="37"/>
        <v>81.707999999999998</v>
      </c>
    </row>
    <row r="110" spans="1:31" ht="12.75" customHeight="1" outlineLevel="1" x14ac:dyDescent="0.25">
      <c r="A110" s="149">
        <v>125</v>
      </c>
      <c r="B110" s="164" t="str">
        <f t="shared" si="19"/>
        <v>FA</v>
      </c>
      <c r="C110" s="164" t="str">
        <f t="shared" si="20"/>
        <v>FA</v>
      </c>
      <c r="D110" s="164" t="str">
        <f t="shared" si="21"/>
        <v>FA</v>
      </c>
      <c r="E110" s="135">
        <v>12.67</v>
      </c>
      <c r="F110" s="165">
        <v>0.2</v>
      </c>
      <c r="G110" s="135">
        <v>6</v>
      </c>
      <c r="H110" s="135">
        <v>125</v>
      </c>
      <c r="I110" s="154">
        <v>8.4292300000000004</v>
      </c>
      <c r="J110" s="154">
        <v>6.0000000000000001E-3</v>
      </c>
      <c r="K110" s="154">
        <v>259.464</v>
      </c>
      <c r="L110" s="154">
        <v>142.76300000000001</v>
      </c>
      <c r="M110" s="154">
        <v>154.42699999999999</v>
      </c>
      <c r="N110" s="135">
        <f t="shared" si="22"/>
        <v>95</v>
      </c>
      <c r="O110" s="167">
        <f t="shared" si="23"/>
        <v>229.464</v>
      </c>
      <c r="P110" s="167">
        <f t="shared" si="23"/>
        <v>112.76300000000001</v>
      </c>
      <c r="Q110" s="167">
        <f t="shared" si="23"/>
        <v>124.42699999999999</v>
      </c>
      <c r="R110" s="135">
        <f t="shared" si="24"/>
        <v>90</v>
      </c>
      <c r="S110" s="167">
        <f t="shared" si="25"/>
        <v>224.464</v>
      </c>
      <c r="T110" s="167">
        <f t="shared" si="26"/>
        <v>107.76300000000001</v>
      </c>
      <c r="U110" s="167">
        <f t="shared" si="27"/>
        <v>119.42699999999999</v>
      </c>
      <c r="V110" s="135">
        <f t="shared" si="28"/>
        <v>60</v>
      </c>
      <c r="W110" s="167">
        <f t="shared" si="29"/>
        <v>194.464</v>
      </c>
      <c r="X110" s="167">
        <f t="shared" si="30"/>
        <v>77.763000000000005</v>
      </c>
      <c r="Y110" s="167">
        <f t="shared" si="31"/>
        <v>89.426999999999992</v>
      </c>
      <c r="Z110" t="str">
        <f t="shared" si="32"/>
        <v>NA</v>
      </c>
      <c r="AA110">
        <f t="shared" si="33"/>
        <v>112.76300000000001</v>
      </c>
      <c r="AB110" s="168" t="str">
        <f t="shared" si="34"/>
        <v>NA</v>
      </c>
      <c r="AC110">
        <f t="shared" si="35"/>
        <v>107.76300000000001</v>
      </c>
      <c r="AD110" s="168" t="str">
        <f t="shared" si="36"/>
        <v>NA</v>
      </c>
      <c r="AE110">
        <f t="shared" si="37"/>
        <v>77.763000000000005</v>
      </c>
    </row>
    <row r="111" spans="1:31" ht="12.75" customHeight="1" outlineLevel="1" x14ac:dyDescent="0.25">
      <c r="A111" s="149">
        <v>150</v>
      </c>
      <c r="B111" s="164" t="str">
        <f t="shared" si="19"/>
        <v>FA</v>
      </c>
      <c r="C111" s="164" t="str">
        <f t="shared" si="20"/>
        <v>FA</v>
      </c>
      <c r="D111" s="164" t="str">
        <f t="shared" si="21"/>
        <v>FA</v>
      </c>
      <c r="E111" s="135">
        <v>15.17</v>
      </c>
      <c r="F111" s="165">
        <v>0.2</v>
      </c>
      <c r="G111" s="135">
        <v>6</v>
      </c>
      <c r="H111" s="135">
        <v>125</v>
      </c>
      <c r="I111" s="154">
        <v>10.9292</v>
      </c>
      <c r="J111" s="154">
        <v>6.0000000000000001E-3</v>
      </c>
      <c r="K111" s="154">
        <v>238.33099999999999</v>
      </c>
      <c r="L111" s="154">
        <v>140.047</v>
      </c>
      <c r="M111" s="154">
        <v>149.88399999999999</v>
      </c>
      <c r="N111" s="135">
        <f t="shared" si="22"/>
        <v>95</v>
      </c>
      <c r="O111" s="167">
        <f t="shared" si="23"/>
        <v>208.33099999999999</v>
      </c>
      <c r="P111" s="167">
        <f t="shared" si="23"/>
        <v>110.047</v>
      </c>
      <c r="Q111" s="167">
        <f t="shared" si="23"/>
        <v>119.88399999999999</v>
      </c>
      <c r="R111" s="135">
        <f t="shared" si="24"/>
        <v>90</v>
      </c>
      <c r="S111" s="167">
        <f t="shared" si="25"/>
        <v>203.33099999999999</v>
      </c>
      <c r="T111" s="167">
        <f t="shared" si="26"/>
        <v>105.047</v>
      </c>
      <c r="U111" s="167">
        <f t="shared" si="27"/>
        <v>114.88399999999999</v>
      </c>
      <c r="V111" s="135">
        <f t="shared" si="28"/>
        <v>60</v>
      </c>
      <c r="W111" s="167">
        <f t="shared" si="29"/>
        <v>173.33099999999999</v>
      </c>
      <c r="X111" s="167">
        <f t="shared" si="30"/>
        <v>75.046999999999997</v>
      </c>
      <c r="Y111" s="167">
        <f t="shared" si="31"/>
        <v>84.883999999999986</v>
      </c>
      <c r="Z111" t="str">
        <f t="shared" si="32"/>
        <v>NA</v>
      </c>
      <c r="AA111">
        <f t="shared" si="33"/>
        <v>110.047</v>
      </c>
      <c r="AB111" s="168" t="str">
        <f t="shared" si="34"/>
        <v>NA</v>
      </c>
      <c r="AC111">
        <f t="shared" si="35"/>
        <v>105.047</v>
      </c>
      <c r="AD111" s="168" t="str">
        <f t="shared" si="36"/>
        <v>NA</v>
      </c>
      <c r="AE111">
        <f t="shared" si="37"/>
        <v>75.046999999999997</v>
      </c>
    </row>
    <row r="112" spans="1:31" ht="12.75" customHeight="1" outlineLevel="1" x14ac:dyDescent="0.25">
      <c r="A112" s="149">
        <v>2</v>
      </c>
      <c r="B112" s="164" t="str">
        <f t="shared" si="19"/>
        <v>FA</v>
      </c>
      <c r="C112" s="164" t="str">
        <f t="shared" si="20"/>
        <v>FA</v>
      </c>
      <c r="D112" s="164" t="str">
        <f t="shared" si="21"/>
        <v>FA</v>
      </c>
      <c r="E112" s="135">
        <v>0.37</v>
      </c>
      <c r="F112" s="165">
        <v>0.2</v>
      </c>
      <c r="G112" s="135">
        <v>8</v>
      </c>
      <c r="H112" s="135">
        <v>125</v>
      </c>
      <c r="I112" s="154">
        <v>-3.8707700000000003</v>
      </c>
      <c r="J112" s="154">
        <v>8.0000000000000002E-3</v>
      </c>
      <c r="K112" s="154">
        <v>2309.4299999999998</v>
      </c>
      <c r="L112" s="154">
        <v>426.22300000000001</v>
      </c>
      <c r="M112" s="154">
        <v>615.42100000000005</v>
      </c>
      <c r="N112" s="135">
        <f t="shared" si="22"/>
        <v>95</v>
      </c>
      <c r="O112" s="167">
        <f t="shared" si="23"/>
        <v>2279.4299999999998</v>
      </c>
      <c r="P112" s="167">
        <f t="shared" si="23"/>
        <v>396.22300000000001</v>
      </c>
      <c r="Q112" s="167">
        <f t="shared" si="23"/>
        <v>585.42100000000005</v>
      </c>
      <c r="R112" s="135">
        <f t="shared" si="24"/>
        <v>90</v>
      </c>
      <c r="S112" s="167">
        <f t="shared" si="25"/>
        <v>2274.4299999999998</v>
      </c>
      <c r="T112" s="167">
        <f t="shared" si="26"/>
        <v>391.22300000000001</v>
      </c>
      <c r="U112" s="167">
        <f t="shared" si="27"/>
        <v>580.42100000000005</v>
      </c>
      <c r="V112" s="135">
        <f t="shared" si="28"/>
        <v>60</v>
      </c>
      <c r="W112" s="167">
        <f t="shared" si="29"/>
        <v>2244.4299999999998</v>
      </c>
      <c r="X112" s="167">
        <f t="shared" si="30"/>
        <v>361.22300000000001</v>
      </c>
      <c r="Y112" s="167">
        <f t="shared" si="31"/>
        <v>550.42100000000005</v>
      </c>
      <c r="Z112" t="str">
        <f t="shared" si="32"/>
        <v>NA</v>
      </c>
      <c r="AA112" t="str">
        <f t="shared" si="33"/>
        <v>NA</v>
      </c>
      <c r="AB112" s="168" t="str">
        <f t="shared" si="34"/>
        <v>NA</v>
      </c>
      <c r="AC112" t="str">
        <f t="shared" si="35"/>
        <v>NA</v>
      </c>
      <c r="AD112" s="168" t="str">
        <f t="shared" si="36"/>
        <v>NA</v>
      </c>
      <c r="AE112" t="str">
        <f t="shared" si="37"/>
        <v>NA</v>
      </c>
    </row>
    <row r="113" spans="1:31" ht="12.75" customHeight="1" outlineLevel="1" x14ac:dyDescent="0.25">
      <c r="A113" s="149">
        <v>3.5</v>
      </c>
      <c r="B113" s="164" t="str">
        <f t="shared" si="19"/>
        <v>FA</v>
      </c>
      <c r="C113" s="164" t="str">
        <f t="shared" si="20"/>
        <v>FA</v>
      </c>
      <c r="D113" s="164" t="str">
        <f t="shared" si="21"/>
        <v>FA</v>
      </c>
      <c r="E113" s="135">
        <v>0.52</v>
      </c>
      <c r="F113" s="165">
        <v>0.2</v>
      </c>
      <c r="G113" s="135">
        <v>8</v>
      </c>
      <c r="H113" s="135">
        <v>125</v>
      </c>
      <c r="I113" s="154">
        <v>-3.7207699999999999</v>
      </c>
      <c r="J113" s="154">
        <v>8.0000000000000002E-3</v>
      </c>
      <c r="K113" s="154">
        <v>2040.9</v>
      </c>
      <c r="L113" s="154">
        <v>386.315</v>
      </c>
      <c r="M113" s="154">
        <v>552.19500000000005</v>
      </c>
      <c r="N113" s="135">
        <f t="shared" si="22"/>
        <v>95</v>
      </c>
      <c r="O113" s="167">
        <f t="shared" si="23"/>
        <v>2010.9</v>
      </c>
      <c r="P113" s="167">
        <f t="shared" si="23"/>
        <v>356.315</v>
      </c>
      <c r="Q113" s="167">
        <f t="shared" si="23"/>
        <v>522.19500000000005</v>
      </c>
      <c r="R113" s="135">
        <f t="shared" si="24"/>
        <v>90</v>
      </c>
      <c r="S113" s="167">
        <f t="shared" si="25"/>
        <v>2005.9</v>
      </c>
      <c r="T113" s="167">
        <f t="shared" si="26"/>
        <v>351.315</v>
      </c>
      <c r="U113" s="167">
        <f t="shared" si="27"/>
        <v>517.19500000000005</v>
      </c>
      <c r="V113" s="135">
        <f t="shared" si="28"/>
        <v>60</v>
      </c>
      <c r="W113" s="167">
        <f t="shared" si="29"/>
        <v>1975.9</v>
      </c>
      <c r="X113" s="167">
        <f t="shared" si="30"/>
        <v>321.315</v>
      </c>
      <c r="Y113" s="167">
        <f t="shared" si="31"/>
        <v>487.19500000000005</v>
      </c>
      <c r="Z113" t="str">
        <f t="shared" si="32"/>
        <v>NA</v>
      </c>
      <c r="AA113" t="str">
        <f t="shared" si="33"/>
        <v>NA</v>
      </c>
      <c r="AB113" s="168" t="str">
        <f t="shared" si="34"/>
        <v>NA</v>
      </c>
      <c r="AC113" t="str">
        <f t="shared" si="35"/>
        <v>NA</v>
      </c>
      <c r="AD113" s="168" t="str">
        <f t="shared" si="36"/>
        <v>NA</v>
      </c>
      <c r="AE113" t="str">
        <f t="shared" si="37"/>
        <v>NA</v>
      </c>
    </row>
    <row r="114" spans="1:31" ht="12.75" customHeight="1" outlineLevel="1" x14ac:dyDescent="0.25">
      <c r="A114" s="149">
        <v>5</v>
      </c>
      <c r="B114" s="164" t="str">
        <f t="shared" si="19"/>
        <v>FA</v>
      </c>
      <c r="C114" s="164" t="str">
        <f t="shared" si="20"/>
        <v>FA</v>
      </c>
      <c r="D114" s="164" t="str">
        <f t="shared" si="21"/>
        <v>FA</v>
      </c>
      <c r="E114" s="135">
        <v>0.67</v>
      </c>
      <c r="F114" s="165">
        <v>0.2</v>
      </c>
      <c r="G114" s="135">
        <v>8</v>
      </c>
      <c r="H114" s="135">
        <v>125</v>
      </c>
      <c r="I114" s="154">
        <v>-3.57077</v>
      </c>
      <c r="J114" s="154">
        <v>8.0000000000000002E-3</v>
      </c>
      <c r="K114" s="154">
        <v>1827.92</v>
      </c>
      <c r="L114" s="154">
        <v>357.00700000000001</v>
      </c>
      <c r="M114" s="154">
        <v>508.04599999999999</v>
      </c>
      <c r="N114" s="135">
        <f t="shared" si="22"/>
        <v>95</v>
      </c>
      <c r="O114" s="167">
        <f t="shared" si="23"/>
        <v>1797.92</v>
      </c>
      <c r="P114" s="167">
        <f t="shared" si="23"/>
        <v>327.00700000000001</v>
      </c>
      <c r="Q114" s="167">
        <f t="shared" si="23"/>
        <v>478.04599999999999</v>
      </c>
      <c r="R114" s="135">
        <f t="shared" si="24"/>
        <v>90</v>
      </c>
      <c r="S114" s="167">
        <f t="shared" si="25"/>
        <v>1792.92</v>
      </c>
      <c r="T114" s="167">
        <f t="shared" si="26"/>
        <v>322.00700000000001</v>
      </c>
      <c r="U114" s="167">
        <f t="shared" si="27"/>
        <v>473.04599999999999</v>
      </c>
      <c r="V114" s="135">
        <f t="shared" si="28"/>
        <v>60</v>
      </c>
      <c r="W114" s="167">
        <f t="shared" si="29"/>
        <v>1762.92</v>
      </c>
      <c r="X114" s="167">
        <f t="shared" si="30"/>
        <v>292.00700000000001</v>
      </c>
      <c r="Y114" s="167">
        <f t="shared" si="31"/>
        <v>443.04599999999999</v>
      </c>
      <c r="Z114" t="str">
        <f t="shared" si="32"/>
        <v>NA</v>
      </c>
      <c r="AA114" t="str">
        <f t="shared" si="33"/>
        <v>NA</v>
      </c>
      <c r="AB114" s="168" t="str">
        <f t="shared" si="34"/>
        <v>NA</v>
      </c>
      <c r="AC114" t="str">
        <f t="shared" si="35"/>
        <v>NA</v>
      </c>
      <c r="AD114" s="168" t="str">
        <f t="shared" si="36"/>
        <v>NA</v>
      </c>
      <c r="AE114" t="str">
        <f t="shared" si="37"/>
        <v>NA</v>
      </c>
    </row>
    <row r="115" spans="1:31" ht="12.75" customHeight="1" outlineLevel="1" x14ac:dyDescent="0.25">
      <c r="A115" s="149">
        <v>7.5</v>
      </c>
      <c r="B115" s="164" t="str">
        <f t="shared" si="19"/>
        <v>FA</v>
      </c>
      <c r="C115" s="164" t="str">
        <f t="shared" si="20"/>
        <v>FA</v>
      </c>
      <c r="D115" s="164" t="str">
        <f t="shared" si="21"/>
        <v>FA</v>
      </c>
      <c r="E115" s="135">
        <v>0.92</v>
      </c>
      <c r="F115" s="165">
        <v>0.2</v>
      </c>
      <c r="G115" s="135">
        <v>8</v>
      </c>
      <c r="H115" s="135">
        <v>125</v>
      </c>
      <c r="I115" s="154">
        <v>-3.32077</v>
      </c>
      <c r="J115" s="154">
        <v>8.0000000000000002E-3</v>
      </c>
      <c r="K115" s="154">
        <v>1559.43</v>
      </c>
      <c r="L115" s="154">
        <v>320.71499999999997</v>
      </c>
      <c r="M115" s="154">
        <v>454.53100000000001</v>
      </c>
      <c r="N115" s="135">
        <f t="shared" si="22"/>
        <v>95</v>
      </c>
      <c r="O115" s="167">
        <f t="shared" si="23"/>
        <v>1529.43</v>
      </c>
      <c r="P115" s="167">
        <f t="shared" si="23"/>
        <v>290.71499999999997</v>
      </c>
      <c r="Q115" s="167">
        <f t="shared" si="23"/>
        <v>424.53100000000001</v>
      </c>
      <c r="R115" s="135">
        <f t="shared" si="24"/>
        <v>90</v>
      </c>
      <c r="S115" s="167">
        <f t="shared" si="25"/>
        <v>1524.43</v>
      </c>
      <c r="T115" s="167">
        <f t="shared" si="26"/>
        <v>285.71499999999997</v>
      </c>
      <c r="U115" s="167">
        <f t="shared" si="27"/>
        <v>419.53100000000001</v>
      </c>
      <c r="V115" s="135">
        <f t="shared" si="28"/>
        <v>60</v>
      </c>
      <c r="W115" s="167">
        <f t="shared" si="29"/>
        <v>1494.43</v>
      </c>
      <c r="X115" s="167">
        <f t="shared" si="30"/>
        <v>255.71499999999997</v>
      </c>
      <c r="Y115" s="167">
        <f t="shared" si="31"/>
        <v>389.53100000000001</v>
      </c>
      <c r="Z115" t="str">
        <f t="shared" si="32"/>
        <v>NA</v>
      </c>
      <c r="AA115" t="str">
        <f t="shared" si="33"/>
        <v>NA</v>
      </c>
      <c r="AB115" s="168" t="str">
        <f t="shared" si="34"/>
        <v>NA</v>
      </c>
      <c r="AC115" t="str">
        <f t="shared" si="35"/>
        <v>NA</v>
      </c>
      <c r="AD115" s="168" t="str">
        <f t="shared" si="36"/>
        <v>NA</v>
      </c>
      <c r="AE115" t="str">
        <f t="shared" si="37"/>
        <v>NA</v>
      </c>
    </row>
    <row r="116" spans="1:31" ht="12.75" customHeight="1" outlineLevel="1" x14ac:dyDescent="0.25">
      <c r="A116" s="149">
        <v>10</v>
      </c>
      <c r="B116" s="164" t="str">
        <f t="shared" si="19"/>
        <v>FA</v>
      </c>
      <c r="C116" s="164" t="str">
        <f t="shared" si="20"/>
        <v>FA</v>
      </c>
      <c r="D116" s="164" t="str">
        <f t="shared" si="21"/>
        <v>FA</v>
      </c>
      <c r="E116" s="135">
        <v>1.17</v>
      </c>
      <c r="F116" s="165">
        <v>0.2</v>
      </c>
      <c r="G116" s="135">
        <v>8</v>
      </c>
      <c r="H116" s="135">
        <v>125</v>
      </c>
      <c r="I116" s="154">
        <v>-3.07077</v>
      </c>
      <c r="J116" s="154">
        <v>8.0000000000000002E-3</v>
      </c>
      <c r="K116" s="154">
        <v>1370.47</v>
      </c>
      <c r="L116" s="154">
        <v>293.63099999999997</v>
      </c>
      <c r="M116" s="154">
        <v>410.33199999999999</v>
      </c>
      <c r="N116" s="135">
        <f t="shared" si="22"/>
        <v>95</v>
      </c>
      <c r="O116" s="167">
        <f t="shared" si="23"/>
        <v>1340.47</v>
      </c>
      <c r="P116" s="167">
        <f t="shared" si="23"/>
        <v>263.63099999999997</v>
      </c>
      <c r="Q116" s="167">
        <f t="shared" si="23"/>
        <v>380.33199999999999</v>
      </c>
      <c r="R116" s="135">
        <f t="shared" si="24"/>
        <v>90</v>
      </c>
      <c r="S116" s="167">
        <f t="shared" si="25"/>
        <v>1335.47</v>
      </c>
      <c r="T116" s="167">
        <f t="shared" si="26"/>
        <v>258.63099999999997</v>
      </c>
      <c r="U116" s="167">
        <f t="shared" si="27"/>
        <v>375.33199999999999</v>
      </c>
      <c r="V116" s="135">
        <f t="shared" si="28"/>
        <v>60</v>
      </c>
      <c r="W116" s="167">
        <f t="shared" si="29"/>
        <v>1305.47</v>
      </c>
      <c r="X116" s="167">
        <f t="shared" si="30"/>
        <v>228.63099999999997</v>
      </c>
      <c r="Y116" s="167">
        <f t="shared" si="31"/>
        <v>345.33199999999999</v>
      </c>
      <c r="Z116" t="str">
        <f t="shared" si="32"/>
        <v>NA</v>
      </c>
      <c r="AA116" t="str">
        <f t="shared" si="33"/>
        <v>NA</v>
      </c>
      <c r="AB116" s="168" t="str">
        <f t="shared" si="34"/>
        <v>NA</v>
      </c>
      <c r="AC116" t="str">
        <f t="shared" si="35"/>
        <v>NA</v>
      </c>
      <c r="AD116" s="168" t="str">
        <f t="shared" si="36"/>
        <v>NA</v>
      </c>
      <c r="AE116" t="str">
        <f t="shared" si="37"/>
        <v>NA</v>
      </c>
    </row>
    <row r="117" spans="1:31" ht="12.75" customHeight="1" outlineLevel="1" x14ac:dyDescent="0.25">
      <c r="A117" s="149">
        <v>15</v>
      </c>
      <c r="B117" s="164" t="str">
        <f t="shared" si="19"/>
        <v>FA</v>
      </c>
      <c r="C117" s="164" t="str">
        <f t="shared" si="20"/>
        <v>FA</v>
      </c>
      <c r="D117" s="164" t="str">
        <f t="shared" si="21"/>
        <v>FA</v>
      </c>
      <c r="E117" s="135">
        <v>1.67</v>
      </c>
      <c r="F117" s="165">
        <v>0.2</v>
      </c>
      <c r="G117" s="135">
        <v>8</v>
      </c>
      <c r="H117" s="135">
        <v>125</v>
      </c>
      <c r="I117" s="154">
        <v>-2.57077</v>
      </c>
      <c r="J117" s="154">
        <v>8.0000000000000002E-3</v>
      </c>
      <c r="K117" s="154">
        <v>1116.9000000000001</v>
      </c>
      <c r="L117" s="154">
        <v>258.30799999999999</v>
      </c>
      <c r="M117" s="154">
        <v>349.00200000000001</v>
      </c>
      <c r="N117" s="135">
        <f t="shared" si="22"/>
        <v>95</v>
      </c>
      <c r="O117" s="167">
        <f t="shared" si="23"/>
        <v>1086.9000000000001</v>
      </c>
      <c r="P117" s="167">
        <f t="shared" si="23"/>
        <v>228.30799999999999</v>
      </c>
      <c r="Q117" s="167">
        <f t="shared" si="23"/>
        <v>319.00200000000001</v>
      </c>
      <c r="R117" s="135">
        <f t="shared" si="24"/>
        <v>90</v>
      </c>
      <c r="S117" s="167">
        <f t="shared" si="25"/>
        <v>1081.9000000000001</v>
      </c>
      <c r="T117" s="167">
        <f t="shared" si="26"/>
        <v>223.30799999999999</v>
      </c>
      <c r="U117" s="167">
        <f t="shared" si="27"/>
        <v>314.00200000000001</v>
      </c>
      <c r="V117" s="135">
        <f t="shared" si="28"/>
        <v>60</v>
      </c>
      <c r="W117" s="167">
        <f t="shared" si="29"/>
        <v>1051.9000000000001</v>
      </c>
      <c r="X117" s="167">
        <f t="shared" si="30"/>
        <v>193.30799999999999</v>
      </c>
      <c r="Y117" s="167">
        <f t="shared" si="31"/>
        <v>284.00200000000001</v>
      </c>
      <c r="Z117" t="str">
        <f t="shared" si="32"/>
        <v>NA</v>
      </c>
      <c r="AA117" t="str">
        <f t="shared" si="33"/>
        <v>NA</v>
      </c>
      <c r="AB117" s="168" t="str">
        <f t="shared" si="34"/>
        <v>NA</v>
      </c>
      <c r="AC117" t="str">
        <f t="shared" si="35"/>
        <v>NA</v>
      </c>
      <c r="AD117" s="168" t="str">
        <f t="shared" si="36"/>
        <v>NA</v>
      </c>
      <c r="AE117" t="str">
        <f t="shared" si="37"/>
        <v>NA</v>
      </c>
    </row>
    <row r="118" spans="1:31" ht="12.75" customHeight="1" outlineLevel="1" x14ac:dyDescent="0.25">
      <c r="A118" s="149">
        <v>20</v>
      </c>
      <c r="B118" s="164" t="str">
        <f t="shared" si="19"/>
        <v>FA</v>
      </c>
      <c r="C118" s="164" t="str">
        <f t="shared" si="20"/>
        <v>FA</v>
      </c>
      <c r="D118" s="164" t="str">
        <f t="shared" si="21"/>
        <v>FA</v>
      </c>
      <c r="E118" s="135">
        <v>2.17</v>
      </c>
      <c r="F118" s="165">
        <v>0.2</v>
      </c>
      <c r="G118" s="135">
        <v>8</v>
      </c>
      <c r="H118" s="135">
        <v>125</v>
      </c>
      <c r="I118" s="154">
        <v>-2.07077</v>
      </c>
      <c r="J118" s="154">
        <v>8.0000000000000002E-3</v>
      </c>
      <c r="K118" s="154">
        <v>943.58</v>
      </c>
      <c r="L118" s="154">
        <v>234.43700000000001</v>
      </c>
      <c r="M118" s="154">
        <v>308.822</v>
      </c>
      <c r="N118" s="135">
        <f t="shared" si="22"/>
        <v>95</v>
      </c>
      <c r="O118" s="167">
        <f t="shared" si="23"/>
        <v>913.58</v>
      </c>
      <c r="P118" s="167">
        <f t="shared" si="23"/>
        <v>204.43700000000001</v>
      </c>
      <c r="Q118" s="167">
        <f t="shared" si="23"/>
        <v>278.822</v>
      </c>
      <c r="R118" s="135">
        <f t="shared" si="24"/>
        <v>90</v>
      </c>
      <c r="S118" s="167">
        <f t="shared" si="25"/>
        <v>908.58</v>
      </c>
      <c r="T118" s="167">
        <f t="shared" si="26"/>
        <v>199.43700000000001</v>
      </c>
      <c r="U118" s="167">
        <f t="shared" si="27"/>
        <v>273.822</v>
      </c>
      <c r="V118" s="135">
        <f t="shared" si="28"/>
        <v>60</v>
      </c>
      <c r="W118" s="167">
        <f t="shared" si="29"/>
        <v>878.58</v>
      </c>
      <c r="X118" s="167">
        <f t="shared" si="30"/>
        <v>169.43700000000001</v>
      </c>
      <c r="Y118" s="167">
        <f t="shared" si="31"/>
        <v>243.822</v>
      </c>
      <c r="Z118" t="str">
        <f t="shared" si="32"/>
        <v>NA</v>
      </c>
      <c r="AA118" t="str">
        <f t="shared" si="33"/>
        <v>NA</v>
      </c>
      <c r="AB118" s="168" t="str">
        <f t="shared" si="34"/>
        <v>NA</v>
      </c>
      <c r="AC118" t="str">
        <f t="shared" si="35"/>
        <v>NA</v>
      </c>
      <c r="AD118" s="168" t="str">
        <f t="shared" si="36"/>
        <v>NA</v>
      </c>
      <c r="AE118" t="str">
        <f t="shared" si="37"/>
        <v>NA</v>
      </c>
    </row>
    <row r="119" spans="1:31" ht="12.75" customHeight="1" outlineLevel="1" x14ac:dyDescent="0.25">
      <c r="A119" s="149">
        <v>35</v>
      </c>
      <c r="B119" s="164" t="str">
        <f t="shared" si="19"/>
        <v>FA</v>
      </c>
      <c r="C119" s="164" t="str">
        <f t="shared" si="20"/>
        <v>FA</v>
      </c>
      <c r="D119" s="164" t="str">
        <f t="shared" si="21"/>
        <v>FA</v>
      </c>
      <c r="E119" s="135">
        <v>3.67</v>
      </c>
      <c r="F119" s="165">
        <v>0.2</v>
      </c>
      <c r="G119" s="135">
        <v>8</v>
      </c>
      <c r="H119" s="135">
        <v>125</v>
      </c>
      <c r="I119" s="154">
        <v>-0.57076899999999997</v>
      </c>
      <c r="J119" s="154">
        <v>8.0000000000000002E-3</v>
      </c>
      <c r="K119" s="154">
        <v>664.08600000000001</v>
      </c>
      <c r="L119" s="154">
        <v>195.92699999999999</v>
      </c>
      <c r="M119" s="154">
        <v>241.83199999999999</v>
      </c>
      <c r="N119" s="135">
        <f t="shared" si="22"/>
        <v>95</v>
      </c>
      <c r="O119" s="167">
        <f t="shared" si="23"/>
        <v>634.08600000000001</v>
      </c>
      <c r="P119" s="167">
        <f t="shared" si="23"/>
        <v>165.92699999999999</v>
      </c>
      <c r="Q119" s="167">
        <f t="shared" si="23"/>
        <v>211.83199999999999</v>
      </c>
      <c r="R119" s="135">
        <f t="shared" si="24"/>
        <v>90</v>
      </c>
      <c r="S119" s="167">
        <f t="shared" si="25"/>
        <v>629.08600000000001</v>
      </c>
      <c r="T119" s="167">
        <f t="shared" si="26"/>
        <v>160.92699999999999</v>
      </c>
      <c r="U119" s="167">
        <f t="shared" si="27"/>
        <v>206.83199999999999</v>
      </c>
      <c r="V119" s="135">
        <f t="shared" si="28"/>
        <v>60</v>
      </c>
      <c r="W119" s="167">
        <f t="shared" si="29"/>
        <v>599.08600000000001</v>
      </c>
      <c r="X119" s="167">
        <f t="shared" si="30"/>
        <v>130.92699999999999</v>
      </c>
      <c r="Y119" s="167">
        <f t="shared" si="31"/>
        <v>176.83199999999999</v>
      </c>
      <c r="Z119" t="str">
        <f t="shared" si="32"/>
        <v>NA</v>
      </c>
      <c r="AA119" t="str">
        <f t="shared" si="33"/>
        <v>NA</v>
      </c>
      <c r="AB119" s="168" t="str">
        <f t="shared" si="34"/>
        <v>NA</v>
      </c>
      <c r="AC119" t="str">
        <f t="shared" si="35"/>
        <v>NA</v>
      </c>
      <c r="AD119" s="168" t="str">
        <f t="shared" si="36"/>
        <v>NA</v>
      </c>
      <c r="AE119" t="str">
        <f t="shared" si="37"/>
        <v>NA</v>
      </c>
    </row>
    <row r="120" spans="1:31" ht="12.75" customHeight="1" outlineLevel="1" x14ac:dyDescent="0.25">
      <c r="A120" s="149">
        <v>50</v>
      </c>
      <c r="B120" s="164" t="str">
        <f t="shared" si="19"/>
        <v>FA</v>
      </c>
      <c r="C120" s="164" t="str">
        <f t="shared" si="20"/>
        <v>FA</v>
      </c>
      <c r="D120" s="164" t="str">
        <f t="shared" si="21"/>
        <v>FA</v>
      </c>
      <c r="E120" s="135">
        <v>5.17</v>
      </c>
      <c r="F120" s="165">
        <v>0.2</v>
      </c>
      <c r="G120" s="135">
        <v>8</v>
      </c>
      <c r="H120" s="135">
        <v>125</v>
      </c>
      <c r="I120" s="154">
        <v>0.92923100000000003</v>
      </c>
      <c r="J120" s="154">
        <v>8.0000000000000002E-3</v>
      </c>
      <c r="K120" s="154">
        <v>526.23199999999997</v>
      </c>
      <c r="L120" s="154">
        <v>177.81</v>
      </c>
      <c r="M120" s="154">
        <v>212.32900000000001</v>
      </c>
      <c r="N120" s="135">
        <f t="shared" si="22"/>
        <v>95</v>
      </c>
      <c r="O120" s="167">
        <f t="shared" si="23"/>
        <v>496.23199999999997</v>
      </c>
      <c r="P120" s="167">
        <f t="shared" si="23"/>
        <v>147.81</v>
      </c>
      <c r="Q120" s="167">
        <f t="shared" si="23"/>
        <v>182.32900000000001</v>
      </c>
      <c r="R120" s="135">
        <f t="shared" si="24"/>
        <v>90</v>
      </c>
      <c r="S120" s="167">
        <f t="shared" si="25"/>
        <v>491.23199999999997</v>
      </c>
      <c r="T120" s="167">
        <f t="shared" si="26"/>
        <v>142.81</v>
      </c>
      <c r="U120" s="167">
        <f t="shared" si="27"/>
        <v>177.32900000000001</v>
      </c>
      <c r="V120" s="135">
        <f t="shared" si="28"/>
        <v>60</v>
      </c>
      <c r="W120" s="167">
        <f t="shared" si="29"/>
        <v>461.23199999999997</v>
      </c>
      <c r="X120" s="167">
        <f t="shared" si="30"/>
        <v>112.81</v>
      </c>
      <c r="Y120" s="167">
        <f t="shared" si="31"/>
        <v>147.32900000000001</v>
      </c>
      <c r="Z120" t="str">
        <f t="shared" si="32"/>
        <v>NA</v>
      </c>
      <c r="AA120" t="str">
        <f t="shared" si="33"/>
        <v>NA</v>
      </c>
      <c r="AB120" s="168" t="str">
        <f t="shared" si="34"/>
        <v>NA</v>
      </c>
      <c r="AC120" t="str">
        <f t="shared" si="35"/>
        <v>NA</v>
      </c>
      <c r="AD120" s="168" t="str">
        <f t="shared" si="36"/>
        <v>NA</v>
      </c>
      <c r="AE120" t="str">
        <f t="shared" si="37"/>
        <v>NA</v>
      </c>
    </row>
    <row r="121" spans="1:31" ht="12.75" customHeight="1" outlineLevel="1" x14ac:dyDescent="0.25">
      <c r="A121" s="149">
        <v>60</v>
      </c>
      <c r="B121" s="164" t="str">
        <f t="shared" si="19"/>
        <v>FA</v>
      </c>
      <c r="C121" s="164" t="str">
        <f t="shared" si="20"/>
        <v>FA</v>
      </c>
      <c r="D121" s="164" t="str">
        <f t="shared" si="21"/>
        <v>FA</v>
      </c>
      <c r="E121" s="135">
        <v>6.17</v>
      </c>
      <c r="F121" s="165">
        <v>0.2</v>
      </c>
      <c r="G121" s="135">
        <v>8</v>
      </c>
      <c r="H121" s="135">
        <v>125</v>
      </c>
      <c r="I121" s="154">
        <v>1.92923</v>
      </c>
      <c r="J121" s="154">
        <v>8.0000000000000002E-3</v>
      </c>
      <c r="K121" s="154">
        <v>467.85599999999999</v>
      </c>
      <c r="L121" s="154">
        <v>169.96</v>
      </c>
      <c r="M121" s="154">
        <v>199.65799999999999</v>
      </c>
      <c r="N121" s="135">
        <f t="shared" si="22"/>
        <v>95</v>
      </c>
      <c r="O121" s="167">
        <f t="shared" si="23"/>
        <v>437.85599999999999</v>
      </c>
      <c r="P121" s="167">
        <f t="shared" si="23"/>
        <v>139.96</v>
      </c>
      <c r="Q121" s="167">
        <f t="shared" si="23"/>
        <v>169.65799999999999</v>
      </c>
      <c r="R121" s="135">
        <f t="shared" si="24"/>
        <v>90</v>
      </c>
      <c r="S121" s="167">
        <f t="shared" si="25"/>
        <v>432.85599999999999</v>
      </c>
      <c r="T121" s="167">
        <f t="shared" si="26"/>
        <v>134.96</v>
      </c>
      <c r="U121" s="167">
        <f t="shared" si="27"/>
        <v>164.65799999999999</v>
      </c>
      <c r="V121" s="135">
        <f t="shared" si="28"/>
        <v>60</v>
      </c>
      <c r="W121" s="167">
        <f t="shared" si="29"/>
        <v>402.85599999999999</v>
      </c>
      <c r="X121" s="167">
        <f t="shared" si="30"/>
        <v>104.96000000000001</v>
      </c>
      <c r="Y121" s="167">
        <f t="shared" si="31"/>
        <v>134.65799999999999</v>
      </c>
      <c r="Z121" t="str">
        <f t="shared" si="32"/>
        <v>NA</v>
      </c>
      <c r="AA121" t="str">
        <f t="shared" si="33"/>
        <v>NA</v>
      </c>
      <c r="AB121" s="168" t="str">
        <f t="shared" si="34"/>
        <v>NA</v>
      </c>
      <c r="AC121" t="str">
        <f t="shared" si="35"/>
        <v>NA</v>
      </c>
      <c r="AD121" s="168" t="str">
        <f t="shared" si="36"/>
        <v>NA</v>
      </c>
      <c r="AE121" t="str">
        <f t="shared" si="37"/>
        <v>NA</v>
      </c>
    </row>
    <row r="122" spans="1:31" ht="12.75" customHeight="1" outlineLevel="1" x14ac:dyDescent="0.25">
      <c r="A122" s="149">
        <v>70</v>
      </c>
      <c r="B122" s="164" t="str">
        <f t="shared" si="19"/>
        <v>FA</v>
      </c>
      <c r="C122" s="164" t="str">
        <f t="shared" si="20"/>
        <v>FA</v>
      </c>
      <c r="D122" s="164" t="str">
        <f t="shared" si="21"/>
        <v>FA</v>
      </c>
      <c r="E122" s="135">
        <v>7.17</v>
      </c>
      <c r="F122" s="165">
        <v>0.2</v>
      </c>
      <c r="G122" s="135">
        <v>8</v>
      </c>
      <c r="H122" s="135">
        <v>125</v>
      </c>
      <c r="I122" s="154">
        <v>2.92923</v>
      </c>
      <c r="J122" s="154">
        <v>8.0000000000000002E-3</v>
      </c>
      <c r="K122" s="154">
        <v>424.36900000000003</v>
      </c>
      <c r="L122" s="154">
        <v>164.33699999999999</v>
      </c>
      <c r="M122" s="154">
        <v>190.536</v>
      </c>
      <c r="N122" s="135">
        <f t="shared" si="22"/>
        <v>95</v>
      </c>
      <c r="O122" s="167">
        <f t="shared" si="23"/>
        <v>394.36900000000003</v>
      </c>
      <c r="P122" s="167">
        <f t="shared" si="23"/>
        <v>134.33699999999999</v>
      </c>
      <c r="Q122" s="167">
        <f t="shared" si="23"/>
        <v>160.536</v>
      </c>
      <c r="R122" s="135">
        <f t="shared" si="24"/>
        <v>90</v>
      </c>
      <c r="S122" s="167">
        <f t="shared" si="25"/>
        <v>389.36900000000003</v>
      </c>
      <c r="T122" s="167">
        <f t="shared" si="26"/>
        <v>129.33699999999999</v>
      </c>
      <c r="U122" s="167">
        <f t="shared" si="27"/>
        <v>155.536</v>
      </c>
      <c r="V122" s="135">
        <f t="shared" si="28"/>
        <v>60</v>
      </c>
      <c r="W122" s="167">
        <f t="shared" si="29"/>
        <v>359.36900000000003</v>
      </c>
      <c r="X122" s="167">
        <f t="shared" si="30"/>
        <v>99.336999999999989</v>
      </c>
      <c r="Y122" s="167">
        <f t="shared" si="31"/>
        <v>125.536</v>
      </c>
      <c r="Z122" t="str">
        <f t="shared" si="32"/>
        <v>NA</v>
      </c>
      <c r="AA122" t="str">
        <f t="shared" si="33"/>
        <v>NA</v>
      </c>
      <c r="AB122" s="168" t="str">
        <f t="shared" si="34"/>
        <v>NA</v>
      </c>
      <c r="AC122" t="str">
        <f t="shared" si="35"/>
        <v>NA</v>
      </c>
      <c r="AD122" s="168" t="str">
        <f t="shared" si="36"/>
        <v>NA</v>
      </c>
      <c r="AE122" t="str">
        <f t="shared" si="37"/>
        <v>NA</v>
      </c>
    </row>
    <row r="123" spans="1:31" ht="12.75" customHeight="1" outlineLevel="1" x14ac:dyDescent="0.25">
      <c r="A123" s="149">
        <v>85</v>
      </c>
      <c r="B123" s="164" t="str">
        <f t="shared" si="19"/>
        <v>FA</v>
      </c>
      <c r="C123" s="164" t="str">
        <f t="shared" si="20"/>
        <v>FA</v>
      </c>
      <c r="D123" s="164" t="str">
        <f t="shared" si="21"/>
        <v>FA</v>
      </c>
      <c r="E123" s="135">
        <v>8.67</v>
      </c>
      <c r="F123" s="165">
        <v>0.2</v>
      </c>
      <c r="G123" s="135">
        <v>8</v>
      </c>
      <c r="H123" s="135">
        <v>125</v>
      </c>
      <c r="I123" s="154">
        <v>4.4292300000000004</v>
      </c>
      <c r="J123" s="154">
        <v>8.0000000000000002E-3</v>
      </c>
      <c r="K123" s="154">
        <v>376.85500000000002</v>
      </c>
      <c r="L123" s="154">
        <v>158.10499999999999</v>
      </c>
      <c r="M123" s="154">
        <v>178.94399999999999</v>
      </c>
      <c r="N123" s="135">
        <f t="shared" si="22"/>
        <v>95</v>
      </c>
      <c r="O123" s="167">
        <f t="shared" si="23"/>
        <v>346.85500000000002</v>
      </c>
      <c r="P123" s="167">
        <f t="shared" si="23"/>
        <v>128.10499999999999</v>
      </c>
      <c r="Q123" s="167">
        <f t="shared" si="23"/>
        <v>148.94399999999999</v>
      </c>
      <c r="R123" s="135">
        <f t="shared" si="24"/>
        <v>90</v>
      </c>
      <c r="S123" s="167">
        <f t="shared" si="25"/>
        <v>341.85500000000002</v>
      </c>
      <c r="T123" s="167">
        <f t="shared" si="26"/>
        <v>123.10499999999999</v>
      </c>
      <c r="U123" s="167">
        <f t="shared" si="27"/>
        <v>143.94399999999999</v>
      </c>
      <c r="V123" s="135">
        <f t="shared" si="28"/>
        <v>60</v>
      </c>
      <c r="W123" s="167">
        <f t="shared" si="29"/>
        <v>311.85500000000002</v>
      </c>
      <c r="X123" s="167">
        <f t="shared" si="30"/>
        <v>93.10499999999999</v>
      </c>
      <c r="Y123" s="167">
        <f t="shared" si="31"/>
        <v>113.94399999999999</v>
      </c>
      <c r="Z123" t="str">
        <f t="shared" si="32"/>
        <v>NA</v>
      </c>
      <c r="AA123">
        <f t="shared" si="33"/>
        <v>128.10499999999999</v>
      </c>
      <c r="AB123" s="168" t="str">
        <f t="shared" si="34"/>
        <v>NA</v>
      </c>
      <c r="AC123" t="str">
        <f t="shared" si="35"/>
        <v>NA</v>
      </c>
      <c r="AD123" s="168" t="str">
        <f t="shared" si="36"/>
        <v>NA</v>
      </c>
      <c r="AE123" t="str">
        <f t="shared" si="37"/>
        <v>NA</v>
      </c>
    </row>
    <row r="124" spans="1:31" ht="12.75" customHeight="1" outlineLevel="1" x14ac:dyDescent="0.25">
      <c r="A124" s="149">
        <v>100</v>
      </c>
      <c r="B124" s="164" t="str">
        <f t="shared" si="19"/>
        <v>FA</v>
      </c>
      <c r="C124" s="164" t="str">
        <f t="shared" si="20"/>
        <v>FA</v>
      </c>
      <c r="D124" s="164" t="str">
        <f t="shared" si="21"/>
        <v>FA</v>
      </c>
      <c r="E124" s="135">
        <v>10.17</v>
      </c>
      <c r="F124" s="165">
        <v>0.2</v>
      </c>
      <c r="G124" s="135">
        <v>8</v>
      </c>
      <c r="H124" s="135">
        <v>125</v>
      </c>
      <c r="I124" s="154">
        <v>5.9292300000000004</v>
      </c>
      <c r="J124" s="154">
        <v>8.0000000000000002E-3</v>
      </c>
      <c r="K124" s="154">
        <v>342.52</v>
      </c>
      <c r="L124" s="154">
        <v>153.68100000000001</v>
      </c>
      <c r="M124" s="154">
        <v>172.07900000000001</v>
      </c>
      <c r="N124" s="135">
        <f t="shared" si="22"/>
        <v>95</v>
      </c>
      <c r="O124" s="167">
        <f t="shared" si="23"/>
        <v>312.52</v>
      </c>
      <c r="P124" s="167">
        <f t="shared" si="23"/>
        <v>123.68100000000001</v>
      </c>
      <c r="Q124" s="167">
        <f t="shared" si="23"/>
        <v>142.07900000000001</v>
      </c>
      <c r="R124" s="135">
        <f t="shared" si="24"/>
        <v>90</v>
      </c>
      <c r="S124" s="167">
        <f t="shared" si="25"/>
        <v>307.52</v>
      </c>
      <c r="T124" s="167">
        <f t="shared" si="26"/>
        <v>118.68100000000001</v>
      </c>
      <c r="U124" s="167">
        <f t="shared" si="27"/>
        <v>137.07900000000001</v>
      </c>
      <c r="V124" s="135">
        <f t="shared" si="28"/>
        <v>60</v>
      </c>
      <c r="W124" s="167">
        <f t="shared" si="29"/>
        <v>277.52</v>
      </c>
      <c r="X124" s="167">
        <f t="shared" si="30"/>
        <v>88.681000000000012</v>
      </c>
      <c r="Y124" s="167">
        <f t="shared" si="31"/>
        <v>107.07900000000001</v>
      </c>
      <c r="Z124" t="str">
        <f t="shared" si="32"/>
        <v>NA</v>
      </c>
      <c r="AA124">
        <f t="shared" si="33"/>
        <v>123.68100000000001</v>
      </c>
      <c r="AB124" s="168" t="str">
        <f t="shared" si="34"/>
        <v>NA</v>
      </c>
      <c r="AC124">
        <f t="shared" si="35"/>
        <v>118.68100000000001</v>
      </c>
      <c r="AD124" s="168" t="str">
        <f t="shared" si="36"/>
        <v>NA</v>
      </c>
      <c r="AE124" t="str">
        <f t="shared" si="37"/>
        <v>NA</v>
      </c>
    </row>
    <row r="125" spans="1:31" ht="12.75" customHeight="1" outlineLevel="1" x14ac:dyDescent="0.25">
      <c r="A125" s="149">
        <v>125</v>
      </c>
      <c r="B125" s="164" t="str">
        <f t="shared" si="19"/>
        <v>FA</v>
      </c>
      <c r="C125" s="164" t="str">
        <f t="shared" si="20"/>
        <v>FA</v>
      </c>
      <c r="D125" s="164" t="str">
        <f t="shared" si="21"/>
        <v>FA</v>
      </c>
      <c r="E125" s="135">
        <v>12.67</v>
      </c>
      <c r="F125" s="165">
        <v>0.2</v>
      </c>
      <c r="G125" s="135">
        <v>8</v>
      </c>
      <c r="H125" s="135">
        <v>125</v>
      </c>
      <c r="I125" s="154">
        <v>8.4292300000000004</v>
      </c>
      <c r="J125" s="154">
        <v>8.0000000000000002E-3</v>
      </c>
      <c r="K125" s="154">
        <v>302.089</v>
      </c>
      <c r="L125" s="154">
        <v>148.50399999999999</v>
      </c>
      <c r="M125" s="154">
        <v>163.821</v>
      </c>
      <c r="N125" s="135">
        <f t="shared" si="22"/>
        <v>95</v>
      </c>
      <c r="O125" s="167">
        <f t="shared" si="23"/>
        <v>272.089</v>
      </c>
      <c r="P125" s="167">
        <f t="shared" si="23"/>
        <v>118.50399999999999</v>
      </c>
      <c r="Q125" s="167">
        <f t="shared" si="23"/>
        <v>133.821</v>
      </c>
      <c r="R125" s="135">
        <f t="shared" si="24"/>
        <v>90</v>
      </c>
      <c r="S125" s="167">
        <f t="shared" si="25"/>
        <v>267.089</v>
      </c>
      <c r="T125" s="167">
        <f t="shared" si="26"/>
        <v>113.50399999999999</v>
      </c>
      <c r="U125" s="167">
        <f t="shared" si="27"/>
        <v>128.821</v>
      </c>
      <c r="V125" s="135">
        <f t="shared" si="28"/>
        <v>60</v>
      </c>
      <c r="W125" s="167">
        <f t="shared" si="29"/>
        <v>237.089</v>
      </c>
      <c r="X125" s="167">
        <f t="shared" si="30"/>
        <v>83.503999999999991</v>
      </c>
      <c r="Y125" s="167">
        <f t="shared" si="31"/>
        <v>98.820999999999998</v>
      </c>
      <c r="Z125" t="str">
        <f t="shared" si="32"/>
        <v>NA</v>
      </c>
      <c r="AA125">
        <f t="shared" si="33"/>
        <v>118.50399999999999</v>
      </c>
      <c r="AB125" s="168" t="str">
        <f t="shared" si="34"/>
        <v>NA</v>
      </c>
      <c r="AC125">
        <f t="shared" si="35"/>
        <v>113.50399999999999</v>
      </c>
      <c r="AD125" s="168" t="str">
        <f t="shared" si="36"/>
        <v>NA</v>
      </c>
      <c r="AE125">
        <f t="shared" si="37"/>
        <v>83.503999999999991</v>
      </c>
    </row>
    <row r="126" spans="1:31" ht="12.75" customHeight="1" outlineLevel="1" x14ac:dyDescent="0.25">
      <c r="A126" s="149">
        <v>150</v>
      </c>
      <c r="B126" s="164" t="str">
        <f t="shared" si="19"/>
        <v>FA</v>
      </c>
      <c r="C126" s="164" t="str">
        <f t="shared" si="20"/>
        <v>FA</v>
      </c>
      <c r="D126" s="164" t="str">
        <f t="shared" si="21"/>
        <v>FA</v>
      </c>
      <c r="E126" s="135">
        <v>15.17</v>
      </c>
      <c r="F126" s="165">
        <v>0.2</v>
      </c>
      <c r="G126" s="135">
        <v>8</v>
      </c>
      <c r="H126" s="135">
        <v>125</v>
      </c>
      <c r="I126" s="154">
        <v>10.9292</v>
      </c>
      <c r="J126" s="154">
        <v>8.0000000000000002E-3</v>
      </c>
      <c r="K126" s="154">
        <v>274.48500000000001</v>
      </c>
      <c r="L126" s="154">
        <v>144.93</v>
      </c>
      <c r="M126" s="154">
        <v>157.875</v>
      </c>
      <c r="N126" s="135">
        <f t="shared" si="22"/>
        <v>95</v>
      </c>
      <c r="O126" s="167">
        <f t="shared" si="23"/>
        <v>244.48500000000001</v>
      </c>
      <c r="P126" s="167">
        <f t="shared" si="23"/>
        <v>114.93</v>
      </c>
      <c r="Q126" s="167">
        <f t="shared" si="23"/>
        <v>127.875</v>
      </c>
      <c r="R126" s="135">
        <f t="shared" si="24"/>
        <v>90</v>
      </c>
      <c r="S126" s="167">
        <f t="shared" si="25"/>
        <v>239.48500000000001</v>
      </c>
      <c r="T126" s="167">
        <f t="shared" si="26"/>
        <v>109.93</v>
      </c>
      <c r="U126" s="167">
        <f t="shared" si="27"/>
        <v>122.875</v>
      </c>
      <c r="V126" s="135">
        <f t="shared" si="28"/>
        <v>60</v>
      </c>
      <c r="W126" s="167">
        <f t="shared" si="29"/>
        <v>209.48500000000001</v>
      </c>
      <c r="X126" s="167">
        <f t="shared" si="30"/>
        <v>79.930000000000007</v>
      </c>
      <c r="Y126" s="167">
        <f t="shared" si="31"/>
        <v>92.875</v>
      </c>
      <c r="Z126" t="str">
        <f t="shared" si="32"/>
        <v>NA</v>
      </c>
      <c r="AA126">
        <f t="shared" si="33"/>
        <v>114.93</v>
      </c>
      <c r="AB126" s="168" t="str">
        <f t="shared" si="34"/>
        <v>NA</v>
      </c>
      <c r="AC126">
        <f t="shared" si="35"/>
        <v>109.93</v>
      </c>
      <c r="AD126" s="168" t="str">
        <f t="shared" si="36"/>
        <v>NA</v>
      </c>
      <c r="AE126">
        <f t="shared" si="37"/>
        <v>79.930000000000007</v>
      </c>
    </row>
    <row r="127" spans="1:31" ht="12.75" customHeight="1" outlineLevel="1" x14ac:dyDescent="0.25">
      <c r="A127" s="149">
        <v>2</v>
      </c>
      <c r="B127" s="164" t="str">
        <f t="shared" si="19"/>
        <v>FA</v>
      </c>
      <c r="C127" s="164" t="str">
        <f t="shared" si="20"/>
        <v>FA</v>
      </c>
      <c r="D127" s="164" t="str">
        <f t="shared" si="21"/>
        <v>FA</v>
      </c>
      <c r="E127" s="135">
        <v>0.37</v>
      </c>
      <c r="F127" s="165">
        <v>0.2</v>
      </c>
      <c r="G127" s="135">
        <v>9</v>
      </c>
      <c r="H127" s="135">
        <v>125</v>
      </c>
      <c r="I127" s="154">
        <v>-3.8707700000000003</v>
      </c>
      <c r="J127" s="154">
        <v>8.9999999999999993E-3</v>
      </c>
      <c r="K127" s="154">
        <v>2561.46</v>
      </c>
      <c r="L127" s="154">
        <v>458.52800000000002</v>
      </c>
      <c r="M127" s="154">
        <v>665.67700000000002</v>
      </c>
      <c r="N127" s="135">
        <f t="shared" si="22"/>
        <v>95</v>
      </c>
      <c r="O127" s="167">
        <f t="shared" si="23"/>
        <v>2531.46</v>
      </c>
      <c r="P127" s="167">
        <f t="shared" si="23"/>
        <v>428.52800000000002</v>
      </c>
      <c r="Q127" s="167">
        <f t="shared" si="23"/>
        <v>635.67700000000002</v>
      </c>
      <c r="R127" s="135">
        <f t="shared" si="24"/>
        <v>90</v>
      </c>
      <c r="S127" s="167">
        <f t="shared" si="25"/>
        <v>2526.46</v>
      </c>
      <c r="T127" s="167">
        <f t="shared" si="26"/>
        <v>423.52800000000002</v>
      </c>
      <c r="U127" s="167">
        <f t="shared" si="27"/>
        <v>630.67700000000002</v>
      </c>
      <c r="V127" s="135">
        <f t="shared" si="28"/>
        <v>60</v>
      </c>
      <c r="W127" s="167">
        <f t="shared" si="29"/>
        <v>2496.46</v>
      </c>
      <c r="X127" s="167">
        <f t="shared" si="30"/>
        <v>393.52800000000002</v>
      </c>
      <c r="Y127" s="167">
        <f t="shared" si="31"/>
        <v>600.67700000000002</v>
      </c>
      <c r="Z127" t="str">
        <f t="shared" si="32"/>
        <v>NA</v>
      </c>
      <c r="AA127" t="str">
        <f t="shared" si="33"/>
        <v>NA</v>
      </c>
      <c r="AB127" s="168" t="str">
        <f t="shared" si="34"/>
        <v>NA</v>
      </c>
      <c r="AC127" t="str">
        <f t="shared" si="35"/>
        <v>NA</v>
      </c>
      <c r="AD127" s="168" t="str">
        <f t="shared" si="36"/>
        <v>NA</v>
      </c>
      <c r="AE127" t="str">
        <f t="shared" si="37"/>
        <v>NA</v>
      </c>
    </row>
    <row r="128" spans="1:31" ht="12.75" customHeight="1" outlineLevel="1" x14ac:dyDescent="0.25">
      <c r="A128" s="149">
        <v>3.5</v>
      </c>
      <c r="B128" s="164" t="str">
        <f t="shared" si="19"/>
        <v>FA</v>
      </c>
      <c r="C128" s="164" t="str">
        <f t="shared" si="20"/>
        <v>FA</v>
      </c>
      <c r="D128" s="164" t="str">
        <f t="shared" si="21"/>
        <v>FA</v>
      </c>
      <c r="E128" s="135">
        <v>0.52</v>
      </c>
      <c r="F128" s="165">
        <v>0.2</v>
      </c>
      <c r="G128" s="135">
        <v>9</v>
      </c>
      <c r="H128" s="135">
        <v>125</v>
      </c>
      <c r="I128" s="154">
        <v>-3.7207699999999999</v>
      </c>
      <c r="J128" s="154">
        <v>8.9999999999999993E-3</v>
      </c>
      <c r="K128" s="154">
        <v>2257.9499999999998</v>
      </c>
      <c r="L128" s="154">
        <v>414.46899999999999</v>
      </c>
      <c r="M128" s="154">
        <v>596.18499999999995</v>
      </c>
      <c r="N128" s="135">
        <f t="shared" si="22"/>
        <v>95</v>
      </c>
      <c r="O128" s="167">
        <f t="shared" si="23"/>
        <v>2227.9499999999998</v>
      </c>
      <c r="P128" s="167">
        <f t="shared" si="23"/>
        <v>384.46899999999999</v>
      </c>
      <c r="Q128" s="167">
        <f t="shared" si="23"/>
        <v>566.18499999999995</v>
      </c>
      <c r="R128" s="135">
        <f t="shared" si="24"/>
        <v>90</v>
      </c>
      <c r="S128" s="167">
        <f t="shared" si="25"/>
        <v>2222.9499999999998</v>
      </c>
      <c r="T128" s="167">
        <f t="shared" si="26"/>
        <v>379.46899999999999</v>
      </c>
      <c r="U128" s="167">
        <f t="shared" si="27"/>
        <v>561.18499999999995</v>
      </c>
      <c r="V128" s="135">
        <f t="shared" si="28"/>
        <v>60</v>
      </c>
      <c r="W128" s="167">
        <f t="shared" si="29"/>
        <v>2192.9499999999998</v>
      </c>
      <c r="X128" s="167">
        <f t="shared" si="30"/>
        <v>349.46899999999999</v>
      </c>
      <c r="Y128" s="167">
        <f t="shared" si="31"/>
        <v>531.18499999999995</v>
      </c>
      <c r="Z128" t="str">
        <f t="shared" si="32"/>
        <v>NA</v>
      </c>
      <c r="AA128" t="str">
        <f t="shared" si="33"/>
        <v>NA</v>
      </c>
      <c r="AB128" s="168" t="str">
        <f t="shared" si="34"/>
        <v>NA</v>
      </c>
      <c r="AC128" t="str">
        <f t="shared" si="35"/>
        <v>NA</v>
      </c>
      <c r="AD128" s="168" t="str">
        <f t="shared" si="36"/>
        <v>NA</v>
      </c>
      <c r="AE128" t="str">
        <f t="shared" si="37"/>
        <v>NA</v>
      </c>
    </row>
    <row r="129" spans="1:31" ht="12.75" customHeight="1" outlineLevel="1" x14ac:dyDescent="0.25">
      <c r="A129" s="149">
        <v>5</v>
      </c>
      <c r="B129" s="164" t="str">
        <f t="shared" si="19"/>
        <v>FA</v>
      </c>
      <c r="C129" s="164" t="str">
        <f t="shared" si="20"/>
        <v>FA</v>
      </c>
      <c r="D129" s="164" t="str">
        <f t="shared" si="21"/>
        <v>FA</v>
      </c>
      <c r="E129" s="135">
        <v>0.67</v>
      </c>
      <c r="F129" s="165">
        <v>0.2</v>
      </c>
      <c r="G129" s="135">
        <v>9</v>
      </c>
      <c r="H129" s="135">
        <v>125</v>
      </c>
      <c r="I129" s="154">
        <v>-3.57077</v>
      </c>
      <c r="J129" s="154">
        <v>8.9999999999999993E-3</v>
      </c>
      <c r="K129" s="154">
        <v>2018.55</v>
      </c>
      <c r="L129" s="154">
        <v>382.15800000000002</v>
      </c>
      <c r="M129" s="154">
        <v>547.75800000000004</v>
      </c>
      <c r="N129" s="135">
        <f t="shared" si="22"/>
        <v>95</v>
      </c>
      <c r="O129" s="167">
        <f t="shared" si="23"/>
        <v>1988.55</v>
      </c>
      <c r="P129" s="167">
        <f t="shared" si="23"/>
        <v>352.15800000000002</v>
      </c>
      <c r="Q129" s="167">
        <f t="shared" si="23"/>
        <v>517.75800000000004</v>
      </c>
      <c r="R129" s="135">
        <f t="shared" si="24"/>
        <v>90</v>
      </c>
      <c r="S129" s="167">
        <f t="shared" si="25"/>
        <v>1983.55</v>
      </c>
      <c r="T129" s="167">
        <f t="shared" si="26"/>
        <v>347.15800000000002</v>
      </c>
      <c r="U129" s="167">
        <f t="shared" si="27"/>
        <v>512.75800000000004</v>
      </c>
      <c r="V129" s="135">
        <f t="shared" si="28"/>
        <v>60</v>
      </c>
      <c r="W129" s="167">
        <f t="shared" si="29"/>
        <v>1953.55</v>
      </c>
      <c r="X129" s="167">
        <f t="shared" si="30"/>
        <v>317.15800000000002</v>
      </c>
      <c r="Y129" s="167">
        <f t="shared" si="31"/>
        <v>482.75800000000004</v>
      </c>
      <c r="Z129" t="str">
        <f t="shared" si="32"/>
        <v>NA</v>
      </c>
      <c r="AA129" t="str">
        <f t="shared" si="33"/>
        <v>NA</v>
      </c>
      <c r="AB129" s="168" t="str">
        <f t="shared" si="34"/>
        <v>NA</v>
      </c>
      <c r="AC129" t="str">
        <f t="shared" si="35"/>
        <v>NA</v>
      </c>
      <c r="AD129" s="168" t="str">
        <f t="shared" si="36"/>
        <v>NA</v>
      </c>
      <c r="AE129" t="str">
        <f t="shared" si="37"/>
        <v>NA</v>
      </c>
    </row>
    <row r="130" spans="1:31" ht="12.75" customHeight="1" outlineLevel="1" x14ac:dyDescent="0.25">
      <c r="A130" s="149">
        <v>7.5</v>
      </c>
      <c r="B130" s="164" t="str">
        <f t="shared" si="19"/>
        <v>FA</v>
      </c>
      <c r="C130" s="164" t="str">
        <f t="shared" si="20"/>
        <v>FA</v>
      </c>
      <c r="D130" s="164" t="str">
        <f t="shared" si="21"/>
        <v>FA</v>
      </c>
      <c r="E130" s="135">
        <v>0.92</v>
      </c>
      <c r="F130" s="165">
        <v>0.2</v>
      </c>
      <c r="G130" s="135">
        <v>9</v>
      </c>
      <c r="H130" s="135">
        <v>125</v>
      </c>
      <c r="I130" s="154">
        <v>-3.32077</v>
      </c>
      <c r="J130" s="154">
        <v>8.9999999999999993E-3</v>
      </c>
      <c r="K130" s="154">
        <v>1718.44</v>
      </c>
      <c r="L130" s="154">
        <v>342.11799999999999</v>
      </c>
      <c r="M130" s="154">
        <v>489.03100000000001</v>
      </c>
      <c r="N130" s="135">
        <f t="shared" si="22"/>
        <v>95</v>
      </c>
      <c r="O130" s="167">
        <f t="shared" si="23"/>
        <v>1688.44</v>
      </c>
      <c r="P130" s="167">
        <f t="shared" si="23"/>
        <v>312.11799999999999</v>
      </c>
      <c r="Q130" s="167">
        <f t="shared" si="23"/>
        <v>459.03100000000001</v>
      </c>
      <c r="R130" s="135">
        <f t="shared" si="24"/>
        <v>90</v>
      </c>
      <c r="S130" s="167">
        <f t="shared" si="25"/>
        <v>1683.44</v>
      </c>
      <c r="T130" s="167">
        <f t="shared" si="26"/>
        <v>307.11799999999999</v>
      </c>
      <c r="U130" s="167">
        <f t="shared" si="27"/>
        <v>454.03100000000001</v>
      </c>
      <c r="V130" s="135">
        <f t="shared" si="28"/>
        <v>60</v>
      </c>
      <c r="W130" s="167">
        <f t="shared" si="29"/>
        <v>1653.44</v>
      </c>
      <c r="X130" s="167">
        <f t="shared" si="30"/>
        <v>277.11799999999999</v>
      </c>
      <c r="Y130" s="167">
        <f t="shared" si="31"/>
        <v>424.03100000000001</v>
      </c>
      <c r="Z130" t="str">
        <f t="shared" si="32"/>
        <v>NA</v>
      </c>
      <c r="AA130" t="str">
        <f t="shared" si="33"/>
        <v>NA</v>
      </c>
      <c r="AB130" s="168" t="str">
        <f t="shared" si="34"/>
        <v>NA</v>
      </c>
      <c r="AC130" t="str">
        <f t="shared" si="35"/>
        <v>NA</v>
      </c>
      <c r="AD130" s="168" t="str">
        <f t="shared" si="36"/>
        <v>NA</v>
      </c>
      <c r="AE130" t="str">
        <f t="shared" si="37"/>
        <v>NA</v>
      </c>
    </row>
    <row r="131" spans="1:31" ht="12.75" customHeight="1" outlineLevel="1" x14ac:dyDescent="0.25">
      <c r="A131" s="149">
        <v>10</v>
      </c>
      <c r="B131" s="164" t="str">
        <f t="shared" si="19"/>
        <v>FA</v>
      </c>
      <c r="C131" s="164" t="str">
        <f t="shared" si="20"/>
        <v>FA</v>
      </c>
      <c r="D131" s="164" t="str">
        <f t="shared" si="21"/>
        <v>FA</v>
      </c>
      <c r="E131" s="135">
        <v>1.17</v>
      </c>
      <c r="F131" s="165">
        <v>0.2</v>
      </c>
      <c r="G131" s="135">
        <v>9</v>
      </c>
      <c r="H131" s="135">
        <v>125</v>
      </c>
      <c r="I131" s="154">
        <v>-3.07077</v>
      </c>
      <c r="J131" s="154">
        <v>8.9999999999999993E-3</v>
      </c>
      <c r="K131" s="154">
        <v>1507.89</v>
      </c>
      <c r="L131" s="154">
        <v>312.22000000000003</v>
      </c>
      <c r="M131" s="154">
        <v>440.452</v>
      </c>
      <c r="N131" s="135">
        <f t="shared" si="22"/>
        <v>95</v>
      </c>
      <c r="O131" s="167">
        <f t="shared" si="23"/>
        <v>1477.89</v>
      </c>
      <c r="P131" s="167">
        <f t="shared" si="23"/>
        <v>282.22000000000003</v>
      </c>
      <c r="Q131" s="167">
        <f t="shared" si="23"/>
        <v>410.452</v>
      </c>
      <c r="R131" s="135">
        <f t="shared" si="24"/>
        <v>90</v>
      </c>
      <c r="S131" s="167">
        <f t="shared" si="25"/>
        <v>1472.89</v>
      </c>
      <c r="T131" s="167">
        <f t="shared" si="26"/>
        <v>277.22000000000003</v>
      </c>
      <c r="U131" s="167">
        <f t="shared" si="27"/>
        <v>405.452</v>
      </c>
      <c r="V131" s="135">
        <f t="shared" si="28"/>
        <v>60</v>
      </c>
      <c r="W131" s="167">
        <f t="shared" si="29"/>
        <v>1442.89</v>
      </c>
      <c r="X131" s="167">
        <f t="shared" si="30"/>
        <v>247.22000000000003</v>
      </c>
      <c r="Y131" s="167">
        <f t="shared" si="31"/>
        <v>375.452</v>
      </c>
      <c r="Z131" t="str">
        <f t="shared" si="32"/>
        <v>NA</v>
      </c>
      <c r="AA131" t="str">
        <f t="shared" si="33"/>
        <v>NA</v>
      </c>
      <c r="AB131" s="168" t="str">
        <f t="shared" si="34"/>
        <v>NA</v>
      </c>
      <c r="AC131" t="str">
        <f t="shared" si="35"/>
        <v>NA</v>
      </c>
      <c r="AD131" s="168" t="str">
        <f t="shared" si="36"/>
        <v>NA</v>
      </c>
      <c r="AE131" t="str">
        <f t="shared" si="37"/>
        <v>NA</v>
      </c>
    </row>
    <row r="132" spans="1:31" ht="12.75" customHeight="1" outlineLevel="1" x14ac:dyDescent="0.25">
      <c r="A132" s="149">
        <v>15</v>
      </c>
      <c r="B132" s="164" t="str">
        <f t="shared" si="19"/>
        <v>FA</v>
      </c>
      <c r="C132" s="164" t="str">
        <f t="shared" si="20"/>
        <v>FA</v>
      </c>
      <c r="D132" s="164" t="str">
        <f t="shared" si="21"/>
        <v>FA</v>
      </c>
      <c r="E132" s="135">
        <v>1.67</v>
      </c>
      <c r="F132" s="165">
        <v>0.2</v>
      </c>
      <c r="G132" s="135">
        <v>9</v>
      </c>
      <c r="H132" s="135">
        <v>125</v>
      </c>
      <c r="I132" s="154">
        <v>-2.57077</v>
      </c>
      <c r="J132" s="154">
        <v>8.9999999999999993E-3</v>
      </c>
      <c r="K132" s="154">
        <v>1226.04</v>
      </c>
      <c r="L132" s="154">
        <v>273.21699999999998</v>
      </c>
      <c r="M132" s="154">
        <v>373.072</v>
      </c>
      <c r="N132" s="135">
        <f t="shared" si="22"/>
        <v>95</v>
      </c>
      <c r="O132" s="167">
        <f t="shared" si="23"/>
        <v>1196.04</v>
      </c>
      <c r="P132" s="167">
        <f t="shared" si="23"/>
        <v>243.21699999999998</v>
      </c>
      <c r="Q132" s="167">
        <f t="shared" si="23"/>
        <v>343.072</v>
      </c>
      <c r="R132" s="135">
        <f t="shared" si="24"/>
        <v>90</v>
      </c>
      <c r="S132" s="167">
        <f t="shared" si="25"/>
        <v>1191.04</v>
      </c>
      <c r="T132" s="167">
        <f t="shared" si="26"/>
        <v>238.21699999999998</v>
      </c>
      <c r="U132" s="167">
        <f t="shared" si="27"/>
        <v>338.072</v>
      </c>
      <c r="V132" s="135">
        <f t="shared" si="28"/>
        <v>60</v>
      </c>
      <c r="W132" s="167">
        <f t="shared" si="29"/>
        <v>1161.04</v>
      </c>
      <c r="X132" s="167">
        <f t="shared" si="30"/>
        <v>208.21699999999998</v>
      </c>
      <c r="Y132" s="167">
        <f t="shared" si="31"/>
        <v>308.072</v>
      </c>
      <c r="Z132" t="str">
        <f t="shared" si="32"/>
        <v>NA</v>
      </c>
      <c r="AA132" t="str">
        <f t="shared" si="33"/>
        <v>NA</v>
      </c>
      <c r="AB132" s="168" t="str">
        <f t="shared" si="34"/>
        <v>NA</v>
      </c>
      <c r="AC132" t="str">
        <f t="shared" si="35"/>
        <v>NA</v>
      </c>
      <c r="AD132" s="168" t="str">
        <f t="shared" si="36"/>
        <v>NA</v>
      </c>
      <c r="AE132" t="str">
        <f t="shared" si="37"/>
        <v>NA</v>
      </c>
    </row>
    <row r="133" spans="1:31" ht="12.75" customHeight="1" outlineLevel="1" x14ac:dyDescent="0.25">
      <c r="A133" s="149">
        <v>20</v>
      </c>
      <c r="B133" s="164" t="str">
        <f t="shared" si="19"/>
        <v>FA</v>
      </c>
      <c r="C133" s="164" t="str">
        <f t="shared" si="20"/>
        <v>FA</v>
      </c>
      <c r="D133" s="164" t="str">
        <f t="shared" si="21"/>
        <v>FA</v>
      </c>
      <c r="E133" s="135">
        <v>2.17</v>
      </c>
      <c r="F133" s="165">
        <v>0.2</v>
      </c>
      <c r="G133" s="135">
        <v>9</v>
      </c>
      <c r="H133" s="135">
        <v>125</v>
      </c>
      <c r="I133" s="154">
        <v>-2.07077</v>
      </c>
      <c r="J133" s="154">
        <v>8.9999999999999993E-3</v>
      </c>
      <c r="K133" s="154">
        <v>1034.02</v>
      </c>
      <c r="L133" s="154">
        <v>246.81800000000001</v>
      </c>
      <c r="M133" s="154">
        <v>328.87400000000002</v>
      </c>
      <c r="N133" s="135">
        <f t="shared" si="22"/>
        <v>95</v>
      </c>
      <c r="O133" s="167">
        <f t="shared" si="23"/>
        <v>1004.02</v>
      </c>
      <c r="P133" s="167">
        <f t="shared" si="23"/>
        <v>216.81800000000001</v>
      </c>
      <c r="Q133" s="167">
        <f t="shared" si="23"/>
        <v>298.87400000000002</v>
      </c>
      <c r="R133" s="135">
        <f t="shared" si="24"/>
        <v>90</v>
      </c>
      <c r="S133" s="167">
        <f t="shared" si="25"/>
        <v>999.02</v>
      </c>
      <c r="T133" s="167">
        <f t="shared" si="26"/>
        <v>211.81800000000001</v>
      </c>
      <c r="U133" s="167">
        <f t="shared" si="27"/>
        <v>293.87400000000002</v>
      </c>
      <c r="V133" s="135">
        <f t="shared" si="28"/>
        <v>60</v>
      </c>
      <c r="W133" s="167">
        <f t="shared" si="29"/>
        <v>969.02</v>
      </c>
      <c r="X133" s="167">
        <f t="shared" si="30"/>
        <v>181.81800000000001</v>
      </c>
      <c r="Y133" s="167">
        <f t="shared" si="31"/>
        <v>263.87400000000002</v>
      </c>
      <c r="Z133" t="str">
        <f t="shared" si="32"/>
        <v>NA</v>
      </c>
      <c r="AA133" t="str">
        <f t="shared" si="33"/>
        <v>NA</v>
      </c>
      <c r="AB133" s="168" t="str">
        <f t="shared" si="34"/>
        <v>NA</v>
      </c>
      <c r="AC133" t="str">
        <f t="shared" si="35"/>
        <v>NA</v>
      </c>
      <c r="AD133" s="168" t="str">
        <f t="shared" si="36"/>
        <v>NA</v>
      </c>
      <c r="AE133" t="str">
        <f t="shared" si="37"/>
        <v>NA</v>
      </c>
    </row>
    <row r="134" spans="1:31" ht="12.75" customHeight="1" outlineLevel="1" x14ac:dyDescent="0.25">
      <c r="A134" s="149">
        <v>35</v>
      </c>
      <c r="B134" s="164" t="str">
        <f t="shared" si="19"/>
        <v>FA</v>
      </c>
      <c r="C134" s="164" t="str">
        <f t="shared" si="20"/>
        <v>FA</v>
      </c>
      <c r="D134" s="164" t="str">
        <f t="shared" si="21"/>
        <v>FA</v>
      </c>
      <c r="E134" s="135">
        <v>3.67</v>
      </c>
      <c r="F134" s="165">
        <v>0.2</v>
      </c>
      <c r="G134" s="135">
        <v>9</v>
      </c>
      <c r="H134" s="135">
        <v>125</v>
      </c>
      <c r="I134" s="154">
        <v>-0.57076899999999997</v>
      </c>
      <c r="J134" s="154">
        <v>8.9999999999999993E-3</v>
      </c>
      <c r="K134" s="154">
        <v>724.601</v>
      </c>
      <c r="L134" s="154">
        <v>204.13399999999999</v>
      </c>
      <c r="M134" s="154">
        <v>254.96799999999999</v>
      </c>
      <c r="N134" s="135">
        <f t="shared" si="22"/>
        <v>95</v>
      </c>
      <c r="O134" s="167">
        <f t="shared" si="23"/>
        <v>694.601</v>
      </c>
      <c r="P134" s="167">
        <f t="shared" si="23"/>
        <v>174.13399999999999</v>
      </c>
      <c r="Q134" s="167">
        <f t="shared" si="23"/>
        <v>224.96799999999999</v>
      </c>
      <c r="R134" s="135">
        <f t="shared" si="24"/>
        <v>90</v>
      </c>
      <c r="S134" s="167">
        <f t="shared" si="25"/>
        <v>689.601</v>
      </c>
      <c r="T134" s="167">
        <f t="shared" si="26"/>
        <v>169.13399999999999</v>
      </c>
      <c r="U134" s="167">
        <f t="shared" si="27"/>
        <v>219.96799999999999</v>
      </c>
      <c r="V134" s="135">
        <f t="shared" si="28"/>
        <v>60</v>
      </c>
      <c r="W134" s="167">
        <f t="shared" si="29"/>
        <v>659.601</v>
      </c>
      <c r="X134" s="167">
        <f t="shared" si="30"/>
        <v>139.13399999999999</v>
      </c>
      <c r="Y134" s="167">
        <f t="shared" si="31"/>
        <v>189.96799999999999</v>
      </c>
      <c r="Z134" t="str">
        <f t="shared" si="32"/>
        <v>NA</v>
      </c>
      <c r="AA134" t="str">
        <f t="shared" si="33"/>
        <v>NA</v>
      </c>
      <c r="AB134" s="168" t="str">
        <f t="shared" si="34"/>
        <v>NA</v>
      </c>
      <c r="AC134" t="str">
        <f t="shared" si="35"/>
        <v>NA</v>
      </c>
      <c r="AD134" s="168" t="str">
        <f t="shared" si="36"/>
        <v>NA</v>
      </c>
      <c r="AE134" t="str">
        <f t="shared" si="37"/>
        <v>NA</v>
      </c>
    </row>
    <row r="135" spans="1:31" ht="12.75" customHeight="1" outlineLevel="1" x14ac:dyDescent="0.25">
      <c r="A135" s="149">
        <v>50</v>
      </c>
      <c r="B135" s="164" t="str">
        <f t="shared" si="19"/>
        <v>FA</v>
      </c>
      <c r="C135" s="164" t="str">
        <f t="shared" si="20"/>
        <v>FA</v>
      </c>
      <c r="D135" s="164" t="str">
        <f t="shared" si="21"/>
        <v>FA</v>
      </c>
      <c r="E135" s="135">
        <v>5.17</v>
      </c>
      <c r="F135" s="165">
        <v>0.2</v>
      </c>
      <c r="G135" s="135">
        <v>9</v>
      </c>
      <c r="H135" s="135">
        <v>125</v>
      </c>
      <c r="I135" s="154">
        <v>0.92923100000000003</v>
      </c>
      <c r="J135" s="154">
        <v>8.9999999999999993E-3</v>
      </c>
      <c r="K135" s="154">
        <v>571.947</v>
      </c>
      <c r="L135" s="154">
        <v>184.00800000000001</v>
      </c>
      <c r="M135" s="154">
        <v>222.33500000000001</v>
      </c>
      <c r="N135" s="135">
        <f t="shared" si="22"/>
        <v>95</v>
      </c>
      <c r="O135" s="167">
        <f t="shared" si="23"/>
        <v>541.947</v>
      </c>
      <c r="P135" s="167">
        <f t="shared" si="23"/>
        <v>154.00800000000001</v>
      </c>
      <c r="Q135" s="167">
        <f t="shared" si="23"/>
        <v>192.33500000000001</v>
      </c>
      <c r="R135" s="135">
        <f t="shared" si="24"/>
        <v>90</v>
      </c>
      <c r="S135" s="167">
        <f t="shared" si="25"/>
        <v>536.947</v>
      </c>
      <c r="T135" s="167">
        <f t="shared" si="26"/>
        <v>149.00800000000001</v>
      </c>
      <c r="U135" s="167">
        <f t="shared" si="27"/>
        <v>187.33500000000001</v>
      </c>
      <c r="V135" s="135">
        <f t="shared" si="28"/>
        <v>60</v>
      </c>
      <c r="W135" s="167">
        <f t="shared" si="29"/>
        <v>506.947</v>
      </c>
      <c r="X135" s="167">
        <f t="shared" si="30"/>
        <v>119.00800000000001</v>
      </c>
      <c r="Y135" s="167">
        <f t="shared" si="31"/>
        <v>157.33500000000001</v>
      </c>
      <c r="Z135" t="str">
        <f t="shared" si="32"/>
        <v>NA</v>
      </c>
      <c r="AA135" t="str">
        <f t="shared" si="33"/>
        <v>NA</v>
      </c>
      <c r="AB135" s="168" t="str">
        <f t="shared" si="34"/>
        <v>NA</v>
      </c>
      <c r="AC135" t="str">
        <f t="shared" si="35"/>
        <v>NA</v>
      </c>
      <c r="AD135" s="168" t="str">
        <f t="shared" si="36"/>
        <v>NA</v>
      </c>
      <c r="AE135" t="str">
        <f t="shared" si="37"/>
        <v>NA</v>
      </c>
    </row>
    <row r="136" spans="1:31" ht="12.75" customHeight="1" outlineLevel="1" x14ac:dyDescent="0.25">
      <c r="A136" s="149">
        <v>60</v>
      </c>
      <c r="B136" s="164" t="str">
        <f t="shared" si="19"/>
        <v>FA</v>
      </c>
      <c r="C136" s="164" t="str">
        <f t="shared" si="20"/>
        <v>FA</v>
      </c>
      <c r="D136" s="164" t="str">
        <f t="shared" si="21"/>
        <v>FA</v>
      </c>
      <c r="E136" s="135">
        <v>6.17</v>
      </c>
      <c r="F136" s="165">
        <v>0.2</v>
      </c>
      <c r="G136" s="135">
        <v>9</v>
      </c>
      <c r="H136" s="135">
        <v>125</v>
      </c>
      <c r="I136" s="154">
        <v>1.92923</v>
      </c>
      <c r="J136" s="154">
        <v>8.9999999999999993E-3</v>
      </c>
      <c r="K136" s="154">
        <v>507.14</v>
      </c>
      <c r="L136" s="154">
        <v>175.267</v>
      </c>
      <c r="M136" s="154">
        <v>208.274</v>
      </c>
      <c r="N136" s="135">
        <f t="shared" si="22"/>
        <v>95</v>
      </c>
      <c r="O136" s="167">
        <f t="shared" si="23"/>
        <v>477.14</v>
      </c>
      <c r="P136" s="167">
        <f t="shared" si="23"/>
        <v>145.267</v>
      </c>
      <c r="Q136" s="167">
        <f t="shared" si="23"/>
        <v>178.274</v>
      </c>
      <c r="R136" s="135">
        <f t="shared" si="24"/>
        <v>90</v>
      </c>
      <c r="S136" s="167">
        <f t="shared" si="25"/>
        <v>472.14</v>
      </c>
      <c r="T136" s="167">
        <f t="shared" si="26"/>
        <v>140.267</v>
      </c>
      <c r="U136" s="167">
        <f t="shared" si="27"/>
        <v>173.274</v>
      </c>
      <c r="V136" s="135">
        <f t="shared" si="28"/>
        <v>60</v>
      </c>
      <c r="W136" s="167">
        <f t="shared" si="29"/>
        <v>442.14</v>
      </c>
      <c r="X136" s="167">
        <f t="shared" si="30"/>
        <v>110.267</v>
      </c>
      <c r="Y136" s="167">
        <f t="shared" si="31"/>
        <v>143.274</v>
      </c>
      <c r="Z136" t="str">
        <f t="shared" si="32"/>
        <v>NA</v>
      </c>
      <c r="AA136" t="str">
        <f t="shared" si="33"/>
        <v>NA</v>
      </c>
      <c r="AB136" s="168" t="str">
        <f t="shared" si="34"/>
        <v>NA</v>
      </c>
      <c r="AC136" t="str">
        <f t="shared" si="35"/>
        <v>NA</v>
      </c>
      <c r="AD136" s="168" t="str">
        <f t="shared" si="36"/>
        <v>NA</v>
      </c>
      <c r="AE136" t="str">
        <f t="shared" si="37"/>
        <v>NA</v>
      </c>
    </row>
    <row r="137" spans="1:31" ht="12.75" customHeight="1" outlineLevel="1" x14ac:dyDescent="0.25">
      <c r="A137" s="149">
        <v>70</v>
      </c>
      <c r="B137" s="164" t="str">
        <f t="shared" si="19"/>
        <v>FA</v>
      </c>
      <c r="C137" s="164" t="str">
        <f t="shared" si="20"/>
        <v>FA</v>
      </c>
      <c r="D137" s="164" t="str">
        <f t="shared" si="21"/>
        <v>FA</v>
      </c>
      <c r="E137" s="135">
        <v>7.17</v>
      </c>
      <c r="F137" s="165">
        <v>0.2</v>
      </c>
      <c r="G137" s="135">
        <v>9</v>
      </c>
      <c r="H137" s="135">
        <v>125</v>
      </c>
      <c r="I137" s="154">
        <v>2.92923</v>
      </c>
      <c r="J137" s="154">
        <v>8.9999999999999993E-3</v>
      </c>
      <c r="K137" s="154">
        <v>459.00799999999998</v>
      </c>
      <c r="L137" s="154">
        <v>169.011</v>
      </c>
      <c r="M137" s="154">
        <v>198.17</v>
      </c>
      <c r="N137" s="135">
        <f t="shared" si="22"/>
        <v>95</v>
      </c>
      <c r="O137" s="167">
        <f t="shared" si="23"/>
        <v>429.00799999999998</v>
      </c>
      <c r="P137" s="167">
        <f t="shared" si="23"/>
        <v>139.011</v>
      </c>
      <c r="Q137" s="167">
        <f t="shared" si="23"/>
        <v>168.17</v>
      </c>
      <c r="R137" s="135">
        <f t="shared" si="24"/>
        <v>90</v>
      </c>
      <c r="S137" s="167">
        <f t="shared" si="25"/>
        <v>424.00799999999998</v>
      </c>
      <c r="T137" s="167">
        <f t="shared" si="26"/>
        <v>134.011</v>
      </c>
      <c r="U137" s="167">
        <f t="shared" si="27"/>
        <v>163.16999999999999</v>
      </c>
      <c r="V137" s="135">
        <f t="shared" si="28"/>
        <v>60</v>
      </c>
      <c r="W137" s="167">
        <f t="shared" si="29"/>
        <v>394.00799999999998</v>
      </c>
      <c r="X137" s="167">
        <f t="shared" si="30"/>
        <v>104.011</v>
      </c>
      <c r="Y137" s="167">
        <f t="shared" si="31"/>
        <v>133.16999999999999</v>
      </c>
      <c r="Z137" t="str">
        <f t="shared" si="32"/>
        <v>NA</v>
      </c>
      <c r="AA137" t="str">
        <f t="shared" si="33"/>
        <v>NA</v>
      </c>
      <c r="AB137" s="168" t="str">
        <f t="shared" si="34"/>
        <v>NA</v>
      </c>
      <c r="AC137" t="str">
        <f t="shared" si="35"/>
        <v>NA</v>
      </c>
      <c r="AD137" s="168" t="str">
        <f t="shared" si="36"/>
        <v>NA</v>
      </c>
      <c r="AE137" t="str">
        <f t="shared" si="37"/>
        <v>NA</v>
      </c>
    </row>
    <row r="138" spans="1:31" ht="12.75" customHeight="1" outlineLevel="1" x14ac:dyDescent="0.25">
      <c r="A138" s="149">
        <v>85</v>
      </c>
      <c r="B138" s="164" t="str">
        <f t="shared" si="19"/>
        <v>FA</v>
      </c>
      <c r="C138" s="164" t="str">
        <f t="shared" si="20"/>
        <v>FA</v>
      </c>
      <c r="D138" s="164" t="str">
        <f t="shared" si="21"/>
        <v>FA</v>
      </c>
      <c r="E138" s="135">
        <v>8.67</v>
      </c>
      <c r="F138" s="165">
        <v>0.2</v>
      </c>
      <c r="G138" s="135">
        <v>9</v>
      </c>
      <c r="H138" s="135">
        <v>125</v>
      </c>
      <c r="I138" s="154">
        <v>4.4292300000000004</v>
      </c>
      <c r="J138" s="154">
        <v>8.9999999999999993E-3</v>
      </c>
      <c r="K138" s="154">
        <v>406.23700000000002</v>
      </c>
      <c r="L138" s="154">
        <v>162.06200000000001</v>
      </c>
      <c r="M138" s="154">
        <v>185.28899999999999</v>
      </c>
      <c r="N138" s="135">
        <f t="shared" si="22"/>
        <v>95</v>
      </c>
      <c r="O138" s="167">
        <f t="shared" si="23"/>
        <v>376.23700000000002</v>
      </c>
      <c r="P138" s="167">
        <f t="shared" si="23"/>
        <v>132.06200000000001</v>
      </c>
      <c r="Q138" s="167">
        <f t="shared" si="23"/>
        <v>155.28899999999999</v>
      </c>
      <c r="R138" s="135">
        <f t="shared" si="24"/>
        <v>90</v>
      </c>
      <c r="S138" s="167">
        <f t="shared" si="25"/>
        <v>371.23700000000002</v>
      </c>
      <c r="T138" s="167">
        <f t="shared" si="26"/>
        <v>127.06200000000001</v>
      </c>
      <c r="U138" s="167">
        <f t="shared" si="27"/>
        <v>150.28899999999999</v>
      </c>
      <c r="V138" s="135">
        <f t="shared" si="28"/>
        <v>60</v>
      </c>
      <c r="W138" s="167">
        <f t="shared" si="29"/>
        <v>341.23700000000002</v>
      </c>
      <c r="X138" s="167">
        <f t="shared" si="30"/>
        <v>97.062000000000012</v>
      </c>
      <c r="Y138" s="167">
        <f t="shared" si="31"/>
        <v>120.28899999999999</v>
      </c>
      <c r="Z138" t="str">
        <f t="shared" si="32"/>
        <v>NA</v>
      </c>
      <c r="AA138">
        <f t="shared" si="33"/>
        <v>132.06200000000001</v>
      </c>
      <c r="AB138" s="168" t="str">
        <f t="shared" si="34"/>
        <v>NA</v>
      </c>
      <c r="AC138" t="str">
        <f t="shared" si="35"/>
        <v>NA</v>
      </c>
      <c r="AD138" s="168" t="str">
        <f t="shared" si="36"/>
        <v>NA</v>
      </c>
      <c r="AE138" t="str">
        <f t="shared" si="37"/>
        <v>NA</v>
      </c>
    </row>
    <row r="139" spans="1:31" ht="12.75" customHeight="1" outlineLevel="1" x14ac:dyDescent="0.25">
      <c r="A139" s="149">
        <v>100</v>
      </c>
      <c r="B139" s="164" t="str">
        <f t="shared" si="19"/>
        <v>FA</v>
      </c>
      <c r="C139" s="164" t="str">
        <f t="shared" si="20"/>
        <v>FA</v>
      </c>
      <c r="D139" s="164" t="str">
        <f t="shared" si="21"/>
        <v>FA</v>
      </c>
      <c r="E139" s="135">
        <v>10.17</v>
      </c>
      <c r="F139" s="165">
        <v>0.2</v>
      </c>
      <c r="G139" s="135">
        <v>9</v>
      </c>
      <c r="H139" s="135">
        <v>125</v>
      </c>
      <c r="I139" s="154">
        <v>5.9292300000000004</v>
      </c>
      <c r="J139" s="154">
        <v>8.9999999999999993E-3</v>
      </c>
      <c r="K139" s="154">
        <v>368.065</v>
      </c>
      <c r="L139" s="154">
        <v>157.12700000000001</v>
      </c>
      <c r="M139" s="154">
        <v>177.65600000000001</v>
      </c>
      <c r="N139" s="135">
        <f t="shared" si="22"/>
        <v>95</v>
      </c>
      <c r="O139" s="167">
        <f t="shared" si="23"/>
        <v>338.065</v>
      </c>
      <c r="P139" s="167">
        <f t="shared" si="23"/>
        <v>127.12700000000001</v>
      </c>
      <c r="Q139" s="167">
        <f t="shared" si="23"/>
        <v>147.65600000000001</v>
      </c>
      <c r="R139" s="135">
        <f t="shared" si="24"/>
        <v>90</v>
      </c>
      <c r="S139" s="167">
        <f t="shared" si="25"/>
        <v>333.065</v>
      </c>
      <c r="T139" s="167">
        <f t="shared" si="26"/>
        <v>122.12700000000001</v>
      </c>
      <c r="U139" s="167">
        <f t="shared" si="27"/>
        <v>142.65600000000001</v>
      </c>
      <c r="V139" s="135">
        <f t="shared" si="28"/>
        <v>60</v>
      </c>
      <c r="W139" s="167">
        <f t="shared" si="29"/>
        <v>303.065</v>
      </c>
      <c r="X139" s="167">
        <f t="shared" si="30"/>
        <v>92.12700000000001</v>
      </c>
      <c r="Y139" s="167">
        <f t="shared" si="31"/>
        <v>112.65600000000001</v>
      </c>
      <c r="Z139" t="str">
        <f t="shared" si="32"/>
        <v>NA</v>
      </c>
      <c r="AA139">
        <f t="shared" si="33"/>
        <v>127.12700000000001</v>
      </c>
      <c r="AB139" s="168" t="str">
        <f t="shared" si="34"/>
        <v>NA</v>
      </c>
      <c r="AC139" t="str">
        <f t="shared" si="35"/>
        <v>NA</v>
      </c>
      <c r="AD139" s="168" t="str">
        <f t="shared" si="36"/>
        <v>NA</v>
      </c>
      <c r="AE139" t="str">
        <f t="shared" si="37"/>
        <v>NA</v>
      </c>
    </row>
    <row r="140" spans="1:31" ht="12.75" customHeight="1" outlineLevel="1" x14ac:dyDescent="0.25">
      <c r="A140" s="149">
        <v>125</v>
      </c>
      <c r="B140" s="164" t="str">
        <f t="shared" si="19"/>
        <v>FA</v>
      </c>
      <c r="C140" s="164" t="str">
        <f t="shared" si="20"/>
        <v>FA</v>
      </c>
      <c r="D140" s="164" t="str">
        <f t="shared" si="21"/>
        <v>FA</v>
      </c>
      <c r="E140" s="135">
        <v>12.67</v>
      </c>
      <c r="F140" s="165">
        <v>0.2</v>
      </c>
      <c r="G140" s="135">
        <v>9</v>
      </c>
      <c r="H140" s="135">
        <v>125</v>
      </c>
      <c r="I140" s="154">
        <v>8.4292300000000004</v>
      </c>
      <c r="J140" s="154">
        <v>8.9999999999999993E-3</v>
      </c>
      <c r="K140" s="154">
        <v>323.06700000000001</v>
      </c>
      <c r="L140" s="154">
        <v>151.345</v>
      </c>
      <c r="M140" s="154">
        <v>168.45400000000001</v>
      </c>
      <c r="N140" s="135">
        <f t="shared" si="22"/>
        <v>95</v>
      </c>
      <c r="O140" s="167">
        <f t="shared" si="23"/>
        <v>293.06700000000001</v>
      </c>
      <c r="P140" s="167">
        <f t="shared" si="23"/>
        <v>121.345</v>
      </c>
      <c r="Q140" s="167">
        <f t="shared" si="23"/>
        <v>138.45400000000001</v>
      </c>
      <c r="R140" s="135">
        <f t="shared" si="24"/>
        <v>90</v>
      </c>
      <c r="S140" s="167">
        <f t="shared" si="25"/>
        <v>288.06700000000001</v>
      </c>
      <c r="T140" s="167">
        <f t="shared" si="26"/>
        <v>116.345</v>
      </c>
      <c r="U140" s="167">
        <f t="shared" si="27"/>
        <v>133.45400000000001</v>
      </c>
      <c r="V140" s="135">
        <f t="shared" si="28"/>
        <v>60</v>
      </c>
      <c r="W140" s="167">
        <f t="shared" si="29"/>
        <v>258.06700000000001</v>
      </c>
      <c r="X140" s="167">
        <f t="shared" si="30"/>
        <v>86.344999999999999</v>
      </c>
      <c r="Y140" s="167">
        <f t="shared" si="31"/>
        <v>103.45400000000001</v>
      </c>
      <c r="Z140" t="str">
        <f t="shared" si="32"/>
        <v>NA</v>
      </c>
      <c r="AA140">
        <f t="shared" si="33"/>
        <v>121.345</v>
      </c>
      <c r="AB140" s="168" t="str">
        <f t="shared" si="34"/>
        <v>NA</v>
      </c>
      <c r="AC140">
        <f t="shared" si="35"/>
        <v>116.345</v>
      </c>
      <c r="AD140" s="168" t="str">
        <f t="shared" si="36"/>
        <v>NA</v>
      </c>
      <c r="AE140">
        <f t="shared" si="37"/>
        <v>86.344999999999999</v>
      </c>
    </row>
    <row r="141" spans="1:31" ht="12.75" customHeight="1" outlineLevel="1" x14ac:dyDescent="0.25">
      <c r="A141" s="149">
        <v>150</v>
      </c>
      <c r="B141" s="164" t="str">
        <f t="shared" si="19"/>
        <v>FA</v>
      </c>
      <c r="C141" s="164" t="str">
        <f t="shared" si="20"/>
        <v>FA</v>
      </c>
      <c r="D141" s="164" t="str">
        <f t="shared" si="21"/>
        <v>FA</v>
      </c>
      <c r="E141" s="135">
        <v>15.17</v>
      </c>
      <c r="F141" s="165">
        <v>0.2</v>
      </c>
      <c r="G141" s="135">
        <v>9</v>
      </c>
      <c r="H141" s="135">
        <v>125</v>
      </c>
      <c r="I141" s="154">
        <v>10.9292</v>
      </c>
      <c r="J141" s="154">
        <v>8.9999999999999993E-3</v>
      </c>
      <c r="K141" s="154">
        <v>292.31</v>
      </c>
      <c r="L141" s="154">
        <v>147.351</v>
      </c>
      <c r="M141" s="154">
        <v>161.822</v>
      </c>
      <c r="N141" s="135">
        <f t="shared" si="22"/>
        <v>95</v>
      </c>
      <c r="O141" s="167">
        <f t="shared" si="23"/>
        <v>262.31</v>
      </c>
      <c r="P141" s="167">
        <f t="shared" si="23"/>
        <v>117.351</v>
      </c>
      <c r="Q141" s="167">
        <f t="shared" si="23"/>
        <v>131.822</v>
      </c>
      <c r="R141" s="135">
        <f t="shared" si="24"/>
        <v>90</v>
      </c>
      <c r="S141" s="167">
        <f t="shared" si="25"/>
        <v>257.31</v>
      </c>
      <c r="T141" s="167">
        <f t="shared" si="26"/>
        <v>112.351</v>
      </c>
      <c r="U141" s="167">
        <f t="shared" si="27"/>
        <v>126.822</v>
      </c>
      <c r="V141" s="135">
        <f t="shared" si="28"/>
        <v>60</v>
      </c>
      <c r="W141" s="167">
        <f t="shared" si="29"/>
        <v>227.31</v>
      </c>
      <c r="X141" s="167">
        <f t="shared" si="30"/>
        <v>82.350999999999999</v>
      </c>
      <c r="Y141" s="167">
        <f t="shared" si="31"/>
        <v>96.822000000000003</v>
      </c>
      <c r="Z141" t="str">
        <f t="shared" si="32"/>
        <v>NA</v>
      </c>
      <c r="AA141">
        <f t="shared" si="33"/>
        <v>117.351</v>
      </c>
      <c r="AB141" s="168" t="str">
        <f t="shared" si="34"/>
        <v>NA</v>
      </c>
      <c r="AC141">
        <f t="shared" si="35"/>
        <v>112.351</v>
      </c>
      <c r="AD141" s="168" t="str">
        <f t="shared" si="36"/>
        <v>NA</v>
      </c>
      <c r="AE141">
        <f t="shared" si="37"/>
        <v>82.350999999999999</v>
      </c>
    </row>
    <row r="142" spans="1:31" ht="12.75" customHeight="1" outlineLevel="1" x14ac:dyDescent="0.25">
      <c r="A142" s="149">
        <v>2</v>
      </c>
      <c r="B142" s="164" t="str">
        <f t="shared" si="19"/>
        <v>FA</v>
      </c>
      <c r="C142" s="164" t="str">
        <f t="shared" si="20"/>
        <v>FA</v>
      </c>
      <c r="D142" s="164" t="str">
        <f t="shared" si="21"/>
        <v>FA</v>
      </c>
      <c r="E142" s="135">
        <v>0.37</v>
      </c>
      <c r="F142" s="165">
        <v>0.2</v>
      </c>
      <c r="G142" s="135">
        <v>12</v>
      </c>
      <c r="H142" s="135">
        <v>125</v>
      </c>
      <c r="I142" s="154">
        <v>-3.8707700000000003</v>
      </c>
      <c r="J142" s="154">
        <v>1.2E-2</v>
      </c>
      <c r="K142" s="154">
        <v>3302.1</v>
      </c>
      <c r="L142" s="154">
        <v>551.827</v>
      </c>
      <c r="M142" s="154">
        <v>809.33</v>
      </c>
      <c r="N142" s="135">
        <f t="shared" si="22"/>
        <v>95</v>
      </c>
      <c r="O142" s="167">
        <f t="shared" si="23"/>
        <v>3272.1</v>
      </c>
      <c r="P142" s="167">
        <f t="shared" si="23"/>
        <v>521.827</v>
      </c>
      <c r="Q142" s="167">
        <f t="shared" si="23"/>
        <v>779.33</v>
      </c>
      <c r="R142" s="135">
        <f t="shared" si="24"/>
        <v>90</v>
      </c>
      <c r="S142" s="167">
        <f t="shared" si="25"/>
        <v>3267.1</v>
      </c>
      <c r="T142" s="167">
        <f t="shared" si="26"/>
        <v>516.827</v>
      </c>
      <c r="U142" s="167">
        <f t="shared" si="27"/>
        <v>774.33</v>
      </c>
      <c r="V142" s="135">
        <f t="shared" si="28"/>
        <v>60</v>
      </c>
      <c r="W142" s="167">
        <f t="shared" si="29"/>
        <v>3237.1</v>
      </c>
      <c r="X142" s="167">
        <f t="shared" si="30"/>
        <v>486.827</v>
      </c>
      <c r="Y142" s="167">
        <f t="shared" si="31"/>
        <v>744.33</v>
      </c>
      <c r="Z142" t="str">
        <f t="shared" si="32"/>
        <v>NA</v>
      </c>
      <c r="AA142" t="str">
        <f t="shared" si="33"/>
        <v>NA</v>
      </c>
      <c r="AB142" s="168" t="str">
        <f t="shared" si="34"/>
        <v>NA</v>
      </c>
      <c r="AC142" t="str">
        <f t="shared" si="35"/>
        <v>NA</v>
      </c>
      <c r="AD142" s="168" t="str">
        <f t="shared" si="36"/>
        <v>NA</v>
      </c>
      <c r="AE142" t="str">
        <f t="shared" si="37"/>
        <v>NA</v>
      </c>
    </row>
    <row r="143" spans="1:31" ht="12.75" customHeight="1" outlineLevel="1" x14ac:dyDescent="0.25">
      <c r="A143" s="149">
        <v>3.5</v>
      </c>
      <c r="B143" s="164" t="str">
        <f t="shared" si="19"/>
        <v>FA</v>
      </c>
      <c r="C143" s="164" t="str">
        <f t="shared" si="20"/>
        <v>FA</v>
      </c>
      <c r="D143" s="164" t="str">
        <f t="shared" si="21"/>
        <v>FA</v>
      </c>
      <c r="E143" s="135">
        <v>0.52</v>
      </c>
      <c r="F143" s="165">
        <v>0.2</v>
      </c>
      <c r="G143" s="135">
        <v>12</v>
      </c>
      <c r="H143" s="135">
        <v>125</v>
      </c>
      <c r="I143" s="154">
        <v>-3.7207699999999999</v>
      </c>
      <c r="J143" s="154">
        <v>1.2E-2</v>
      </c>
      <c r="K143" s="154">
        <v>2892.94</v>
      </c>
      <c r="L143" s="154">
        <v>495.90899999999999</v>
      </c>
      <c r="M143" s="154">
        <v>722.02300000000002</v>
      </c>
      <c r="N143" s="135">
        <f t="shared" si="22"/>
        <v>95</v>
      </c>
      <c r="O143" s="167">
        <f t="shared" si="23"/>
        <v>2862.94</v>
      </c>
      <c r="P143" s="167">
        <f t="shared" si="23"/>
        <v>465.90899999999999</v>
      </c>
      <c r="Q143" s="167">
        <f t="shared" si="23"/>
        <v>692.02300000000002</v>
      </c>
      <c r="R143" s="135">
        <f t="shared" si="24"/>
        <v>90</v>
      </c>
      <c r="S143" s="167">
        <f t="shared" si="25"/>
        <v>2857.94</v>
      </c>
      <c r="T143" s="167">
        <f t="shared" si="26"/>
        <v>460.90899999999999</v>
      </c>
      <c r="U143" s="167">
        <f t="shared" si="27"/>
        <v>687.02300000000002</v>
      </c>
      <c r="V143" s="135">
        <f t="shared" si="28"/>
        <v>60</v>
      </c>
      <c r="W143" s="167">
        <f t="shared" si="29"/>
        <v>2827.94</v>
      </c>
      <c r="X143" s="167">
        <f t="shared" si="30"/>
        <v>430.90899999999999</v>
      </c>
      <c r="Y143" s="167">
        <f t="shared" si="31"/>
        <v>657.02300000000002</v>
      </c>
      <c r="Z143" t="str">
        <f t="shared" si="32"/>
        <v>NA</v>
      </c>
      <c r="AA143" t="str">
        <f t="shared" si="33"/>
        <v>NA</v>
      </c>
      <c r="AB143" s="168" t="str">
        <f t="shared" si="34"/>
        <v>NA</v>
      </c>
      <c r="AC143" t="str">
        <f t="shared" si="35"/>
        <v>NA</v>
      </c>
      <c r="AD143" s="168" t="str">
        <f t="shared" si="36"/>
        <v>NA</v>
      </c>
      <c r="AE143" t="str">
        <f t="shared" si="37"/>
        <v>NA</v>
      </c>
    </row>
    <row r="144" spans="1:31" ht="12.75" customHeight="1" outlineLevel="1" x14ac:dyDescent="0.25">
      <c r="A144" s="149">
        <v>5</v>
      </c>
      <c r="B144" s="164" t="str">
        <f t="shared" si="19"/>
        <v>FA</v>
      </c>
      <c r="C144" s="164" t="str">
        <f t="shared" si="20"/>
        <v>FA</v>
      </c>
      <c r="D144" s="164" t="str">
        <f t="shared" si="21"/>
        <v>FA</v>
      </c>
      <c r="E144" s="135">
        <v>0.67</v>
      </c>
      <c r="F144" s="165">
        <v>0.2</v>
      </c>
      <c r="G144" s="135">
        <v>12</v>
      </c>
      <c r="H144" s="135">
        <v>125</v>
      </c>
      <c r="I144" s="154">
        <v>-3.57077</v>
      </c>
      <c r="J144" s="154">
        <v>1.2E-2</v>
      </c>
      <c r="K144" s="154">
        <v>2574.59</v>
      </c>
      <c r="L144" s="154">
        <v>454.95299999999997</v>
      </c>
      <c r="M144" s="154">
        <v>661.48</v>
      </c>
      <c r="N144" s="135">
        <f t="shared" si="22"/>
        <v>95</v>
      </c>
      <c r="O144" s="167">
        <f t="shared" si="23"/>
        <v>2544.59</v>
      </c>
      <c r="P144" s="167">
        <f t="shared" si="23"/>
        <v>424.95299999999997</v>
      </c>
      <c r="Q144" s="167">
        <f t="shared" si="23"/>
        <v>631.48</v>
      </c>
      <c r="R144" s="135">
        <f t="shared" si="24"/>
        <v>90</v>
      </c>
      <c r="S144" s="167">
        <f t="shared" si="25"/>
        <v>2539.59</v>
      </c>
      <c r="T144" s="167">
        <f t="shared" si="26"/>
        <v>419.95299999999997</v>
      </c>
      <c r="U144" s="167">
        <f t="shared" si="27"/>
        <v>626.48</v>
      </c>
      <c r="V144" s="135">
        <f t="shared" si="28"/>
        <v>60</v>
      </c>
      <c r="W144" s="167">
        <f t="shared" si="29"/>
        <v>2509.59</v>
      </c>
      <c r="X144" s="167">
        <f t="shared" si="30"/>
        <v>389.95299999999997</v>
      </c>
      <c r="Y144" s="167">
        <f t="shared" si="31"/>
        <v>596.48</v>
      </c>
      <c r="Z144" t="str">
        <f t="shared" si="32"/>
        <v>NA</v>
      </c>
      <c r="AA144" t="str">
        <f t="shared" si="33"/>
        <v>NA</v>
      </c>
      <c r="AB144" s="168" t="str">
        <f t="shared" si="34"/>
        <v>NA</v>
      </c>
      <c r="AC144" t="str">
        <f t="shared" si="35"/>
        <v>NA</v>
      </c>
      <c r="AD144" s="168" t="str">
        <f t="shared" si="36"/>
        <v>NA</v>
      </c>
      <c r="AE144" t="str">
        <f t="shared" si="37"/>
        <v>NA</v>
      </c>
    </row>
    <row r="145" spans="1:31" ht="12.75" customHeight="1" outlineLevel="1" x14ac:dyDescent="0.25">
      <c r="A145" s="149">
        <v>7.5</v>
      </c>
      <c r="B145" s="164" t="str">
        <f t="shared" si="19"/>
        <v>FA</v>
      </c>
      <c r="C145" s="164" t="str">
        <f t="shared" si="20"/>
        <v>FA</v>
      </c>
      <c r="D145" s="164" t="str">
        <f t="shared" si="21"/>
        <v>FA</v>
      </c>
      <c r="E145" s="135">
        <v>0.92</v>
      </c>
      <c r="F145" s="165">
        <v>0.2</v>
      </c>
      <c r="G145" s="135">
        <v>12</v>
      </c>
      <c r="H145" s="135">
        <v>125</v>
      </c>
      <c r="I145" s="154">
        <v>-3.32077</v>
      </c>
      <c r="J145" s="154">
        <v>1.2E-2</v>
      </c>
      <c r="K145" s="154">
        <v>2181.0700000000002</v>
      </c>
      <c r="L145" s="154">
        <v>404.15499999999997</v>
      </c>
      <c r="M145" s="154">
        <v>587.97400000000005</v>
      </c>
      <c r="N145" s="135">
        <f t="shared" si="22"/>
        <v>95</v>
      </c>
      <c r="O145" s="167">
        <f t="shared" si="23"/>
        <v>2151.0700000000002</v>
      </c>
      <c r="P145" s="167">
        <f t="shared" si="23"/>
        <v>374.15499999999997</v>
      </c>
      <c r="Q145" s="167">
        <f t="shared" si="23"/>
        <v>557.97400000000005</v>
      </c>
      <c r="R145" s="135">
        <f t="shared" si="24"/>
        <v>90</v>
      </c>
      <c r="S145" s="167">
        <f t="shared" si="25"/>
        <v>2146.0700000000002</v>
      </c>
      <c r="T145" s="167">
        <f t="shared" si="26"/>
        <v>369.15499999999997</v>
      </c>
      <c r="U145" s="167">
        <f t="shared" si="27"/>
        <v>552.97400000000005</v>
      </c>
      <c r="V145" s="135">
        <f t="shared" si="28"/>
        <v>60</v>
      </c>
      <c r="W145" s="167">
        <f t="shared" si="29"/>
        <v>2116.0700000000002</v>
      </c>
      <c r="X145" s="167">
        <f t="shared" si="30"/>
        <v>339.15499999999997</v>
      </c>
      <c r="Y145" s="167">
        <f t="shared" si="31"/>
        <v>522.97400000000005</v>
      </c>
      <c r="Z145" t="str">
        <f t="shared" si="32"/>
        <v>NA</v>
      </c>
      <c r="AA145" t="str">
        <f t="shared" si="33"/>
        <v>NA</v>
      </c>
      <c r="AB145" s="168" t="str">
        <f t="shared" si="34"/>
        <v>NA</v>
      </c>
      <c r="AC145" t="str">
        <f t="shared" si="35"/>
        <v>NA</v>
      </c>
      <c r="AD145" s="168" t="str">
        <f t="shared" si="36"/>
        <v>NA</v>
      </c>
      <c r="AE145" t="str">
        <f t="shared" si="37"/>
        <v>NA</v>
      </c>
    </row>
    <row r="146" spans="1:31" ht="12.75" customHeight="1" outlineLevel="1" x14ac:dyDescent="0.25">
      <c r="A146" s="149">
        <v>10</v>
      </c>
      <c r="B146" s="164" t="str">
        <f t="shared" si="19"/>
        <v>FA</v>
      </c>
      <c r="C146" s="164" t="str">
        <f t="shared" si="20"/>
        <v>FA</v>
      </c>
      <c r="D146" s="164" t="str">
        <f t="shared" si="21"/>
        <v>FA</v>
      </c>
      <c r="E146" s="135">
        <v>1.17</v>
      </c>
      <c r="F146" s="165">
        <v>0.2</v>
      </c>
      <c r="G146" s="135">
        <v>12</v>
      </c>
      <c r="H146" s="135">
        <v>125</v>
      </c>
      <c r="I146" s="154">
        <v>-3.07077</v>
      </c>
      <c r="J146" s="154">
        <v>1.2E-2</v>
      </c>
      <c r="K146" s="154">
        <v>1907.12</v>
      </c>
      <c r="L146" s="154">
        <v>366.18200000000002</v>
      </c>
      <c r="M146" s="154">
        <v>526.91999999999996</v>
      </c>
      <c r="N146" s="135">
        <f t="shared" si="22"/>
        <v>95</v>
      </c>
      <c r="O146" s="167">
        <f t="shared" si="23"/>
        <v>1877.12</v>
      </c>
      <c r="P146" s="167">
        <f t="shared" si="23"/>
        <v>336.18200000000002</v>
      </c>
      <c r="Q146" s="167">
        <f t="shared" si="23"/>
        <v>496.91999999999996</v>
      </c>
      <c r="R146" s="135">
        <f t="shared" si="24"/>
        <v>90</v>
      </c>
      <c r="S146" s="167">
        <f t="shared" si="25"/>
        <v>1872.12</v>
      </c>
      <c r="T146" s="167">
        <f t="shared" si="26"/>
        <v>331.18200000000002</v>
      </c>
      <c r="U146" s="167">
        <f t="shared" si="27"/>
        <v>491.91999999999996</v>
      </c>
      <c r="V146" s="135">
        <f t="shared" si="28"/>
        <v>60</v>
      </c>
      <c r="W146" s="167">
        <f t="shared" si="29"/>
        <v>1842.12</v>
      </c>
      <c r="X146" s="167">
        <f t="shared" si="30"/>
        <v>301.18200000000002</v>
      </c>
      <c r="Y146" s="167">
        <f t="shared" si="31"/>
        <v>461.91999999999996</v>
      </c>
      <c r="Z146" t="str">
        <f t="shared" si="32"/>
        <v>NA</v>
      </c>
      <c r="AA146" t="str">
        <f t="shared" si="33"/>
        <v>NA</v>
      </c>
      <c r="AB146" s="168" t="str">
        <f t="shared" si="34"/>
        <v>NA</v>
      </c>
      <c r="AC146" t="str">
        <f t="shared" si="35"/>
        <v>NA</v>
      </c>
      <c r="AD146" s="168" t="str">
        <f t="shared" si="36"/>
        <v>NA</v>
      </c>
      <c r="AE146" t="str">
        <f t="shared" si="37"/>
        <v>NA</v>
      </c>
    </row>
    <row r="147" spans="1:31" ht="12.75" customHeight="1" outlineLevel="1" x14ac:dyDescent="0.25">
      <c r="A147" s="149">
        <v>15</v>
      </c>
      <c r="B147" s="164" t="str">
        <f t="shared" si="19"/>
        <v>FA</v>
      </c>
      <c r="C147" s="164" t="str">
        <f t="shared" si="20"/>
        <v>FA</v>
      </c>
      <c r="D147" s="164" t="str">
        <f t="shared" si="21"/>
        <v>FA</v>
      </c>
      <c r="E147" s="135">
        <v>1.67</v>
      </c>
      <c r="F147" s="165">
        <v>0.2</v>
      </c>
      <c r="G147" s="135">
        <v>12</v>
      </c>
      <c r="H147" s="135">
        <v>125</v>
      </c>
      <c r="I147" s="154">
        <v>-2.57077</v>
      </c>
      <c r="J147" s="154">
        <v>1.2E-2</v>
      </c>
      <c r="K147" s="154">
        <v>1542.72</v>
      </c>
      <c r="L147" s="154">
        <v>316.60599999999999</v>
      </c>
      <c r="M147" s="154">
        <v>442.36799999999999</v>
      </c>
      <c r="N147" s="135">
        <f t="shared" si="22"/>
        <v>95</v>
      </c>
      <c r="O147" s="167">
        <f t="shared" si="23"/>
        <v>1512.72</v>
      </c>
      <c r="P147" s="167">
        <f t="shared" si="23"/>
        <v>286.60599999999999</v>
      </c>
      <c r="Q147" s="167">
        <f t="shared" si="23"/>
        <v>412.36799999999999</v>
      </c>
      <c r="R147" s="135">
        <f t="shared" si="24"/>
        <v>90</v>
      </c>
      <c r="S147" s="167">
        <f t="shared" si="25"/>
        <v>1507.72</v>
      </c>
      <c r="T147" s="167">
        <f t="shared" si="26"/>
        <v>281.60599999999999</v>
      </c>
      <c r="U147" s="167">
        <f t="shared" si="27"/>
        <v>407.36799999999999</v>
      </c>
      <c r="V147" s="135">
        <f t="shared" si="28"/>
        <v>60</v>
      </c>
      <c r="W147" s="167">
        <f t="shared" si="29"/>
        <v>1477.72</v>
      </c>
      <c r="X147" s="167">
        <f t="shared" si="30"/>
        <v>251.60599999999999</v>
      </c>
      <c r="Y147" s="167">
        <f t="shared" si="31"/>
        <v>377.36799999999999</v>
      </c>
      <c r="Z147" t="str">
        <f t="shared" si="32"/>
        <v>NA</v>
      </c>
      <c r="AA147" t="str">
        <f t="shared" si="33"/>
        <v>NA</v>
      </c>
      <c r="AB147" s="168" t="str">
        <f t="shared" si="34"/>
        <v>NA</v>
      </c>
      <c r="AC147" t="str">
        <f t="shared" si="35"/>
        <v>NA</v>
      </c>
      <c r="AD147" s="168" t="str">
        <f t="shared" si="36"/>
        <v>NA</v>
      </c>
      <c r="AE147" t="str">
        <f t="shared" si="37"/>
        <v>NA</v>
      </c>
    </row>
    <row r="148" spans="1:31" ht="12.75" customHeight="1" outlineLevel="1" x14ac:dyDescent="0.25">
      <c r="A148" s="149">
        <v>20</v>
      </c>
      <c r="B148" s="164" t="str">
        <f t="shared" si="19"/>
        <v>FA</v>
      </c>
      <c r="C148" s="164" t="str">
        <f t="shared" si="20"/>
        <v>FA</v>
      </c>
      <c r="D148" s="164" t="str">
        <f t="shared" si="21"/>
        <v>FA</v>
      </c>
      <c r="E148" s="135">
        <v>2.17</v>
      </c>
      <c r="F148" s="165">
        <v>0.2</v>
      </c>
      <c r="G148" s="135">
        <v>12</v>
      </c>
      <c r="H148" s="135">
        <v>125</v>
      </c>
      <c r="I148" s="154">
        <v>-2.07077</v>
      </c>
      <c r="J148" s="154">
        <v>1.2E-2</v>
      </c>
      <c r="K148" s="154">
        <v>1296.53</v>
      </c>
      <c r="L148" s="154">
        <v>282.92500000000001</v>
      </c>
      <c r="M148" s="154">
        <v>386.75599999999997</v>
      </c>
      <c r="N148" s="135">
        <f t="shared" si="22"/>
        <v>95</v>
      </c>
      <c r="O148" s="167">
        <f t="shared" si="23"/>
        <v>1266.53</v>
      </c>
      <c r="P148" s="167">
        <f t="shared" si="23"/>
        <v>252.92500000000001</v>
      </c>
      <c r="Q148" s="167">
        <f t="shared" si="23"/>
        <v>356.75599999999997</v>
      </c>
      <c r="R148" s="135">
        <f t="shared" si="24"/>
        <v>90</v>
      </c>
      <c r="S148" s="167">
        <f t="shared" si="25"/>
        <v>1261.53</v>
      </c>
      <c r="T148" s="167">
        <f t="shared" si="26"/>
        <v>247.92500000000001</v>
      </c>
      <c r="U148" s="167">
        <f t="shared" si="27"/>
        <v>351.75599999999997</v>
      </c>
      <c r="V148" s="135">
        <f t="shared" si="28"/>
        <v>60</v>
      </c>
      <c r="W148" s="167">
        <f t="shared" si="29"/>
        <v>1231.53</v>
      </c>
      <c r="X148" s="167">
        <f t="shared" si="30"/>
        <v>217.92500000000001</v>
      </c>
      <c r="Y148" s="167">
        <f t="shared" si="31"/>
        <v>321.75599999999997</v>
      </c>
      <c r="Z148" t="str">
        <f t="shared" si="32"/>
        <v>NA</v>
      </c>
      <c r="AA148" t="str">
        <f t="shared" si="33"/>
        <v>NA</v>
      </c>
      <c r="AB148" s="168" t="str">
        <f t="shared" si="34"/>
        <v>NA</v>
      </c>
      <c r="AC148" t="str">
        <f t="shared" si="35"/>
        <v>NA</v>
      </c>
      <c r="AD148" s="168" t="str">
        <f t="shared" si="36"/>
        <v>NA</v>
      </c>
      <c r="AE148" t="str">
        <f t="shared" si="37"/>
        <v>NA</v>
      </c>
    </row>
    <row r="149" spans="1:31" ht="12.75" customHeight="1" outlineLevel="1" x14ac:dyDescent="0.25">
      <c r="A149" s="149">
        <v>35</v>
      </c>
      <c r="B149" s="164" t="str">
        <f t="shared" si="19"/>
        <v>FA</v>
      </c>
      <c r="C149" s="164" t="str">
        <f t="shared" si="20"/>
        <v>FA</v>
      </c>
      <c r="D149" s="164" t="str">
        <f t="shared" si="21"/>
        <v>FA</v>
      </c>
      <c r="E149" s="135">
        <v>3.67</v>
      </c>
      <c r="F149" s="165">
        <v>0.2</v>
      </c>
      <c r="G149" s="135">
        <v>12</v>
      </c>
      <c r="H149" s="135">
        <v>125</v>
      </c>
      <c r="I149" s="154">
        <v>-0.57076899999999997</v>
      </c>
      <c r="J149" s="154">
        <v>1.2E-2</v>
      </c>
      <c r="K149" s="154">
        <v>900.6</v>
      </c>
      <c r="L149" s="154">
        <v>228.17599999999999</v>
      </c>
      <c r="M149" s="154">
        <v>293.10899999999998</v>
      </c>
      <c r="N149" s="135">
        <f t="shared" si="22"/>
        <v>95</v>
      </c>
      <c r="O149" s="167">
        <f t="shared" si="23"/>
        <v>870.6</v>
      </c>
      <c r="P149" s="167">
        <f t="shared" si="23"/>
        <v>198.17599999999999</v>
      </c>
      <c r="Q149" s="167">
        <f t="shared" si="23"/>
        <v>263.10899999999998</v>
      </c>
      <c r="R149" s="135">
        <f t="shared" si="24"/>
        <v>90</v>
      </c>
      <c r="S149" s="167">
        <f t="shared" si="25"/>
        <v>865.6</v>
      </c>
      <c r="T149" s="167">
        <f t="shared" si="26"/>
        <v>193.17599999999999</v>
      </c>
      <c r="U149" s="167">
        <f t="shared" si="27"/>
        <v>258.10899999999998</v>
      </c>
      <c r="V149" s="135">
        <f t="shared" si="28"/>
        <v>60</v>
      </c>
      <c r="W149" s="167">
        <f t="shared" si="29"/>
        <v>835.6</v>
      </c>
      <c r="X149" s="167">
        <f t="shared" si="30"/>
        <v>163.17599999999999</v>
      </c>
      <c r="Y149" s="167">
        <f t="shared" si="31"/>
        <v>228.10899999999998</v>
      </c>
      <c r="Z149" t="str">
        <f t="shared" si="32"/>
        <v>NA</v>
      </c>
      <c r="AA149" t="str">
        <f t="shared" si="33"/>
        <v>NA</v>
      </c>
      <c r="AB149" s="168" t="str">
        <f t="shared" si="34"/>
        <v>NA</v>
      </c>
      <c r="AC149" t="str">
        <f t="shared" si="35"/>
        <v>NA</v>
      </c>
      <c r="AD149" s="168" t="str">
        <f t="shared" si="36"/>
        <v>NA</v>
      </c>
      <c r="AE149" t="str">
        <f t="shared" si="37"/>
        <v>NA</v>
      </c>
    </row>
    <row r="150" spans="1:31" ht="12.75" customHeight="1" outlineLevel="1" x14ac:dyDescent="0.25">
      <c r="A150" s="149">
        <v>50</v>
      </c>
      <c r="B150" s="164" t="str">
        <f t="shared" si="19"/>
        <v>FA</v>
      </c>
      <c r="C150" s="164" t="str">
        <f t="shared" si="20"/>
        <v>FA</v>
      </c>
      <c r="D150" s="164" t="str">
        <f t="shared" si="21"/>
        <v>FA</v>
      </c>
      <c r="E150" s="135">
        <v>5.17</v>
      </c>
      <c r="F150" s="165">
        <v>0.2</v>
      </c>
      <c r="G150" s="135">
        <v>12</v>
      </c>
      <c r="H150" s="135">
        <v>125</v>
      </c>
      <c r="I150" s="154">
        <v>0.92923100000000003</v>
      </c>
      <c r="J150" s="154">
        <v>1.2E-2</v>
      </c>
      <c r="K150" s="154">
        <v>705.25800000000004</v>
      </c>
      <c r="L150" s="154">
        <v>202.22800000000001</v>
      </c>
      <c r="M150" s="154">
        <v>251.51300000000001</v>
      </c>
      <c r="N150" s="135">
        <f t="shared" si="22"/>
        <v>95</v>
      </c>
      <c r="O150" s="167">
        <f t="shared" si="23"/>
        <v>675.25800000000004</v>
      </c>
      <c r="P150" s="167">
        <f t="shared" si="23"/>
        <v>172.22800000000001</v>
      </c>
      <c r="Q150" s="167">
        <f t="shared" si="23"/>
        <v>221.51300000000001</v>
      </c>
      <c r="R150" s="135">
        <f t="shared" si="24"/>
        <v>90</v>
      </c>
      <c r="S150" s="167">
        <f t="shared" si="25"/>
        <v>670.25800000000004</v>
      </c>
      <c r="T150" s="167">
        <f t="shared" si="26"/>
        <v>167.22800000000001</v>
      </c>
      <c r="U150" s="167">
        <f t="shared" si="27"/>
        <v>216.51300000000001</v>
      </c>
      <c r="V150" s="135">
        <f t="shared" si="28"/>
        <v>60</v>
      </c>
      <c r="W150" s="167">
        <f t="shared" si="29"/>
        <v>640.25800000000004</v>
      </c>
      <c r="X150" s="167">
        <f t="shared" si="30"/>
        <v>137.22800000000001</v>
      </c>
      <c r="Y150" s="167">
        <f t="shared" si="31"/>
        <v>186.51300000000001</v>
      </c>
      <c r="Z150" t="str">
        <f t="shared" si="32"/>
        <v>NA</v>
      </c>
      <c r="AA150" t="str">
        <f t="shared" si="33"/>
        <v>NA</v>
      </c>
      <c r="AB150" s="168" t="str">
        <f t="shared" si="34"/>
        <v>NA</v>
      </c>
      <c r="AC150" t="str">
        <f t="shared" si="35"/>
        <v>NA</v>
      </c>
      <c r="AD150" s="168" t="str">
        <f t="shared" si="36"/>
        <v>NA</v>
      </c>
      <c r="AE150" t="str">
        <f t="shared" si="37"/>
        <v>NA</v>
      </c>
    </row>
    <row r="151" spans="1:31" ht="12.75" customHeight="1" outlineLevel="1" x14ac:dyDescent="0.25">
      <c r="A151" s="149">
        <v>60</v>
      </c>
      <c r="B151" s="164" t="str">
        <f t="shared" si="19"/>
        <v>FA</v>
      </c>
      <c r="C151" s="164" t="str">
        <f t="shared" si="20"/>
        <v>FA</v>
      </c>
      <c r="D151" s="164" t="str">
        <f t="shared" si="21"/>
        <v>FA</v>
      </c>
      <c r="E151" s="135">
        <v>6.17</v>
      </c>
      <c r="F151" s="165">
        <v>0.2</v>
      </c>
      <c r="G151" s="135">
        <v>12</v>
      </c>
      <c r="H151" s="135">
        <v>125</v>
      </c>
      <c r="I151" s="154">
        <v>1.92923</v>
      </c>
      <c r="J151" s="154">
        <v>1.2E-2</v>
      </c>
      <c r="K151" s="154">
        <v>622.14400000000001</v>
      </c>
      <c r="L151" s="154">
        <v>190.911</v>
      </c>
      <c r="M151" s="154">
        <v>233.488</v>
      </c>
      <c r="N151" s="135">
        <f t="shared" si="22"/>
        <v>95</v>
      </c>
      <c r="O151" s="167">
        <f t="shared" si="23"/>
        <v>592.14400000000001</v>
      </c>
      <c r="P151" s="167">
        <f t="shared" si="23"/>
        <v>160.911</v>
      </c>
      <c r="Q151" s="167">
        <f t="shared" si="23"/>
        <v>203.488</v>
      </c>
      <c r="R151" s="135">
        <f t="shared" si="24"/>
        <v>90</v>
      </c>
      <c r="S151" s="167">
        <f t="shared" si="25"/>
        <v>587.14400000000001</v>
      </c>
      <c r="T151" s="167">
        <f t="shared" si="26"/>
        <v>155.911</v>
      </c>
      <c r="U151" s="167">
        <f t="shared" si="27"/>
        <v>198.488</v>
      </c>
      <c r="V151" s="135">
        <f t="shared" si="28"/>
        <v>60</v>
      </c>
      <c r="W151" s="167">
        <f t="shared" si="29"/>
        <v>557.14400000000001</v>
      </c>
      <c r="X151" s="167">
        <f t="shared" si="30"/>
        <v>125.911</v>
      </c>
      <c r="Y151" s="167">
        <f t="shared" si="31"/>
        <v>168.488</v>
      </c>
      <c r="Z151" t="str">
        <f t="shared" si="32"/>
        <v>NA</v>
      </c>
      <c r="AA151" t="str">
        <f t="shared" si="33"/>
        <v>NA</v>
      </c>
      <c r="AB151" s="168" t="str">
        <f t="shared" si="34"/>
        <v>NA</v>
      </c>
      <c r="AC151" t="str">
        <f t="shared" si="35"/>
        <v>NA</v>
      </c>
      <c r="AD151" s="168" t="str">
        <f t="shared" si="36"/>
        <v>NA</v>
      </c>
      <c r="AE151" t="str">
        <f t="shared" si="37"/>
        <v>NA</v>
      </c>
    </row>
    <row r="152" spans="1:31" ht="12.75" customHeight="1" outlineLevel="1" x14ac:dyDescent="0.25">
      <c r="A152" s="149">
        <v>70</v>
      </c>
      <c r="B152" s="164" t="str">
        <f t="shared" si="19"/>
        <v>FA</v>
      </c>
      <c r="C152" s="164" t="str">
        <f t="shared" si="20"/>
        <v>FA</v>
      </c>
      <c r="D152" s="164" t="str">
        <f t="shared" si="21"/>
        <v>FA</v>
      </c>
      <c r="E152" s="135">
        <v>7.17</v>
      </c>
      <c r="F152" s="165">
        <v>0.2</v>
      </c>
      <c r="G152" s="135">
        <v>12</v>
      </c>
      <c r="H152" s="135">
        <v>125</v>
      </c>
      <c r="I152" s="154">
        <v>2.92923</v>
      </c>
      <c r="J152" s="154">
        <v>1.2E-2</v>
      </c>
      <c r="K152" s="154">
        <v>560.18200000000002</v>
      </c>
      <c r="L152" s="154">
        <v>182.779</v>
      </c>
      <c r="M152" s="154">
        <v>220.50299999999999</v>
      </c>
      <c r="N152" s="135">
        <f t="shared" si="22"/>
        <v>95</v>
      </c>
      <c r="O152" s="167">
        <f t="shared" si="23"/>
        <v>530.18200000000002</v>
      </c>
      <c r="P152" s="167">
        <f t="shared" si="23"/>
        <v>152.779</v>
      </c>
      <c r="Q152" s="167">
        <f t="shared" si="23"/>
        <v>190.50299999999999</v>
      </c>
      <c r="R152" s="135">
        <f t="shared" si="24"/>
        <v>90</v>
      </c>
      <c r="S152" s="167">
        <f t="shared" si="25"/>
        <v>525.18200000000002</v>
      </c>
      <c r="T152" s="167">
        <f t="shared" si="26"/>
        <v>147.779</v>
      </c>
      <c r="U152" s="167">
        <f t="shared" si="27"/>
        <v>185.50299999999999</v>
      </c>
      <c r="V152" s="135">
        <f t="shared" si="28"/>
        <v>60</v>
      </c>
      <c r="W152" s="167">
        <f t="shared" si="29"/>
        <v>495.18200000000002</v>
      </c>
      <c r="X152" s="167">
        <f t="shared" si="30"/>
        <v>117.779</v>
      </c>
      <c r="Y152" s="167">
        <f t="shared" si="31"/>
        <v>155.50299999999999</v>
      </c>
      <c r="Z152" t="str">
        <f t="shared" si="32"/>
        <v>NA</v>
      </c>
      <c r="AA152" t="str">
        <f t="shared" si="33"/>
        <v>NA</v>
      </c>
      <c r="AB152" s="168" t="str">
        <f t="shared" si="34"/>
        <v>NA</v>
      </c>
      <c r="AC152" t="str">
        <f t="shared" si="35"/>
        <v>NA</v>
      </c>
      <c r="AD152" s="168" t="str">
        <f t="shared" si="36"/>
        <v>NA</v>
      </c>
      <c r="AE152" t="str">
        <f t="shared" si="37"/>
        <v>NA</v>
      </c>
    </row>
    <row r="153" spans="1:31" ht="12.75" customHeight="1" outlineLevel="1" x14ac:dyDescent="0.25">
      <c r="A153" s="149">
        <v>85</v>
      </c>
      <c r="B153" s="164" t="str">
        <f t="shared" si="19"/>
        <v>FA</v>
      </c>
      <c r="C153" s="164" t="str">
        <f t="shared" si="20"/>
        <v>FA</v>
      </c>
      <c r="D153" s="164" t="str">
        <f t="shared" si="21"/>
        <v>FA</v>
      </c>
      <c r="E153" s="135">
        <v>8.67</v>
      </c>
      <c r="F153" s="165">
        <v>0.2</v>
      </c>
      <c r="G153" s="135">
        <v>12</v>
      </c>
      <c r="H153" s="135">
        <v>125</v>
      </c>
      <c r="I153" s="154">
        <v>4.4292300000000004</v>
      </c>
      <c r="J153" s="154">
        <v>1.2E-2</v>
      </c>
      <c r="K153" s="154">
        <v>492.26900000000001</v>
      </c>
      <c r="L153" s="154">
        <v>173.74199999999999</v>
      </c>
      <c r="M153" s="154">
        <v>203.90700000000001</v>
      </c>
      <c r="N153" s="135">
        <f t="shared" si="22"/>
        <v>95</v>
      </c>
      <c r="O153" s="167">
        <f t="shared" si="23"/>
        <v>462.26900000000001</v>
      </c>
      <c r="P153" s="167">
        <f t="shared" si="23"/>
        <v>143.74199999999999</v>
      </c>
      <c r="Q153" s="167">
        <f t="shared" si="23"/>
        <v>173.90700000000001</v>
      </c>
      <c r="R153" s="135">
        <f t="shared" si="24"/>
        <v>90</v>
      </c>
      <c r="S153" s="167">
        <f t="shared" si="25"/>
        <v>457.26900000000001</v>
      </c>
      <c r="T153" s="167">
        <f t="shared" si="26"/>
        <v>138.74199999999999</v>
      </c>
      <c r="U153" s="167">
        <f t="shared" si="27"/>
        <v>168.90700000000001</v>
      </c>
      <c r="V153" s="135">
        <f t="shared" si="28"/>
        <v>60</v>
      </c>
      <c r="W153" s="167">
        <f t="shared" si="29"/>
        <v>427.26900000000001</v>
      </c>
      <c r="X153" s="167">
        <f t="shared" si="30"/>
        <v>108.74199999999999</v>
      </c>
      <c r="Y153" s="167">
        <f t="shared" si="31"/>
        <v>138.90700000000001</v>
      </c>
      <c r="Z153" t="str">
        <f t="shared" si="32"/>
        <v>NA</v>
      </c>
      <c r="AA153" t="str">
        <f t="shared" si="33"/>
        <v>NA</v>
      </c>
      <c r="AB153" s="168" t="str">
        <f t="shared" si="34"/>
        <v>NA</v>
      </c>
      <c r="AC153" t="str">
        <f t="shared" si="35"/>
        <v>NA</v>
      </c>
      <c r="AD153" s="168" t="str">
        <f t="shared" si="36"/>
        <v>NA</v>
      </c>
      <c r="AE153" t="str">
        <f t="shared" si="37"/>
        <v>NA</v>
      </c>
    </row>
    <row r="154" spans="1:31" ht="12.75" customHeight="1" outlineLevel="1" x14ac:dyDescent="0.25">
      <c r="A154" s="149">
        <v>100</v>
      </c>
      <c r="B154" s="164" t="str">
        <f t="shared" si="19"/>
        <v>FA</v>
      </c>
      <c r="C154" s="164" t="str">
        <f t="shared" si="20"/>
        <v>FA</v>
      </c>
      <c r="D154" s="164" t="str">
        <f t="shared" si="21"/>
        <v>FA</v>
      </c>
      <c r="E154" s="135">
        <v>10.17</v>
      </c>
      <c r="F154" s="165">
        <v>0.2</v>
      </c>
      <c r="G154" s="135">
        <v>12</v>
      </c>
      <c r="H154" s="135">
        <v>125</v>
      </c>
      <c r="I154" s="154">
        <v>5.9292300000000004</v>
      </c>
      <c r="J154" s="154">
        <v>1.2E-2</v>
      </c>
      <c r="K154" s="154">
        <v>443.08100000000002</v>
      </c>
      <c r="L154" s="154">
        <v>167.32</v>
      </c>
      <c r="M154" s="154">
        <v>194.066</v>
      </c>
      <c r="N154" s="135">
        <f t="shared" si="22"/>
        <v>95</v>
      </c>
      <c r="O154" s="167">
        <f t="shared" si="23"/>
        <v>413.08100000000002</v>
      </c>
      <c r="P154" s="167">
        <f t="shared" si="23"/>
        <v>137.32</v>
      </c>
      <c r="Q154" s="167">
        <f t="shared" si="23"/>
        <v>164.066</v>
      </c>
      <c r="R154" s="135">
        <f t="shared" si="24"/>
        <v>90</v>
      </c>
      <c r="S154" s="167">
        <f t="shared" si="25"/>
        <v>408.08100000000002</v>
      </c>
      <c r="T154" s="167">
        <f t="shared" si="26"/>
        <v>132.32</v>
      </c>
      <c r="U154" s="167">
        <f t="shared" si="27"/>
        <v>159.066</v>
      </c>
      <c r="V154" s="135">
        <f t="shared" si="28"/>
        <v>60</v>
      </c>
      <c r="W154" s="167">
        <f t="shared" si="29"/>
        <v>378.08100000000002</v>
      </c>
      <c r="X154" s="167">
        <f t="shared" si="30"/>
        <v>102.32</v>
      </c>
      <c r="Y154" s="167">
        <f t="shared" si="31"/>
        <v>129.066</v>
      </c>
      <c r="Z154" t="str">
        <f t="shared" si="32"/>
        <v>NA</v>
      </c>
      <c r="AA154" t="str">
        <f t="shared" si="33"/>
        <v>NA</v>
      </c>
      <c r="AB154" s="168" t="str">
        <f t="shared" si="34"/>
        <v>NA</v>
      </c>
      <c r="AC154" t="str">
        <f t="shared" si="35"/>
        <v>NA</v>
      </c>
      <c r="AD154" s="168" t="str">
        <f t="shared" si="36"/>
        <v>NA</v>
      </c>
      <c r="AE154" t="str">
        <f t="shared" si="37"/>
        <v>NA</v>
      </c>
    </row>
    <row r="155" spans="1:31" ht="12.75" customHeight="1" outlineLevel="1" x14ac:dyDescent="0.25">
      <c r="A155" s="149">
        <v>125</v>
      </c>
      <c r="B155" s="164" t="str">
        <f t="shared" si="19"/>
        <v>FA</v>
      </c>
      <c r="C155" s="164" t="str">
        <f t="shared" si="20"/>
        <v>FA</v>
      </c>
      <c r="D155" s="164" t="str">
        <f t="shared" si="21"/>
        <v>FA</v>
      </c>
      <c r="E155" s="135">
        <v>12.67</v>
      </c>
      <c r="F155" s="165">
        <v>0.2</v>
      </c>
      <c r="G155" s="135">
        <v>12</v>
      </c>
      <c r="H155" s="135">
        <v>125</v>
      </c>
      <c r="I155" s="154">
        <v>8.4292300000000004</v>
      </c>
      <c r="J155" s="154">
        <v>1.2E-2</v>
      </c>
      <c r="K155" s="154">
        <v>384.81299999999999</v>
      </c>
      <c r="L155" s="154">
        <v>159.76499999999999</v>
      </c>
      <c r="M155" s="154">
        <v>182.113</v>
      </c>
      <c r="N155" s="135">
        <f t="shared" si="22"/>
        <v>95</v>
      </c>
      <c r="O155" s="167">
        <f t="shared" si="23"/>
        <v>354.81299999999999</v>
      </c>
      <c r="P155" s="167">
        <f t="shared" si="23"/>
        <v>129.76499999999999</v>
      </c>
      <c r="Q155" s="167">
        <f t="shared" si="23"/>
        <v>152.113</v>
      </c>
      <c r="R155" s="135">
        <f t="shared" si="24"/>
        <v>90</v>
      </c>
      <c r="S155" s="167">
        <f t="shared" si="25"/>
        <v>349.81299999999999</v>
      </c>
      <c r="T155" s="167">
        <f t="shared" si="26"/>
        <v>124.76499999999999</v>
      </c>
      <c r="U155" s="167">
        <f t="shared" si="27"/>
        <v>147.113</v>
      </c>
      <c r="V155" s="135">
        <f t="shared" si="28"/>
        <v>60</v>
      </c>
      <c r="W155" s="167">
        <f t="shared" si="29"/>
        <v>319.81299999999999</v>
      </c>
      <c r="X155" s="167">
        <f t="shared" si="30"/>
        <v>94.764999999999986</v>
      </c>
      <c r="Y155" s="167">
        <f t="shared" si="31"/>
        <v>117.113</v>
      </c>
      <c r="Z155" t="str">
        <f t="shared" si="32"/>
        <v>NA</v>
      </c>
      <c r="AA155">
        <f t="shared" si="33"/>
        <v>129.76499999999999</v>
      </c>
      <c r="AB155" s="168" t="str">
        <f t="shared" si="34"/>
        <v>NA</v>
      </c>
      <c r="AC155" t="str">
        <f t="shared" si="35"/>
        <v>NA</v>
      </c>
      <c r="AD155" s="168" t="str">
        <f t="shared" si="36"/>
        <v>NA</v>
      </c>
      <c r="AE155" t="str">
        <f t="shared" si="37"/>
        <v>NA</v>
      </c>
    </row>
    <row r="156" spans="1:31" ht="12.75" customHeight="1" outlineLevel="1" x14ac:dyDescent="0.25">
      <c r="A156" s="149">
        <v>150</v>
      </c>
      <c r="B156" s="164" t="str">
        <f t="shared" si="19"/>
        <v>FA</v>
      </c>
      <c r="C156" s="164" t="str">
        <f t="shared" si="20"/>
        <v>FA</v>
      </c>
      <c r="D156" s="164" t="str">
        <f t="shared" si="21"/>
        <v>FA</v>
      </c>
      <c r="E156" s="135">
        <v>15.17</v>
      </c>
      <c r="F156" s="165">
        <v>0.2</v>
      </c>
      <c r="G156" s="135">
        <v>12</v>
      </c>
      <c r="H156" s="135">
        <v>125</v>
      </c>
      <c r="I156" s="154">
        <v>10.9292</v>
      </c>
      <c r="J156" s="154">
        <v>1.2E-2</v>
      </c>
      <c r="K156" s="154">
        <v>344.87</v>
      </c>
      <c r="L156" s="154">
        <v>154.53200000000001</v>
      </c>
      <c r="M156" s="154">
        <v>173.483</v>
      </c>
      <c r="N156" s="135">
        <f t="shared" si="22"/>
        <v>95</v>
      </c>
      <c r="O156" s="167">
        <f t="shared" si="23"/>
        <v>314.87</v>
      </c>
      <c r="P156" s="167">
        <f t="shared" si="23"/>
        <v>124.53200000000001</v>
      </c>
      <c r="Q156" s="167">
        <f t="shared" si="23"/>
        <v>143.483</v>
      </c>
      <c r="R156" s="135">
        <f t="shared" si="24"/>
        <v>90</v>
      </c>
      <c r="S156" s="167">
        <f t="shared" si="25"/>
        <v>309.87</v>
      </c>
      <c r="T156" s="167">
        <f t="shared" si="26"/>
        <v>119.53200000000001</v>
      </c>
      <c r="U156" s="167">
        <f t="shared" si="27"/>
        <v>138.483</v>
      </c>
      <c r="V156" s="135">
        <f t="shared" si="28"/>
        <v>60</v>
      </c>
      <c r="W156" s="167">
        <f t="shared" si="29"/>
        <v>279.87</v>
      </c>
      <c r="X156" s="167">
        <f t="shared" si="30"/>
        <v>89.532000000000011</v>
      </c>
      <c r="Y156" s="167">
        <f t="shared" si="31"/>
        <v>108.483</v>
      </c>
      <c r="Z156" t="str">
        <f t="shared" si="32"/>
        <v>NA</v>
      </c>
      <c r="AA156">
        <f t="shared" si="33"/>
        <v>124.53200000000001</v>
      </c>
      <c r="AB156" s="168" t="str">
        <f t="shared" si="34"/>
        <v>NA</v>
      </c>
      <c r="AC156">
        <f t="shared" si="35"/>
        <v>119.53200000000001</v>
      </c>
      <c r="AD156" s="168" t="str">
        <f t="shared" si="36"/>
        <v>NA</v>
      </c>
      <c r="AE156" t="str">
        <f t="shared" si="37"/>
        <v>NA</v>
      </c>
    </row>
    <row r="157" spans="1:31" ht="12.75" customHeight="1" outlineLevel="1" x14ac:dyDescent="0.25">
      <c r="A157" s="149">
        <v>2</v>
      </c>
      <c r="B157" s="164" t="str">
        <f t="shared" si="19"/>
        <v>FA</v>
      </c>
      <c r="C157" s="164" t="str">
        <f t="shared" si="20"/>
        <v>FA</v>
      </c>
      <c r="D157" s="164" t="str">
        <f t="shared" si="21"/>
        <v>FA</v>
      </c>
      <c r="E157" s="135">
        <v>0.37</v>
      </c>
      <c r="F157" s="165">
        <v>0.2</v>
      </c>
      <c r="G157" s="135">
        <v>15</v>
      </c>
      <c r="H157" s="135">
        <v>125</v>
      </c>
      <c r="I157" s="154">
        <v>-3.8707700000000003</v>
      </c>
      <c r="J157" s="154">
        <v>1.4999999999999999E-2</v>
      </c>
      <c r="K157" s="154">
        <v>4024.69</v>
      </c>
      <c r="L157" s="154">
        <v>640.85599999999999</v>
      </c>
      <c r="M157" s="154">
        <v>944.76</v>
      </c>
      <c r="N157" s="135">
        <f t="shared" si="22"/>
        <v>95</v>
      </c>
      <c r="O157" s="167">
        <f t="shared" si="23"/>
        <v>3994.69</v>
      </c>
      <c r="P157" s="167">
        <f t="shared" si="23"/>
        <v>610.85599999999999</v>
      </c>
      <c r="Q157" s="167">
        <f t="shared" si="23"/>
        <v>914.76</v>
      </c>
      <c r="R157" s="135">
        <f t="shared" si="24"/>
        <v>90</v>
      </c>
      <c r="S157" s="167">
        <f t="shared" si="25"/>
        <v>3989.69</v>
      </c>
      <c r="T157" s="167">
        <f t="shared" si="26"/>
        <v>605.85599999999999</v>
      </c>
      <c r="U157" s="167">
        <f t="shared" si="27"/>
        <v>909.76</v>
      </c>
      <c r="V157" s="135">
        <f t="shared" si="28"/>
        <v>60</v>
      </c>
      <c r="W157" s="167">
        <f t="shared" si="29"/>
        <v>3959.69</v>
      </c>
      <c r="X157" s="167">
        <f t="shared" si="30"/>
        <v>575.85599999999999</v>
      </c>
      <c r="Y157" s="167">
        <f t="shared" si="31"/>
        <v>879.76</v>
      </c>
      <c r="Z157" t="str">
        <f t="shared" si="32"/>
        <v>NA</v>
      </c>
      <c r="AA157" t="str">
        <f t="shared" si="33"/>
        <v>NA</v>
      </c>
      <c r="AB157" s="168" t="str">
        <f t="shared" si="34"/>
        <v>NA</v>
      </c>
      <c r="AC157" t="str">
        <f t="shared" si="35"/>
        <v>NA</v>
      </c>
      <c r="AD157" s="168" t="str">
        <f t="shared" si="36"/>
        <v>NA</v>
      </c>
      <c r="AE157" t="str">
        <f t="shared" si="37"/>
        <v>NA</v>
      </c>
    </row>
    <row r="158" spans="1:31" ht="12.75" customHeight="1" outlineLevel="1" x14ac:dyDescent="0.25">
      <c r="A158" s="149">
        <v>3.5</v>
      </c>
      <c r="B158" s="164" t="str">
        <f t="shared" si="19"/>
        <v>FA</v>
      </c>
      <c r="C158" s="164" t="str">
        <f t="shared" si="20"/>
        <v>FA</v>
      </c>
      <c r="D158" s="164" t="str">
        <f t="shared" si="21"/>
        <v>FA</v>
      </c>
      <c r="E158" s="135">
        <v>0.52</v>
      </c>
      <c r="F158" s="165">
        <v>0.2</v>
      </c>
      <c r="G158" s="135">
        <v>15</v>
      </c>
      <c r="H158" s="135">
        <v>125</v>
      </c>
      <c r="I158" s="154">
        <v>-3.7207699999999999</v>
      </c>
      <c r="J158" s="154">
        <v>1.4999999999999999E-2</v>
      </c>
      <c r="K158" s="154">
        <v>3509.04</v>
      </c>
      <c r="L158" s="154">
        <v>573.75599999999997</v>
      </c>
      <c r="M158" s="154">
        <v>840.79</v>
      </c>
      <c r="N158" s="135">
        <f t="shared" si="22"/>
        <v>95</v>
      </c>
      <c r="O158" s="167">
        <f t="shared" si="23"/>
        <v>3479.04</v>
      </c>
      <c r="P158" s="167">
        <f t="shared" si="23"/>
        <v>543.75599999999997</v>
      </c>
      <c r="Q158" s="167">
        <f t="shared" si="23"/>
        <v>810.79</v>
      </c>
      <c r="R158" s="135">
        <f t="shared" si="24"/>
        <v>90</v>
      </c>
      <c r="S158" s="167">
        <f t="shared" si="25"/>
        <v>3474.04</v>
      </c>
      <c r="T158" s="167">
        <f t="shared" si="26"/>
        <v>538.75599999999997</v>
      </c>
      <c r="U158" s="167">
        <f t="shared" si="27"/>
        <v>805.79</v>
      </c>
      <c r="V158" s="135">
        <f t="shared" si="28"/>
        <v>60</v>
      </c>
      <c r="W158" s="167">
        <f t="shared" si="29"/>
        <v>3444.04</v>
      </c>
      <c r="X158" s="167">
        <f t="shared" si="30"/>
        <v>508.75599999999997</v>
      </c>
      <c r="Y158" s="167">
        <f t="shared" si="31"/>
        <v>775.79</v>
      </c>
      <c r="Z158" t="str">
        <f t="shared" si="32"/>
        <v>NA</v>
      </c>
      <c r="AA158" t="str">
        <f t="shared" si="33"/>
        <v>NA</v>
      </c>
      <c r="AB158" s="168" t="str">
        <f t="shared" si="34"/>
        <v>NA</v>
      </c>
      <c r="AC158" t="str">
        <f t="shared" si="35"/>
        <v>NA</v>
      </c>
      <c r="AD158" s="168" t="str">
        <f t="shared" si="36"/>
        <v>NA</v>
      </c>
      <c r="AE158" t="str">
        <f t="shared" si="37"/>
        <v>NA</v>
      </c>
    </row>
    <row r="159" spans="1:31" ht="12.75" customHeight="1" outlineLevel="1" x14ac:dyDescent="0.25">
      <c r="A159" s="149">
        <v>5</v>
      </c>
      <c r="B159" s="164" t="str">
        <f t="shared" si="19"/>
        <v>FA</v>
      </c>
      <c r="C159" s="164" t="str">
        <f t="shared" si="20"/>
        <v>FA</v>
      </c>
      <c r="D159" s="164" t="str">
        <f t="shared" si="21"/>
        <v>FA</v>
      </c>
      <c r="E159" s="135">
        <v>0.67</v>
      </c>
      <c r="F159" s="165">
        <v>0.2</v>
      </c>
      <c r="G159" s="135">
        <v>15</v>
      </c>
      <c r="H159" s="135">
        <v>125</v>
      </c>
      <c r="I159" s="154">
        <v>-3.57077</v>
      </c>
      <c r="J159" s="154">
        <v>1.4999999999999999E-2</v>
      </c>
      <c r="K159" s="154">
        <v>3112.19</v>
      </c>
      <c r="L159" s="154">
        <v>524.60199999999998</v>
      </c>
      <c r="M159" s="154">
        <v>768.94</v>
      </c>
      <c r="N159" s="135">
        <f t="shared" si="22"/>
        <v>95</v>
      </c>
      <c r="O159" s="167">
        <f t="shared" si="23"/>
        <v>3082.19</v>
      </c>
      <c r="P159" s="167">
        <f t="shared" si="23"/>
        <v>494.60199999999998</v>
      </c>
      <c r="Q159" s="167">
        <f t="shared" si="23"/>
        <v>738.94</v>
      </c>
      <c r="R159" s="135">
        <f t="shared" si="24"/>
        <v>90</v>
      </c>
      <c r="S159" s="167">
        <f t="shared" si="25"/>
        <v>3077.19</v>
      </c>
      <c r="T159" s="167">
        <f t="shared" si="26"/>
        <v>489.60199999999998</v>
      </c>
      <c r="U159" s="167">
        <f t="shared" si="27"/>
        <v>733.94</v>
      </c>
      <c r="V159" s="135">
        <f t="shared" si="28"/>
        <v>60</v>
      </c>
      <c r="W159" s="167">
        <f t="shared" si="29"/>
        <v>3047.19</v>
      </c>
      <c r="X159" s="167">
        <f t="shared" si="30"/>
        <v>459.60199999999998</v>
      </c>
      <c r="Y159" s="167">
        <f t="shared" si="31"/>
        <v>703.94</v>
      </c>
      <c r="Z159" t="str">
        <f t="shared" si="32"/>
        <v>NA</v>
      </c>
      <c r="AA159" t="str">
        <f t="shared" si="33"/>
        <v>NA</v>
      </c>
      <c r="AB159" s="168" t="str">
        <f t="shared" si="34"/>
        <v>NA</v>
      </c>
      <c r="AC159" t="str">
        <f t="shared" si="35"/>
        <v>NA</v>
      </c>
      <c r="AD159" s="168" t="str">
        <f t="shared" si="36"/>
        <v>NA</v>
      </c>
      <c r="AE159" t="str">
        <f t="shared" si="37"/>
        <v>NA</v>
      </c>
    </row>
    <row r="160" spans="1:31" ht="12.75" customHeight="1" outlineLevel="1" x14ac:dyDescent="0.25">
      <c r="A160" s="149">
        <v>7.5</v>
      </c>
      <c r="B160" s="164" t="str">
        <f t="shared" si="19"/>
        <v>FA</v>
      </c>
      <c r="C160" s="164" t="str">
        <f t="shared" si="20"/>
        <v>FA</v>
      </c>
      <c r="D160" s="164" t="str">
        <f t="shared" si="21"/>
        <v>FA</v>
      </c>
      <c r="E160" s="135">
        <v>0.92</v>
      </c>
      <c r="F160" s="165">
        <v>0.2</v>
      </c>
      <c r="G160" s="135">
        <v>15</v>
      </c>
      <c r="H160" s="135">
        <v>125</v>
      </c>
      <c r="I160" s="154">
        <v>-3.32077</v>
      </c>
      <c r="J160" s="154">
        <v>1.4999999999999999E-2</v>
      </c>
      <c r="K160" s="154">
        <v>2626.93</v>
      </c>
      <c r="L160" s="154">
        <v>463.608</v>
      </c>
      <c r="M160" s="154">
        <v>681.62300000000005</v>
      </c>
      <c r="N160" s="135">
        <f t="shared" si="22"/>
        <v>95</v>
      </c>
      <c r="O160" s="167">
        <f t="shared" si="23"/>
        <v>2596.9299999999998</v>
      </c>
      <c r="P160" s="167">
        <f t="shared" si="23"/>
        <v>433.608</v>
      </c>
      <c r="Q160" s="167">
        <f t="shared" si="23"/>
        <v>651.62300000000005</v>
      </c>
      <c r="R160" s="135">
        <f t="shared" si="24"/>
        <v>90</v>
      </c>
      <c r="S160" s="167">
        <f t="shared" si="25"/>
        <v>2591.9299999999998</v>
      </c>
      <c r="T160" s="167">
        <f t="shared" si="26"/>
        <v>428.608</v>
      </c>
      <c r="U160" s="167">
        <f t="shared" si="27"/>
        <v>646.62300000000005</v>
      </c>
      <c r="V160" s="135">
        <f t="shared" si="28"/>
        <v>60</v>
      </c>
      <c r="W160" s="167">
        <f t="shared" si="29"/>
        <v>2561.9299999999998</v>
      </c>
      <c r="X160" s="167">
        <f t="shared" si="30"/>
        <v>398.608</v>
      </c>
      <c r="Y160" s="167">
        <f t="shared" si="31"/>
        <v>616.62300000000005</v>
      </c>
      <c r="Z160" t="str">
        <f t="shared" si="32"/>
        <v>NA</v>
      </c>
      <c r="AA160" t="str">
        <f t="shared" si="33"/>
        <v>NA</v>
      </c>
      <c r="AB160" s="168" t="str">
        <f t="shared" si="34"/>
        <v>NA</v>
      </c>
      <c r="AC160" t="str">
        <f t="shared" si="35"/>
        <v>NA</v>
      </c>
      <c r="AD160" s="168" t="str">
        <f t="shared" si="36"/>
        <v>NA</v>
      </c>
      <c r="AE160" t="str">
        <f t="shared" si="37"/>
        <v>NA</v>
      </c>
    </row>
    <row r="161" spans="1:31" ht="12.75" customHeight="1" outlineLevel="1" x14ac:dyDescent="0.25">
      <c r="A161" s="149">
        <v>10</v>
      </c>
      <c r="B161" s="164" t="str">
        <f t="shared" si="19"/>
        <v>FA</v>
      </c>
      <c r="C161" s="164" t="str">
        <f t="shared" si="20"/>
        <v>FA</v>
      </c>
      <c r="D161" s="164" t="str">
        <f t="shared" si="21"/>
        <v>FA</v>
      </c>
      <c r="E161" s="135">
        <v>1.17</v>
      </c>
      <c r="F161" s="165">
        <v>0.2</v>
      </c>
      <c r="G161" s="135">
        <v>15</v>
      </c>
      <c r="H161" s="135">
        <v>125</v>
      </c>
      <c r="I161" s="154">
        <v>-3.07077</v>
      </c>
      <c r="J161" s="154">
        <v>1.4999999999999999E-2</v>
      </c>
      <c r="K161" s="154">
        <v>2291.16</v>
      </c>
      <c r="L161" s="154">
        <v>417.97699999999998</v>
      </c>
      <c r="M161" s="154">
        <v>608.83500000000004</v>
      </c>
      <c r="N161" s="135">
        <f t="shared" si="22"/>
        <v>95</v>
      </c>
      <c r="O161" s="167">
        <f t="shared" si="23"/>
        <v>2261.16</v>
      </c>
      <c r="P161" s="167">
        <f t="shared" si="23"/>
        <v>387.97699999999998</v>
      </c>
      <c r="Q161" s="167">
        <f t="shared" si="23"/>
        <v>578.83500000000004</v>
      </c>
      <c r="R161" s="135">
        <f t="shared" si="24"/>
        <v>90</v>
      </c>
      <c r="S161" s="167">
        <f t="shared" si="25"/>
        <v>2256.16</v>
      </c>
      <c r="T161" s="167">
        <f t="shared" si="26"/>
        <v>382.97699999999998</v>
      </c>
      <c r="U161" s="167">
        <f t="shared" si="27"/>
        <v>573.83500000000004</v>
      </c>
      <c r="V161" s="135">
        <f t="shared" si="28"/>
        <v>60</v>
      </c>
      <c r="W161" s="167">
        <f t="shared" si="29"/>
        <v>2226.16</v>
      </c>
      <c r="X161" s="167">
        <f t="shared" si="30"/>
        <v>352.97699999999998</v>
      </c>
      <c r="Y161" s="167">
        <f t="shared" si="31"/>
        <v>543.83500000000004</v>
      </c>
      <c r="Z161" t="str">
        <f t="shared" si="32"/>
        <v>NA</v>
      </c>
      <c r="AA161" t="str">
        <f t="shared" si="33"/>
        <v>NA</v>
      </c>
      <c r="AB161" s="168" t="str">
        <f t="shared" si="34"/>
        <v>NA</v>
      </c>
      <c r="AC161" t="str">
        <f t="shared" si="35"/>
        <v>NA</v>
      </c>
      <c r="AD161" s="168" t="str">
        <f t="shared" si="36"/>
        <v>NA</v>
      </c>
      <c r="AE161" t="str">
        <f t="shared" si="37"/>
        <v>NA</v>
      </c>
    </row>
    <row r="162" spans="1:31" ht="12.75" customHeight="1" outlineLevel="1" x14ac:dyDescent="0.25">
      <c r="A162" s="149">
        <v>15</v>
      </c>
      <c r="B162" s="164" t="str">
        <f t="shared" si="19"/>
        <v>FA</v>
      </c>
      <c r="C162" s="164" t="str">
        <f t="shared" si="20"/>
        <v>FA</v>
      </c>
      <c r="D162" s="164" t="str">
        <f t="shared" si="21"/>
        <v>FA</v>
      </c>
      <c r="E162" s="135">
        <v>1.67</v>
      </c>
      <c r="F162" s="165">
        <v>0.2</v>
      </c>
      <c r="G162" s="135">
        <v>15</v>
      </c>
      <c r="H162" s="135">
        <v>125</v>
      </c>
      <c r="I162" s="154">
        <v>-2.57077</v>
      </c>
      <c r="J162" s="154">
        <v>1.4999999999999999E-2</v>
      </c>
      <c r="K162" s="154">
        <v>1846.48</v>
      </c>
      <c r="L162" s="154">
        <v>358.34300000000002</v>
      </c>
      <c r="M162" s="154">
        <v>508.12299999999999</v>
      </c>
      <c r="N162" s="135">
        <f t="shared" si="22"/>
        <v>95</v>
      </c>
      <c r="O162" s="167">
        <f t="shared" si="23"/>
        <v>1816.48</v>
      </c>
      <c r="P162" s="167">
        <f t="shared" si="23"/>
        <v>328.34300000000002</v>
      </c>
      <c r="Q162" s="167">
        <f t="shared" si="23"/>
        <v>478.12299999999999</v>
      </c>
      <c r="R162" s="135">
        <f t="shared" si="24"/>
        <v>90</v>
      </c>
      <c r="S162" s="167">
        <f t="shared" si="25"/>
        <v>1811.48</v>
      </c>
      <c r="T162" s="167">
        <f t="shared" si="26"/>
        <v>323.34300000000002</v>
      </c>
      <c r="U162" s="167">
        <f t="shared" si="27"/>
        <v>473.12299999999999</v>
      </c>
      <c r="V162" s="135">
        <f t="shared" si="28"/>
        <v>60</v>
      </c>
      <c r="W162" s="167">
        <f t="shared" si="29"/>
        <v>1781.48</v>
      </c>
      <c r="X162" s="167">
        <f t="shared" si="30"/>
        <v>293.34300000000002</v>
      </c>
      <c r="Y162" s="167">
        <f t="shared" si="31"/>
        <v>443.12299999999999</v>
      </c>
      <c r="Z162" t="str">
        <f t="shared" si="32"/>
        <v>NA</v>
      </c>
      <c r="AA162" t="str">
        <f t="shared" si="33"/>
        <v>NA</v>
      </c>
      <c r="AB162" s="168" t="str">
        <f t="shared" si="34"/>
        <v>NA</v>
      </c>
      <c r="AC162" t="str">
        <f t="shared" si="35"/>
        <v>NA</v>
      </c>
      <c r="AD162" s="168" t="str">
        <f t="shared" si="36"/>
        <v>NA</v>
      </c>
      <c r="AE162" t="str">
        <f t="shared" si="37"/>
        <v>NA</v>
      </c>
    </row>
    <row r="163" spans="1:31" ht="12.75" customHeight="1" outlineLevel="1" x14ac:dyDescent="0.25">
      <c r="A163" s="149">
        <v>20</v>
      </c>
      <c r="B163" s="164" t="str">
        <f t="shared" si="19"/>
        <v>FA</v>
      </c>
      <c r="C163" s="164" t="str">
        <f t="shared" si="20"/>
        <v>FA</v>
      </c>
      <c r="D163" s="164" t="str">
        <f t="shared" si="21"/>
        <v>FA</v>
      </c>
      <c r="E163" s="135">
        <v>2.17</v>
      </c>
      <c r="F163" s="165">
        <v>0.2</v>
      </c>
      <c r="G163" s="135">
        <v>15</v>
      </c>
      <c r="H163" s="135">
        <v>125</v>
      </c>
      <c r="I163" s="154">
        <v>-2.07077</v>
      </c>
      <c r="J163" s="154">
        <v>1.4999999999999999E-2</v>
      </c>
      <c r="K163" s="154">
        <v>1548.32</v>
      </c>
      <c r="L163" s="154">
        <v>317.74700000000001</v>
      </c>
      <c r="M163" s="154">
        <v>441.846</v>
      </c>
      <c r="N163" s="135">
        <f t="shared" si="22"/>
        <v>95</v>
      </c>
      <c r="O163" s="167">
        <f t="shared" si="23"/>
        <v>1518.32</v>
      </c>
      <c r="P163" s="167">
        <f t="shared" si="23"/>
        <v>287.74700000000001</v>
      </c>
      <c r="Q163" s="167">
        <f t="shared" si="23"/>
        <v>411.846</v>
      </c>
      <c r="R163" s="135">
        <f t="shared" si="24"/>
        <v>90</v>
      </c>
      <c r="S163" s="167">
        <f t="shared" si="25"/>
        <v>1513.32</v>
      </c>
      <c r="T163" s="167">
        <f t="shared" si="26"/>
        <v>282.74700000000001</v>
      </c>
      <c r="U163" s="167">
        <f t="shared" si="27"/>
        <v>406.846</v>
      </c>
      <c r="V163" s="135">
        <f t="shared" si="28"/>
        <v>60</v>
      </c>
      <c r="W163" s="167">
        <f t="shared" si="29"/>
        <v>1483.32</v>
      </c>
      <c r="X163" s="167">
        <f t="shared" si="30"/>
        <v>252.74700000000001</v>
      </c>
      <c r="Y163" s="167">
        <f t="shared" si="31"/>
        <v>376.846</v>
      </c>
      <c r="Z163" t="str">
        <f t="shared" si="32"/>
        <v>NA</v>
      </c>
      <c r="AA163" t="str">
        <f t="shared" si="33"/>
        <v>NA</v>
      </c>
      <c r="AB163" s="168" t="str">
        <f t="shared" si="34"/>
        <v>NA</v>
      </c>
      <c r="AC163" t="str">
        <f t="shared" si="35"/>
        <v>NA</v>
      </c>
      <c r="AD163" s="168" t="str">
        <f t="shared" si="36"/>
        <v>NA</v>
      </c>
      <c r="AE163" t="str">
        <f t="shared" si="37"/>
        <v>NA</v>
      </c>
    </row>
    <row r="164" spans="1:31" ht="12.75" customHeight="1" outlineLevel="1" x14ac:dyDescent="0.25">
      <c r="A164" s="149">
        <v>35</v>
      </c>
      <c r="B164" s="164" t="str">
        <f t="shared" si="19"/>
        <v>FA</v>
      </c>
      <c r="C164" s="164" t="str">
        <f t="shared" si="20"/>
        <v>FA</v>
      </c>
      <c r="D164" s="164" t="str">
        <f t="shared" si="21"/>
        <v>FA</v>
      </c>
      <c r="E164" s="135">
        <v>3.67</v>
      </c>
      <c r="F164" s="165">
        <v>0.2</v>
      </c>
      <c r="G164" s="135">
        <v>15</v>
      </c>
      <c r="H164" s="135">
        <v>125</v>
      </c>
      <c r="I164" s="154">
        <v>-0.57076899999999997</v>
      </c>
      <c r="J164" s="154">
        <v>1.4999999999999999E-2</v>
      </c>
      <c r="K164" s="154">
        <v>1069.77</v>
      </c>
      <c r="L164" s="154">
        <v>251.48400000000001</v>
      </c>
      <c r="M164" s="154">
        <v>329.661</v>
      </c>
      <c r="N164" s="135">
        <f t="shared" si="22"/>
        <v>95</v>
      </c>
      <c r="O164" s="167">
        <f t="shared" si="23"/>
        <v>1039.77</v>
      </c>
      <c r="P164" s="167">
        <f t="shared" si="23"/>
        <v>221.48400000000001</v>
      </c>
      <c r="Q164" s="167">
        <f t="shared" si="23"/>
        <v>299.661</v>
      </c>
      <c r="R164" s="135">
        <f t="shared" si="24"/>
        <v>90</v>
      </c>
      <c r="S164" s="167">
        <f t="shared" si="25"/>
        <v>1034.77</v>
      </c>
      <c r="T164" s="167">
        <f t="shared" si="26"/>
        <v>216.48400000000001</v>
      </c>
      <c r="U164" s="167">
        <f t="shared" si="27"/>
        <v>294.661</v>
      </c>
      <c r="V164" s="135">
        <f t="shared" si="28"/>
        <v>60</v>
      </c>
      <c r="W164" s="167">
        <f t="shared" si="29"/>
        <v>1004.77</v>
      </c>
      <c r="X164" s="167">
        <f t="shared" si="30"/>
        <v>186.48400000000001</v>
      </c>
      <c r="Y164" s="167">
        <f t="shared" si="31"/>
        <v>264.661</v>
      </c>
      <c r="Z164" t="str">
        <f t="shared" si="32"/>
        <v>NA</v>
      </c>
      <c r="AA164" t="str">
        <f t="shared" si="33"/>
        <v>NA</v>
      </c>
      <c r="AB164" s="168" t="str">
        <f t="shared" si="34"/>
        <v>NA</v>
      </c>
      <c r="AC164" t="str">
        <f t="shared" si="35"/>
        <v>NA</v>
      </c>
      <c r="AD164" s="168" t="str">
        <f t="shared" si="36"/>
        <v>NA</v>
      </c>
      <c r="AE164" t="str">
        <f t="shared" si="37"/>
        <v>NA</v>
      </c>
    </row>
    <row r="165" spans="1:31" ht="12.75" customHeight="1" outlineLevel="1" x14ac:dyDescent="0.25">
      <c r="A165" s="149">
        <v>50</v>
      </c>
      <c r="B165" s="164" t="str">
        <f t="shared" ref="B165:B216" si="38">IF(AND($A165&lt;=$C$29,Z165&lt;&gt;"NA",AA165&lt;&gt;"NA",G165&gt;=$Z$31),"TR","FA")</f>
        <v>FA</v>
      </c>
      <c r="C165" s="164" t="str">
        <f t="shared" ref="C165:C216" si="39">IF(AND($A165&lt;=$C$29,$AB165&lt;&gt;"NA",$AC165&lt;&gt;"NA",$G165&gt;=$AB$31),"TR","FA")</f>
        <v>FA</v>
      </c>
      <c r="D165" s="164" t="str">
        <f t="shared" ref="D165:D216" si="40">IF(AND($A165&lt;=$C$29,$AD165&lt;&gt;"NA",$AE165&lt;&gt;"NA",$G165&gt;=$AD$31),"TR","FA")</f>
        <v>FA</v>
      </c>
      <c r="E165" s="135">
        <v>5.17</v>
      </c>
      <c r="F165" s="165">
        <v>0.2</v>
      </c>
      <c r="G165" s="135">
        <v>15</v>
      </c>
      <c r="H165" s="135">
        <v>125</v>
      </c>
      <c r="I165" s="154">
        <v>0.92923100000000003</v>
      </c>
      <c r="J165" s="154">
        <v>1.4999999999999999E-2</v>
      </c>
      <c r="K165" s="154">
        <v>833.75</v>
      </c>
      <c r="L165" s="154">
        <v>219.96299999999999</v>
      </c>
      <c r="M165" s="154">
        <v>279.61700000000002</v>
      </c>
      <c r="N165" s="135">
        <f t="shared" si="22"/>
        <v>95</v>
      </c>
      <c r="O165" s="167">
        <f t="shared" si="23"/>
        <v>803.75</v>
      </c>
      <c r="P165" s="167">
        <f t="shared" si="23"/>
        <v>189.96299999999999</v>
      </c>
      <c r="Q165" s="167">
        <f t="shared" si="23"/>
        <v>249.61700000000002</v>
      </c>
      <c r="R165" s="135">
        <f t="shared" si="24"/>
        <v>90</v>
      </c>
      <c r="S165" s="167">
        <f t="shared" si="25"/>
        <v>798.75</v>
      </c>
      <c r="T165" s="167">
        <f t="shared" si="26"/>
        <v>184.96299999999999</v>
      </c>
      <c r="U165" s="167">
        <f t="shared" si="27"/>
        <v>244.61700000000002</v>
      </c>
      <c r="V165" s="135">
        <f t="shared" si="28"/>
        <v>60</v>
      </c>
      <c r="W165" s="167">
        <f t="shared" si="29"/>
        <v>768.75</v>
      </c>
      <c r="X165" s="167">
        <f t="shared" si="30"/>
        <v>154.96299999999999</v>
      </c>
      <c r="Y165" s="167">
        <f t="shared" si="31"/>
        <v>214.61700000000002</v>
      </c>
      <c r="Z165" t="str">
        <f t="shared" si="32"/>
        <v>NA</v>
      </c>
      <c r="AA165" t="str">
        <f t="shared" si="33"/>
        <v>NA</v>
      </c>
      <c r="AB165" s="168" t="str">
        <f t="shared" si="34"/>
        <v>NA</v>
      </c>
      <c r="AC165" t="str">
        <f t="shared" si="35"/>
        <v>NA</v>
      </c>
      <c r="AD165" s="168" t="str">
        <f t="shared" si="36"/>
        <v>NA</v>
      </c>
      <c r="AE165" t="str">
        <f t="shared" si="37"/>
        <v>NA</v>
      </c>
    </row>
    <row r="166" spans="1:31" ht="12.75" customHeight="1" outlineLevel="1" x14ac:dyDescent="0.25">
      <c r="A166" s="149">
        <v>60</v>
      </c>
      <c r="B166" s="164" t="str">
        <f t="shared" si="38"/>
        <v>FA</v>
      </c>
      <c r="C166" s="164" t="str">
        <f t="shared" si="39"/>
        <v>FA</v>
      </c>
      <c r="D166" s="164" t="str">
        <f t="shared" si="40"/>
        <v>FA</v>
      </c>
      <c r="E166" s="135">
        <v>6.17</v>
      </c>
      <c r="F166" s="165">
        <v>0.2</v>
      </c>
      <c r="G166" s="135">
        <v>15</v>
      </c>
      <c r="H166" s="135">
        <v>125</v>
      </c>
      <c r="I166" s="154">
        <v>1.92923</v>
      </c>
      <c r="J166" s="154">
        <v>1.4999999999999999E-2</v>
      </c>
      <c r="K166" s="154">
        <v>733.2</v>
      </c>
      <c r="L166" s="154">
        <v>206.16900000000001</v>
      </c>
      <c r="M166" s="154">
        <v>257.83699999999999</v>
      </c>
      <c r="N166" s="135">
        <f t="shared" ref="N166:N216" si="41">$O$35</f>
        <v>95</v>
      </c>
      <c r="O166" s="167">
        <f t="shared" ref="O166:Q216" si="42">K166-$K$35+$O$35</f>
        <v>703.2</v>
      </c>
      <c r="P166" s="167">
        <f t="shared" si="42"/>
        <v>176.16900000000001</v>
      </c>
      <c r="Q166" s="167">
        <f t="shared" si="42"/>
        <v>227.83699999999999</v>
      </c>
      <c r="R166" s="135">
        <f t="shared" ref="R166:R216" si="43">$S$35</f>
        <v>90</v>
      </c>
      <c r="S166" s="167">
        <f t="shared" ref="S166:S216" si="44">$K166-$K$35+$S$35</f>
        <v>698.2</v>
      </c>
      <c r="T166" s="167">
        <f t="shared" ref="T166:T216" si="45">$L166-$K$35+$S$35</f>
        <v>171.16900000000001</v>
      </c>
      <c r="U166" s="167">
        <f t="shared" ref="U166:U216" si="46">$M166-$K$35+$S$35</f>
        <v>222.83699999999999</v>
      </c>
      <c r="V166" s="135">
        <f t="shared" ref="V166:V216" si="47">$W$35</f>
        <v>60</v>
      </c>
      <c r="W166" s="167">
        <f t="shared" ref="W166:W216" si="48">$K166-$K$35+$W$35</f>
        <v>668.2</v>
      </c>
      <c r="X166" s="167">
        <f t="shared" ref="X166:X216" si="49">$L166-$K$35+$W$35</f>
        <v>141.16900000000001</v>
      </c>
      <c r="Y166" s="167">
        <f t="shared" ref="Y166:Y216" si="50">$M166-$K$35+$W$35</f>
        <v>192.83699999999999</v>
      </c>
      <c r="Z166" t="str">
        <f t="shared" ref="Z166:Z216" si="51">IF(O166&lt;$Z$35,O166,"NA")</f>
        <v>NA</v>
      </c>
      <c r="AA166" t="str">
        <f t="shared" ref="AA166:AA216" si="52">IF(P166&lt;$AA$35,P166,"NA")</f>
        <v>NA</v>
      </c>
      <c r="AB166" s="168" t="str">
        <f t="shared" ref="AB166:AB216" si="53">IF(S166&lt;$AB$35,S166,"NA")</f>
        <v>NA</v>
      </c>
      <c r="AC166" t="str">
        <f t="shared" ref="AC166:AC216" si="54">IF(T166&lt;$AC$35,T166,"NA")</f>
        <v>NA</v>
      </c>
      <c r="AD166" s="168" t="str">
        <f t="shared" ref="AD166:AD216" si="55">IF(W166&lt;$AD$35,W166,"NA")</f>
        <v>NA</v>
      </c>
      <c r="AE166" t="str">
        <f t="shared" ref="AE166:AE216" si="56">IF(X166&lt;$AE$35,X166,"NA")</f>
        <v>NA</v>
      </c>
    </row>
    <row r="167" spans="1:31" ht="12.75" customHeight="1" outlineLevel="1" x14ac:dyDescent="0.25">
      <c r="A167" s="149">
        <v>70</v>
      </c>
      <c r="B167" s="164" t="str">
        <f t="shared" si="38"/>
        <v>FA</v>
      </c>
      <c r="C167" s="164" t="str">
        <f t="shared" si="39"/>
        <v>FA</v>
      </c>
      <c r="D167" s="164" t="str">
        <f t="shared" si="40"/>
        <v>FA</v>
      </c>
      <c r="E167" s="135">
        <v>7.17</v>
      </c>
      <c r="F167" s="165">
        <v>0.2</v>
      </c>
      <c r="G167" s="135">
        <v>15</v>
      </c>
      <c r="H167" s="135">
        <v>125</v>
      </c>
      <c r="I167" s="154">
        <v>2.92923</v>
      </c>
      <c r="J167" s="154">
        <v>1.4999999999999999E-2</v>
      </c>
      <c r="K167" s="154">
        <v>658.12300000000005</v>
      </c>
      <c r="L167" s="154">
        <v>196.233</v>
      </c>
      <c r="M167" s="154">
        <v>242.12700000000001</v>
      </c>
      <c r="N167" s="135">
        <f t="shared" si="41"/>
        <v>95</v>
      </c>
      <c r="O167" s="167">
        <f t="shared" si="42"/>
        <v>628.12300000000005</v>
      </c>
      <c r="P167" s="167">
        <f t="shared" si="42"/>
        <v>166.233</v>
      </c>
      <c r="Q167" s="167">
        <f t="shared" si="42"/>
        <v>212.12700000000001</v>
      </c>
      <c r="R167" s="135">
        <f t="shared" si="43"/>
        <v>90</v>
      </c>
      <c r="S167" s="167">
        <f t="shared" si="44"/>
        <v>623.12300000000005</v>
      </c>
      <c r="T167" s="167">
        <f t="shared" si="45"/>
        <v>161.233</v>
      </c>
      <c r="U167" s="167">
        <f t="shared" si="46"/>
        <v>207.12700000000001</v>
      </c>
      <c r="V167" s="135">
        <f t="shared" si="47"/>
        <v>60</v>
      </c>
      <c r="W167" s="167">
        <f t="shared" si="48"/>
        <v>593.12300000000005</v>
      </c>
      <c r="X167" s="167">
        <f t="shared" si="49"/>
        <v>131.233</v>
      </c>
      <c r="Y167" s="167">
        <f t="shared" si="50"/>
        <v>177.12700000000001</v>
      </c>
      <c r="Z167" t="str">
        <f t="shared" si="51"/>
        <v>NA</v>
      </c>
      <c r="AA167" t="str">
        <f t="shared" si="52"/>
        <v>NA</v>
      </c>
      <c r="AB167" s="168" t="str">
        <f t="shared" si="53"/>
        <v>NA</v>
      </c>
      <c r="AC167" t="str">
        <f t="shared" si="54"/>
        <v>NA</v>
      </c>
      <c r="AD167" s="168" t="str">
        <f t="shared" si="55"/>
        <v>NA</v>
      </c>
      <c r="AE167" t="str">
        <f t="shared" si="56"/>
        <v>NA</v>
      </c>
    </row>
    <row r="168" spans="1:31" ht="12.75" customHeight="1" outlineLevel="1" x14ac:dyDescent="0.25">
      <c r="A168" s="149">
        <v>85</v>
      </c>
      <c r="B168" s="164" t="str">
        <f t="shared" si="38"/>
        <v>FA</v>
      </c>
      <c r="C168" s="164" t="str">
        <f t="shared" si="39"/>
        <v>FA</v>
      </c>
      <c r="D168" s="164" t="str">
        <f t="shared" si="40"/>
        <v>FA</v>
      </c>
      <c r="E168" s="135">
        <v>8.67</v>
      </c>
      <c r="F168" s="165">
        <v>0.2</v>
      </c>
      <c r="G168" s="135">
        <v>15</v>
      </c>
      <c r="H168" s="135">
        <v>125</v>
      </c>
      <c r="I168" s="154">
        <v>4.4292300000000004</v>
      </c>
      <c r="J168" s="154">
        <v>1.4999999999999999E-2</v>
      </c>
      <c r="K168" s="154">
        <v>575.721</v>
      </c>
      <c r="L168" s="154">
        <v>185.17699999999999</v>
      </c>
      <c r="M168" s="154">
        <v>221.99199999999999</v>
      </c>
      <c r="N168" s="135">
        <f t="shared" si="41"/>
        <v>95</v>
      </c>
      <c r="O168" s="167">
        <f t="shared" si="42"/>
        <v>545.721</v>
      </c>
      <c r="P168" s="167">
        <f t="shared" si="42"/>
        <v>155.17699999999999</v>
      </c>
      <c r="Q168" s="167">
        <f t="shared" si="42"/>
        <v>191.99199999999999</v>
      </c>
      <c r="R168" s="135">
        <f t="shared" si="43"/>
        <v>90</v>
      </c>
      <c r="S168" s="167">
        <f t="shared" si="44"/>
        <v>540.721</v>
      </c>
      <c r="T168" s="167">
        <f t="shared" si="45"/>
        <v>150.17699999999999</v>
      </c>
      <c r="U168" s="167">
        <f t="shared" si="46"/>
        <v>186.99199999999999</v>
      </c>
      <c r="V168" s="135">
        <f t="shared" si="47"/>
        <v>60</v>
      </c>
      <c r="W168" s="167">
        <f t="shared" si="48"/>
        <v>510.721</v>
      </c>
      <c r="X168" s="167">
        <f t="shared" si="49"/>
        <v>120.17699999999999</v>
      </c>
      <c r="Y168" s="167">
        <f t="shared" si="50"/>
        <v>156.99199999999999</v>
      </c>
      <c r="Z168" t="str">
        <f t="shared" si="51"/>
        <v>NA</v>
      </c>
      <c r="AA168" t="str">
        <f t="shared" si="52"/>
        <v>NA</v>
      </c>
      <c r="AB168" s="168" t="str">
        <f t="shared" si="53"/>
        <v>NA</v>
      </c>
      <c r="AC168" t="str">
        <f t="shared" si="54"/>
        <v>NA</v>
      </c>
      <c r="AD168" s="168" t="str">
        <f t="shared" si="55"/>
        <v>NA</v>
      </c>
      <c r="AE168" t="str">
        <f t="shared" si="56"/>
        <v>NA</v>
      </c>
    </row>
    <row r="169" spans="1:31" ht="12.75" customHeight="1" outlineLevel="1" x14ac:dyDescent="0.25">
      <c r="A169" s="149">
        <v>100</v>
      </c>
      <c r="B169" s="164" t="str">
        <f t="shared" si="38"/>
        <v>FA</v>
      </c>
      <c r="C169" s="164" t="str">
        <f t="shared" si="39"/>
        <v>FA</v>
      </c>
      <c r="D169" s="164" t="str">
        <f t="shared" si="40"/>
        <v>FA</v>
      </c>
      <c r="E169" s="135">
        <v>10.17</v>
      </c>
      <c r="F169" s="165">
        <v>0.2</v>
      </c>
      <c r="G169" s="135">
        <v>15</v>
      </c>
      <c r="H169" s="135">
        <v>125</v>
      </c>
      <c r="I169" s="154">
        <v>5.9292300000000004</v>
      </c>
      <c r="J169" s="154">
        <v>1.4999999999999999E-2</v>
      </c>
      <c r="K169" s="154">
        <v>515.84100000000001</v>
      </c>
      <c r="L169" s="154">
        <v>177.31100000000001</v>
      </c>
      <c r="M169" s="154">
        <v>210.02799999999999</v>
      </c>
      <c r="N169" s="135">
        <f t="shared" si="41"/>
        <v>95</v>
      </c>
      <c r="O169" s="167">
        <f t="shared" si="42"/>
        <v>485.84100000000001</v>
      </c>
      <c r="P169" s="167">
        <f t="shared" si="42"/>
        <v>147.31100000000001</v>
      </c>
      <c r="Q169" s="167">
        <f t="shared" si="42"/>
        <v>180.02799999999999</v>
      </c>
      <c r="R169" s="135">
        <f t="shared" si="43"/>
        <v>90</v>
      </c>
      <c r="S169" s="167">
        <f t="shared" si="44"/>
        <v>480.84100000000001</v>
      </c>
      <c r="T169" s="167">
        <f t="shared" si="45"/>
        <v>142.31100000000001</v>
      </c>
      <c r="U169" s="167">
        <f t="shared" si="46"/>
        <v>175.02799999999999</v>
      </c>
      <c r="V169" s="135">
        <f t="shared" si="47"/>
        <v>60</v>
      </c>
      <c r="W169" s="167">
        <f t="shared" si="48"/>
        <v>450.84100000000001</v>
      </c>
      <c r="X169" s="167">
        <f t="shared" si="49"/>
        <v>112.31100000000001</v>
      </c>
      <c r="Y169" s="167">
        <f t="shared" si="50"/>
        <v>145.02799999999999</v>
      </c>
      <c r="Z169" t="str">
        <f t="shared" si="51"/>
        <v>NA</v>
      </c>
      <c r="AA169" t="str">
        <f t="shared" si="52"/>
        <v>NA</v>
      </c>
      <c r="AB169" s="168" t="str">
        <f t="shared" si="53"/>
        <v>NA</v>
      </c>
      <c r="AC169" t="str">
        <f t="shared" si="54"/>
        <v>NA</v>
      </c>
      <c r="AD169" s="168" t="str">
        <f t="shared" si="55"/>
        <v>NA</v>
      </c>
      <c r="AE169" t="str">
        <f t="shared" si="56"/>
        <v>NA</v>
      </c>
    </row>
    <row r="170" spans="1:31" ht="12.75" customHeight="1" outlineLevel="1" x14ac:dyDescent="0.25">
      <c r="A170" s="149">
        <v>125</v>
      </c>
      <c r="B170" s="164" t="str">
        <f t="shared" si="38"/>
        <v>FA</v>
      </c>
      <c r="C170" s="164" t="str">
        <f t="shared" si="39"/>
        <v>FA</v>
      </c>
      <c r="D170" s="164" t="str">
        <f t="shared" si="40"/>
        <v>FA</v>
      </c>
      <c r="E170" s="135">
        <v>12.67</v>
      </c>
      <c r="F170" s="165">
        <v>0.2</v>
      </c>
      <c r="G170" s="135">
        <v>15</v>
      </c>
      <c r="H170" s="135">
        <v>125</v>
      </c>
      <c r="I170" s="154">
        <v>8.4292300000000004</v>
      </c>
      <c r="J170" s="154">
        <v>1.4999999999999999E-2</v>
      </c>
      <c r="K170" s="154">
        <v>444.98099999999999</v>
      </c>
      <c r="L170" s="154">
        <v>168.04400000000001</v>
      </c>
      <c r="M170" s="154">
        <v>195.45</v>
      </c>
      <c r="N170" s="135">
        <f t="shared" si="41"/>
        <v>95</v>
      </c>
      <c r="O170" s="167">
        <f t="shared" si="42"/>
        <v>414.98099999999999</v>
      </c>
      <c r="P170" s="167">
        <f t="shared" si="42"/>
        <v>138.04400000000001</v>
      </c>
      <c r="Q170" s="167">
        <f t="shared" si="42"/>
        <v>165.45</v>
      </c>
      <c r="R170" s="135">
        <f t="shared" si="43"/>
        <v>90</v>
      </c>
      <c r="S170" s="167">
        <f t="shared" si="44"/>
        <v>409.98099999999999</v>
      </c>
      <c r="T170" s="167">
        <f t="shared" si="45"/>
        <v>133.04400000000001</v>
      </c>
      <c r="U170" s="167">
        <f t="shared" si="46"/>
        <v>160.44999999999999</v>
      </c>
      <c r="V170" s="135">
        <f t="shared" si="47"/>
        <v>60</v>
      </c>
      <c r="W170" s="167">
        <f t="shared" si="48"/>
        <v>379.98099999999999</v>
      </c>
      <c r="X170" s="167">
        <f t="shared" si="49"/>
        <v>103.04400000000001</v>
      </c>
      <c r="Y170" s="167">
        <f t="shared" si="50"/>
        <v>130.44999999999999</v>
      </c>
      <c r="Z170" t="str">
        <f t="shared" si="51"/>
        <v>NA</v>
      </c>
      <c r="AA170" t="str">
        <f t="shared" si="52"/>
        <v>NA</v>
      </c>
      <c r="AB170" s="168" t="str">
        <f t="shared" si="53"/>
        <v>NA</v>
      </c>
      <c r="AC170" t="str">
        <f t="shared" si="54"/>
        <v>NA</v>
      </c>
      <c r="AD170" s="168" t="str">
        <f t="shared" si="55"/>
        <v>NA</v>
      </c>
      <c r="AE170" t="str">
        <f t="shared" si="56"/>
        <v>NA</v>
      </c>
    </row>
    <row r="171" spans="1:31" ht="12.75" customHeight="1" outlineLevel="1" x14ac:dyDescent="0.25">
      <c r="A171" s="149">
        <v>150</v>
      </c>
      <c r="B171" s="164" t="str">
        <f t="shared" si="38"/>
        <v>FA</v>
      </c>
      <c r="C171" s="164" t="str">
        <f t="shared" si="39"/>
        <v>FA</v>
      </c>
      <c r="D171" s="164" t="str">
        <f t="shared" si="40"/>
        <v>FA</v>
      </c>
      <c r="E171" s="135">
        <v>15.17</v>
      </c>
      <c r="F171" s="165">
        <v>0.2</v>
      </c>
      <c r="G171" s="135">
        <v>15</v>
      </c>
      <c r="H171" s="135">
        <v>125</v>
      </c>
      <c r="I171" s="154">
        <v>10.9292</v>
      </c>
      <c r="J171" s="154">
        <v>1.4999999999999999E-2</v>
      </c>
      <c r="K171" s="154">
        <v>396.20400000000001</v>
      </c>
      <c r="L171" s="154">
        <v>161.60400000000001</v>
      </c>
      <c r="M171" s="154">
        <v>184.899</v>
      </c>
      <c r="N171" s="135">
        <f t="shared" si="41"/>
        <v>95</v>
      </c>
      <c r="O171" s="167">
        <f t="shared" si="42"/>
        <v>366.20400000000001</v>
      </c>
      <c r="P171" s="167">
        <f t="shared" si="42"/>
        <v>131.60400000000001</v>
      </c>
      <c r="Q171" s="167">
        <f t="shared" si="42"/>
        <v>154.899</v>
      </c>
      <c r="R171" s="135">
        <f t="shared" si="43"/>
        <v>90</v>
      </c>
      <c r="S171" s="167">
        <f t="shared" si="44"/>
        <v>361.20400000000001</v>
      </c>
      <c r="T171" s="167">
        <f t="shared" si="45"/>
        <v>126.60400000000001</v>
      </c>
      <c r="U171" s="167">
        <f t="shared" si="46"/>
        <v>149.899</v>
      </c>
      <c r="V171" s="135">
        <f t="shared" si="47"/>
        <v>60</v>
      </c>
      <c r="W171" s="167">
        <f t="shared" si="48"/>
        <v>331.20400000000001</v>
      </c>
      <c r="X171" s="167">
        <f t="shared" si="49"/>
        <v>96.604000000000013</v>
      </c>
      <c r="Y171" s="167">
        <f t="shared" si="50"/>
        <v>119.899</v>
      </c>
      <c r="Z171" t="str">
        <f t="shared" si="51"/>
        <v>NA</v>
      </c>
      <c r="AA171">
        <f t="shared" si="52"/>
        <v>131.60400000000001</v>
      </c>
      <c r="AB171" s="168" t="str">
        <f t="shared" si="53"/>
        <v>NA</v>
      </c>
      <c r="AC171" t="str">
        <f t="shared" si="54"/>
        <v>NA</v>
      </c>
      <c r="AD171" s="168" t="str">
        <f t="shared" si="55"/>
        <v>NA</v>
      </c>
      <c r="AE171" t="str">
        <f t="shared" si="56"/>
        <v>NA</v>
      </c>
    </row>
    <row r="172" spans="1:31" ht="12.75" customHeight="1" outlineLevel="1" x14ac:dyDescent="0.25">
      <c r="A172" s="149">
        <v>2</v>
      </c>
      <c r="B172" s="164" t="str">
        <f t="shared" si="38"/>
        <v>FA</v>
      </c>
      <c r="C172" s="164" t="str">
        <f t="shared" si="39"/>
        <v>FA</v>
      </c>
      <c r="D172" s="164" t="str">
        <f t="shared" si="40"/>
        <v>FA</v>
      </c>
      <c r="E172" s="135">
        <v>0.37</v>
      </c>
      <c r="F172" s="165">
        <v>0.2</v>
      </c>
      <c r="G172" s="135">
        <v>18</v>
      </c>
      <c r="H172" s="135">
        <v>125</v>
      </c>
      <c r="I172" s="154">
        <v>-3.8707700000000003</v>
      </c>
      <c r="J172" s="154">
        <v>1.7999999999999999E-2</v>
      </c>
      <c r="K172" s="154">
        <v>4732.97</v>
      </c>
      <c r="L172" s="154">
        <v>726.41800000000001</v>
      </c>
      <c r="M172" s="154">
        <v>1073.6199999999999</v>
      </c>
      <c r="N172" s="135">
        <f t="shared" si="41"/>
        <v>95</v>
      </c>
      <c r="O172" s="167">
        <f t="shared" si="42"/>
        <v>4702.97</v>
      </c>
      <c r="P172" s="167">
        <f t="shared" si="42"/>
        <v>696.41800000000001</v>
      </c>
      <c r="Q172" s="167">
        <f t="shared" si="42"/>
        <v>1043.6199999999999</v>
      </c>
      <c r="R172" s="135">
        <f t="shared" si="43"/>
        <v>90</v>
      </c>
      <c r="S172" s="167">
        <f t="shared" si="44"/>
        <v>4697.97</v>
      </c>
      <c r="T172" s="167">
        <f t="shared" si="45"/>
        <v>691.41800000000001</v>
      </c>
      <c r="U172" s="167">
        <f t="shared" si="46"/>
        <v>1038.6199999999999</v>
      </c>
      <c r="V172" s="135">
        <f t="shared" si="47"/>
        <v>60</v>
      </c>
      <c r="W172" s="167">
        <f t="shared" si="48"/>
        <v>4667.97</v>
      </c>
      <c r="X172" s="167">
        <f t="shared" si="49"/>
        <v>661.41800000000001</v>
      </c>
      <c r="Y172" s="167">
        <f t="shared" si="50"/>
        <v>1008.6199999999999</v>
      </c>
      <c r="Z172" t="str">
        <f t="shared" si="51"/>
        <v>NA</v>
      </c>
      <c r="AA172" t="str">
        <f t="shared" si="52"/>
        <v>NA</v>
      </c>
      <c r="AB172" s="168" t="str">
        <f t="shared" si="53"/>
        <v>NA</v>
      </c>
      <c r="AC172" t="str">
        <f t="shared" si="54"/>
        <v>NA</v>
      </c>
      <c r="AD172" s="168" t="str">
        <f t="shared" si="55"/>
        <v>NA</v>
      </c>
      <c r="AE172" t="str">
        <f t="shared" si="56"/>
        <v>NA</v>
      </c>
    </row>
    <row r="173" spans="1:31" ht="12.75" customHeight="1" outlineLevel="1" x14ac:dyDescent="0.25">
      <c r="A173" s="149">
        <v>3.5</v>
      </c>
      <c r="B173" s="164" t="str">
        <f t="shared" si="38"/>
        <v>FA</v>
      </c>
      <c r="C173" s="164" t="str">
        <f t="shared" si="39"/>
        <v>FA</v>
      </c>
      <c r="D173" s="164" t="str">
        <f t="shared" si="40"/>
        <v>FA</v>
      </c>
      <c r="E173" s="135">
        <v>0.52</v>
      </c>
      <c r="F173" s="165">
        <v>0.2</v>
      </c>
      <c r="G173" s="135">
        <v>18</v>
      </c>
      <c r="H173" s="135">
        <v>125</v>
      </c>
      <c r="I173" s="154">
        <v>-3.7207699999999999</v>
      </c>
      <c r="J173" s="154">
        <v>1.7999999999999999E-2</v>
      </c>
      <c r="K173" s="154">
        <v>4110.03</v>
      </c>
      <c r="L173" s="154">
        <v>648.65499999999997</v>
      </c>
      <c r="M173" s="154">
        <v>953.84</v>
      </c>
      <c r="N173" s="135">
        <f t="shared" si="41"/>
        <v>95</v>
      </c>
      <c r="O173" s="167">
        <f t="shared" si="42"/>
        <v>4080.0299999999997</v>
      </c>
      <c r="P173" s="167">
        <f t="shared" si="42"/>
        <v>618.65499999999997</v>
      </c>
      <c r="Q173" s="167">
        <f t="shared" si="42"/>
        <v>923.84</v>
      </c>
      <c r="R173" s="135">
        <f t="shared" si="43"/>
        <v>90</v>
      </c>
      <c r="S173" s="167">
        <f t="shared" si="44"/>
        <v>4075.0299999999997</v>
      </c>
      <c r="T173" s="167">
        <f t="shared" si="45"/>
        <v>613.65499999999997</v>
      </c>
      <c r="U173" s="167">
        <f t="shared" si="46"/>
        <v>918.84</v>
      </c>
      <c r="V173" s="135">
        <f t="shared" si="47"/>
        <v>60</v>
      </c>
      <c r="W173" s="167">
        <f t="shared" si="48"/>
        <v>4045.0299999999997</v>
      </c>
      <c r="X173" s="167">
        <f t="shared" si="49"/>
        <v>583.65499999999997</v>
      </c>
      <c r="Y173" s="167">
        <f t="shared" si="50"/>
        <v>888.84</v>
      </c>
      <c r="Z173" t="str">
        <f t="shared" si="51"/>
        <v>NA</v>
      </c>
      <c r="AA173" t="str">
        <f t="shared" si="52"/>
        <v>NA</v>
      </c>
      <c r="AB173" s="168" t="str">
        <f t="shared" si="53"/>
        <v>NA</v>
      </c>
      <c r="AC173" t="str">
        <f t="shared" si="54"/>
        <v>NA</v>
      </c>
      <c r="AD173" s="168" t="str">
        <f t="shared" si="55"/>
        <v>NA</v>
      </c>
      <c r="AE173" t="str">
        <f t="shared" si="56"/>
        <v>NA</v>
      </c>
    </row>
    <row r="174" spans="1:31" ht="12.75" customHeight="1" outlineLevel="1" x14ac:dyDescent="0.25">
      <c r="A174" s="149">
        <v>5</v>
      </c>
      <c r="B174" s="164" t="str">
        <f t="shared" si="38"/>
        <v>FA</v>
      </c>
      <c r="C174" s="164" t="str">
        <f t="shared" si="39"/>
        <v>FA</v>
      </c>
      <c r="D174" s="164" t="str">
        <f t="shared" si="40"/>
        <v>FA</v>
      </c>
      <c r="E174" s="135">
        <v>0.67</v>
      </c>
      <c r="F174" s="165">
        <v>0.2</v>
      </c>
      <c r="G174" s="135">
        <v>18</v>
      </c>
      <c r="H174" s="135">
        <v>125</v>
      </c>
      <c r="I174" s="154">
        <v>-3.57077</v>
      </c>
      <c r="J174" s="154">
        <v>1.7999999999999999E-2</v>
      </c>
      <c r="K174" s="154">
        <v>3634.96</v>
      </c>
      <c r="L174" s="154">
        <v>591.67200000000003</v>
      </c>
      <c r="M174" s="154">
        <v>871.32</v>
      </c>
      <c r="N174" s="135">
        <f t="shared" si="41"/>
        <v>95</v>
      </c>
      <c r="O174" s="167">
        <f t="shared" si="42"/>
        <v>3604.96</v>
      </c>
      <c r="P174" s="167">
        <f t="shared" si="42"/>
        <v>561.67200000000003</v>
      </c>
      <c r="Q174" s="167">
        <f t="shared" si="42"/>
        <v>841.32</v>
      </c>
      <c r="R174" s="135">
        <f t="shared" si="43"/>
        <v>90</v>
      </c>
      <c r="S174" s="167">
        <f t="shared" si="44"/>
        <v>3599.96</v>
      </c>
      <c r="T174" s="167">
        <f t="shared" si="45"/>
        <v>556.67200000000003</v>
      </c>
      <c r="U174" s="167">
        <f t="shared" si="46"/>
        <v>836.32</v>
      </c>
      <c r="V174" s="135">
        <f t="shared" si="47"/>
        <v>60</v>
      </c>
      <c r="W174" s="167">
        <f t="shared" si="48"/>
        <v>3569.96</v>
      </c>
      <c r="X174" s="167">
        <f t="shared" si="49"/>
        <v>526.67200000000003</v>
      </c>
      <c r="Y174" s="167">
        <f t="shared" si="50"/>
        <v>806.32</v>
      </c>
      <c r="Z174" t="str">
        <f t="shared" si="51"/>
        <v>NA</v>
      </c>
      <c r="AA174" t="str">
        <f t="shared" si="52"/>
        <v>NA</v>
      </c>
      <c r="AB174" s="168" t="str">
        <f t="shared" si="53"/>
        <v>NA</v>
      </c>
      <c r="AC174" t="str">
        <f t="shared" si="54"/>
        <v>NA</v>
      </c>
      <c r="AD174" s="168" t="str">
        <f t="shared" si="55"/>
        <v>NA</v>
      </c>
      <c r="AE174" t="str">
        <f t="shared" si="56"/>
        <v>NA</v>
      </c>
    </row>
    <row r="175" spans="1:31" ht="12.75" customHeight="1" outlineLevel="1" x14ac:dyDescent="0.25">
      <c r="A175" s="149">
        <v>7.5</v>
      </c>
      <c r="B175" s="164" t="str">
        <f t="shared" si="38"/>
        <v>FA</v>
      </c>
      <c r="C175" s="164" t="str">
        <f t="shared" si="39"/>
        <v>FA</v>
      </c>
      <c r="D175" s="164" t="str">
        <f t="shared" si="40"/>
        <v>FA</v>
      </c>
      <c r="E175" s="135">
        <v>0.92</v>
      </c>
      <c r="F175" s="165">
        <v>0.2</v>
      </c>
      <c r="G175" s="135">
        <v>18</v>
      </c>
      <c r="H175" s="135">
        <v>125</v>
      </c>
      <c r="I175" s="154">
        <v>-3.32077</v>
      </c>
      <c r="J175" s="154">
        <v>1.7999999999999999E-2</v>
      </c>
      <c r="K175" s="154">
        <v>3059.23</v>
      </c>
      <c r="L175" s="154">
        <v>520.93600000000004</v>
      </c>
      <c r="M175" s="154">
        <v>770.95</v>
      </c>
      <c r="N175" s="135">
        <f t="shared" si="41"/>
        <v>95</v>
      </c>
      <c r="O175" s="167">
        <f t="shared" si="42"/>
        <v>3029.23</v>
      </c>
      <c r="P175" s="167">
        <f t="shared" si="42"/>
        <v>490.93600000000004</v>
      </c>
      <c r="Q175" s="167">
        <f t="shared" si="42"/>
        <v>740.95</v>
      </c>
      <c r="R175" s="135">
        <f t="shared" si="43"/>
        <v>90</v>
      </c>
      <c r="S175" s="167">
        <f t="shared" si="44"/>
        <v>3024.23</v>
      </c>
      <c r="T175" s="167">
        <f t="shared" si="45"/>
        <v>485.93600000000004</v>
      </c>
      <c r="U175" s="167">
        <f t="shared" si="46"/>
        <v>735.95</v>
      </c>
      <c r="V175" s="135">
        <f t="shared" si="47"/>
        <v>60</v>
      </c>
      <c r="W175" s="167">
        <f t="shared" si="48"/>
        <v>2994.23</v>
      </c>
      <c r="X175" s="167">
        <f t="shared" si="49"/>
        <v>455.93600000000004</v>
      </c>
      <c r="Y175" s="167">
        <f t="shared" si="50"/>
        <v>705.95</v>
      </c>
      <c r="Z175" t="str">
        <f t="shared" si="51"/>
        <v>NA</v>
      </c>
      <c r="AA175" t="str">
        <f t="shared" si="52"/>
        <v>NA</v>
      </c>
      <c r="AB175" s="168" t="str">
        <f t="shared" si="53"/>
        <v>NA</v>
      </c>
      <c r="AC175" t="str">
        <f t="shared" si="54"/>
        <v>NA</v>
      </c>
      <c r="AD175" s="168" t="str">
        <f t="shared" si="55"/>
        <v>NA</v>
      </c>
      <c r="AE175" t="str">
        <f t="shared" si="56"/>
        <v>NA</v>
      </c>
    </row>
    <row r="176" spans="1:31" ht="12.75" customHeight="1" outlineLevel="1" x14ac:dyDescent="0.25">
      <c r="A176" s="149">
        <v>10</v>
      </c>
      <c r="B176" s="164" t="str">
        <f t="shared" si="38"/>
        <v>FA</v>
      </c>
      <c r="C176" s="164" t="str">
        <f t="shared" si="39"/>
        <v>FA</v>
      </c>
      <c r="D176" s="164" t="str">
        <f t="shared" si="40"/>
        <v>FA</v>
      </c>
      <c r="E176" s="135">
        <v>1.17</v>
      </c>
      <c r="F176" s="165">
        <v>0.2</v>
      </c>
      <c r="G176" s="135">
        <v>18</v>
      </c>
      <c r="H176" s="135">
        <v>125</v>
      </c>
      <c r="I176" s="154">
        <v>-3.07077</v>
      </c>
      <c r="J176" s="154">
        <v>1.7999999999999999E-2</v>
      </c>
      <c r="K176" s="154">
        <v>2662.9</v>
      </c>
      <c r="L176" s="154">
        <v>467.98700000000002</v>
      </c>
      <c r="M176" s="154">
        <v>687.024</v>
      </c>
      <c r="N176" s="135">
        <f t="shared" si="41"/>
        <v>95</v>
      </c>
      <c r="O176" s="167">
        <f t="shared" si="42"/>
        <v>2632.9</v>
      </c>
      <c r="P176" s="167">
        <f t="shared" si="42"/>
        <v>437.98700000000002</v>
      </c>
      <c r="Q176" s="167">
        <f t="shared" si="42"/>
        <v>657.024</v>
      </c>
      <c r="R176" s="135">
        <f t="shared" si="43"/>
        <v>90</v>
      </c>
      <c r="S176" s="167">
        <f t="shared" si="44"/>
        <v>2627.9</v>
      </c>
      <c r="T176" s="167">
        <f t="shared" si="45"/>
        <v>432.98700000000002</v>
      </c>
      <c r="U176" s="167">
        <f t="shared" si="46"/>
        <v>652.024</v>
      </c>
      <c r="V176" s="135">
        <f t="shared" si="47"/>
        <v>60</v>
      </c>
      <c r="W176" s="167">
        <f t="shared" si="48"/>
        <v>2597.9</v>
      </c>
      <c r="X176" s="167">
        <f t="shared" si="49"/>
        <v>402.98700000000002</v>
      </c>
      <c r="Y176" s="167">
        <f t="shared" si="50"/>
        <v>622.024</v>
      </c>
      <c r="Z176" t="str">
        <f t="shared" si="51"/>
        <v>NA</v>
      </c>
      <c r="AA176" t="str">
        <f t="shared" si="52"/>
        <v>NA</v>
      </c>
      <c r="AB176" s="168" t="str">
        <f t="shared" si="53"/>
        <v>NA</v>
      </c>
      <c r="AC176" t="str">
        <f t="shared" si="54"/>
        <v>NA</v>
      </c>
      <c r="AD176" s="168" t="str">
        <f t="shared" si="55"/>
        <v>NA</v>
      </c>
      <c r="AE176" t="str">
        <f t="shared" si="56"/>
        <v>NA</v>
      </c>
    </row>
    <row r="177" spans="1:31" ht="12.75" customHeight="1" outlineLevel="1" x14ac:dyDescent="0.25">
      <c r="A177" s="149">
        <v>15</v>
      </c>
      <c r="B177" s="164" t="str">
        <f t="shared" si="38"/>
        <v>FA</v>
      </c>
      <c r="C177" s="164" t="str">
        <f t="shared" si="39"/>
        <v>FA</v>
      </c>
      <c r="D177" s="164" t="str">
        <f t="shared" si="40"/>
        <v>FA</v>
      </c>
      <c r="E177" s="135">
        <v>1.67</v>
      </c>
      <c r="F177" s="165">
        <v>0.2</v>
      </c>
      <c r="G177" s="135">
        <v>18</v>
      </c>
      <c r="H177" s="135">
        <v>125</v>
      </c>
      <c r="I177" s="154">
        <v>-2.57077</v>
      </c>
      <c r="J177" s="154">
        <v>1.7999999999999999E-2</v>
      </c>
      <c r="K177" s="154">
        <v>2140.66</v>
      </c>
      <c r="L177" s="154">
        <v>398.79399999999998</v>
      </c>
      <c r="M177" s="154">
        <v>571.19600000000003</v>
      </c>
      <c r="N177" s="135">
        <f t="shared" si="41"/>
        <v>95</v>
      </c>
      <c r="O177" s="167">
        <f t="shared" si="42"/>
        <v>2110.66</v>
      </c>
      <c r="P177" s="167">
        <f t="shared" si="42"/>
        <v>368.79399999999998</v>
      </c>
      <c r="Q177" s="167">
        <f t="shared" si="42"/>
        <v>541.19600000000003</v>
      </c>
      <c r="R177" s="135">
        <f t="shared" si="43"/>
        <v>90</v>
      </c>
      <c r="S177" s="167">
        <f t="shared" si="44"/>
        <v>2105.66</v>
      </c>
      <c r="T177" s="167">
        <f t="shared" si="45"/>
        <v>363.79399999999998</v>
      </c>
      <c r="U177" s="167">
        <f t="shared" si="46"/>
        <v>536.19600000000003</v>
      </c>
      <c r="V177" s="135">
        <f t="shared" si="47"/>
        <v>60</v>
      </c>
      <c r="W177" s="167">
        <f t="shared" si="48"/>
        <v>2075.66</v>
      </c>
      <c r="X177" s="167">
        <f t="shared" si="49"/>
        <v>333.79399999999998</v>
      </c>
      <c r="Y177" s="167">
        <f t="shared" si="50"/>
        <v>506.19600000000003</v>
      </c>
      <c r="Z177" t="str">
        <f t="shared" si="51"/>
        <v>NA</v>
      </c>
      <c r="AA177" t="str">
        <f t="shared" si="52"/>
        <v>NA</v>
      </c>
      <c r="AB177" s="168" t="str">
        <f t="shared" si="53"/>
        <v>NA</v>
      </c>
      <c r="AC177" t="str">
        <f t="shared" si="54"/>
        <v>NA</v>
      </c>
      <c r="AD177" s="168" t="str">
        <f t="shared" si="55"/>
        <v>NA</v>
      </c>
      <c r="AE177" t="str">
        <f t="shared" si="56"/>
        <v>NA</v>
      </c>
    </row>
    <row r="178" spans="1:31" ht="12.75" customHeight="1" outlineLevel="1" x14ac:dyDescent="0.25">
      <c r="A178" s="149">
        <v>20</v>
      </c>
      <c r="B178" s="164" t="str">
        <f t="shared" si="38"/>
        <v>FA</v>
      </c>
      <c r="C178" s="164" t="str">
        <f t="shared" si="39"/>
        <v>FA</v>
      </c>
      <c r="D178" s="164" t="str">
        <f t="shared" si="40"/>
        <v>FA</v>
      </c>
      <c r="E178" s="135">
        <v>2.17</v>
      </c>
      <c r="F178" s="165">
        <v>0.2</v>
      </c>
      <c r="G178" s="135">
        <v>18</v>
      </c>
      <c r="H178" s="135">
        <v>125</v>
      </c>
      <c r="I178" s="154">
        <v>-2.07077</v>
      </c>
      <c r="J178" s="154">
        <v>1.7999999999999999E-2</v>
      </c>
      <c r="K178" s="154">
        <v>1792.06</v>
      </c>
      <c r="L178" s="154">
        <v>351.55500000000001</v>
      </c>
      <c r="M178" s="154">
        <v>494.78300000000002</v>
      </c>
      <c r="N178" s="135">
        <f t="shared" si="41"/>
        <v>95</v>
      </c>
      <c r="O178" s="167">
        <f t="shared" si="42"/>
        <v>1762.06</v>
      </c>
      <c r="P178" s="167">
        <f t="shared" si="42"/>
        <v>321.55500000000001</v>
      </c>
      <c r="Q178" s="167">
        <f t="shared" si="42"/>
        <v>464.78300000000002</v>
      </c>
      <c r="R178" s="135">
        <f t="shared" si="43"/>
        <v>90</v>
      </c>
      <c r="S178" s="167">
        <f t="shared" si="44"/>
        <v>1757.06</v>
      </c>
      <c r="T178" s="167">
        <f t="shared" si="45"/>
        <v>316.55500000000001</v>
      </c>
      <c r="U178" s="167">
        <f t="shared" si="46"/>
        <v>459.78300000000002</v>
      </c>
      <c r="V178" s="135">
        <f t="shared" si="47"/>
        <v>60</v>
      </c>
      <c r="W178" s="167">
        <f t="shared" si="48"/>
        <v>1727.06</v>
      </c>
      <c r="X178" s="167">
        <f t="shared" si="49"/>
        <v>286.55500000000001</v>
      </c>
      <c r="Y178" s="167">
        <f t="shared" si="50"/>
        <v>429.78300000000002</v>
      </c>
      <c r="Z178" t="str">
        <f t="shared" si="51"/>
        <v>NA</v>
      </c>
      <c r="AA178" t="str">
        <f t="shared" si="52"/>
        <v>NA</v>
      </c>
      <c r="AB178" s="168" t="str">
        <f t="shared" si="53"/>
        <v>NA</v>
      </c>
      <c r="AC178" t="str">
        <f t="shared" si="54"/>
        <v>NA</v>
      </c>
      <c r="AD178" s="168" t="str">
        <f t="shared" si="55"/>
        <v>NA</v>
      </c>
      <c r="AE178" t="str">
        <f t="shared" si="56"/>
        <v>NA</v>
      </c>
    </row>
    <row r="179" spans="1:31" ht="12.75" customHeight="1" outlineLevel="1" x14ac:dyDescent="0.25">
      <c r="A179" s="149">
        <v>35</v>
      </c>
      <c r="B179" s="164" t="str">
        <f t="shared" si="38"/>
        <v>FA</v>
      </c>
      <c r="C179" s="164" t="str">
        <f t="shared" si="39"/>
        <v>FA</v>
      </c>
      <c r="D179" s="164" t="str">
        <f t="shared" si="40"/>
        <v>FA</v>
      </c>
      <c r="E179" s="135">
        <v>3.67</v>
      </c>
      <c r="F179" s="165">
        <v>0.2</v>
      </c>
      <c r="G179" s="135">
        <v>18</v>
      </c>
      <c r="H179" s="135">
        <v>125</v>
      </c>
      <c r="I179" s="154">
        <v>-0.57076899999999997</v>
      </c>
      <c r="J179" s="154">
        <v>1.7999999999999999E-2</v>
      </c>
      <c r="K179" s="154">
        <v>1233.44</v>
      </c>
      <c r="L179" s="154">
        <v>274.18400000000003</v>
      </c>
      <c r="M179" s="154">
        <v>364.90800000000002</v>
      </c>
      <c r="N179" s="135">
        <f t="shared" si="41"/>
        <v>95</v>
      </c>
      <c r="O179" s="167">
        <f t="shared" si="42"/>
        <v>1203.44</v>
      </c>
      <c r="P179" s="167">
        <f t="shared" si="42"/>
        <v>244.18400000000003</v>
      </c>
      <c r="Q179" s="167">
        <f t="shared" si="42"/>
        <v>334.90800000000002</v>
      </c>
      <c r="R179" s="135">
        <f t="shared" si="43"/>
        <v>90</v>
      </c>
      <c r="S179" s="167">
        <f t="shared" si="44"/>
        <v>1198.44</v>
      </c>
      <c r="T179" s="167">
        <f t="shared" si="45"/>
        <v>239.18400000000003</v>
      </c>
      <c r="U179" s="167">
        <f t="shared" si="46"/>
        <v>329.90800000000002</v>
      </c>
      <c r="V179" s="135">
        <f t="shared" si="47"/>
        <v>60</v>
      </c>
      <c r="W179" s="167">
        <f t="shared" si="48"/>
        <v>1168.44</v>
      </c>
      <c r="X179" s="167">
        <f t="shared" si="49"/>
        <v>209.18400000000003</v>
      </c>
      <c r="Y179" s="167">
        <f t="shared" si="50"/>
        <v>299.90800000000002</v>
      </c>
      <c r="Z179" t="str">
        <f t="shared" si="51"/>
        <v>NA</v>
      </c>
      <c r="AA179" t="str">
        <f t="shared" si="52"/>
        <v>NA</v>
      </c>
      <c r="AB179" s="168" t="str">
        <f t="shared" si="53"/>
        <v>NA</v>
      </c>
      <c r="AC179" t="str">
        <f t="shared" si="54"/>
        <v>NA</v>
      </c>
      <c r="AD179" s="168" t="str">
        <f t="shared" si="55"/>
        <v>NA</v>
      </c>
      <c r="AE179" t="str">
        <f t="shared" si="56"/>
        <v>NA</v>
      </c>
    </row>
    <row r="180" spans="1:31" ht="12.75" customHeight="1" outlineLevel="1" x14ac:dyDescent="0.25">
      <c r="A180" s="149">
        <v>50</v>
      </c>
      <c r="B180" s="164" t="str">
        <f t="shared" si="38"/>
        <v>FA</v>
      </c>
      <c r="C180" s="164" t="str">
        <f t="shared" si="39"/>
        <v>FA</v>
      </c>
      <c r="D180" s="164" t="str">
        <f t="shared" si="40"/>
        <v>FA</v>
      </c>
      <c r="E180" s="135">
        <v>5.17</v>
      </c>
      <c r="F180" s="165">
        <v>0.2</v>
      </c>
      <c r="G180" s="135">
        <v>18</v>
      </c>
      <c r="H180" s="135">
        <v>125</v>
      </c>
      <c r="I180" s="154">
        <v>0.92923100000000003</v>
      </c>
      <c r="J180" s="154">
        <v>1.7999999999999999E-2</v>
      </c>
      <c r="K180" s="154">
        <v>958.31</v>
      </c>
      <c r="L180" s="154">
        <v>237.28800000000001</v>
      </c>
      <c r="M180" s="154">
        <v>306.82100000000003</v>
      </c>
      <c r="N180" s="135">
        <f t="shared" si="41"/>
        <v>95</v>
      </c>
      <c r="O180" s="167">
        <f t="shared" si="42"/>
        <v>928.31</v>
      </c>
      <c r="P180" s="167">
        <f t="shared" si="42"/>
        <v>207.28800000000001</v>
      </c>
      <c r="Q180" s="167">
        <f t="shared" si="42"/>
        <v>276.82100000000003</v>
      </c>
      <c r="R180" s="135">
        <f t="shared" si="43"/>
        <v>90</v>
      </c>
      <c r="S180" s="167">
        <f t="shared" si="44"/>
        <v>923.31</v>
      </c>
      <c r="T180" s="167">
        <f t="shared" si="45"/>
        <v>202.28800000000001</v>
      </c>
      <c r="U180" s="167">
        <f t="shared" si="46"/>
        <v>271.82100000000003</v>
      </c>
      <c r="V180" s="135">
        <f t="shared" si="47"/>
        <v>60</v>
      </c>
      <c r="W180" s="167">
        <f t="shared" si="48"/>
        <v>893.31</v>
      </c>
      <c r="X180" s="167">
        <f t="shared" si="49"/>
        <v>172.28800000000001</v>
      </c>
      <c r="Y180" s="167">
        <f t="shared" si="50"/>
        <v>241.82100000000003</v>
      </c>
      <c r="Z180" t="str">
        <f t="shared" si="51"/>
        <v>NA</v>
      </c>
      <c r="AA180" t="str">
        <f t="shared" si="52"/>
        <v>NA</v>
      </c>
      <c r="AB180" s="168" t="str">
        <f t="shared" si="53"/>
        <v>NA</v>
      </c>
      <c r="AC180" t="str">
        <f t="shared" si="54"/>
        <v>NA</v>
      </c>
      <c r="AD180" s="168" t="str">
        <f t="shared" si="55"/>
        <v>NA</v>
      </c>
      <c r="AE180" t="str">
        <f t="shared" si="56"/>
        <v>NA</v>
      </c>
    </row>
    <row r="181" spans="1:31" ht="12.75" customHeight="1" outlineLevel="1" x14ac:dyDescent="0.25">
      <c r="A181" s="149">
        <v>60</v>
      </c>
      <c r="B181" s="164" t="str">
        <f t="shared" si="38"/>
        <v>FA</v>
      </c>
      <c r="C181" s="164" t="str">
        <f t="shared" si="39"/>
        <v>FA</v>
      </c>
      <c r="D181" s="164" t="str">
        <f t="shared" si="40"/>
        <v>FA</v>
      </c>
      <c r="E181" s="135">
        <v>6.17</v>
      </c>
      <c r="F181" s="165">
        <v>0.2</v>
      </c>
      <c r="G181" s="135">
        <v>18</v>
      </c>
      <c r="H181" s="135">
        <v>125</v>
      </c>
      <c r="I181" s="154">
        <v>1.92923</v>
      </c>
      <c r="J181" s="154">
        <v>1.7999999999999999E-2</v>
      </c>
      <c r="K181" s="154">
        <v>840.98</v>
      </c>
      <c r="L181" s="154">
        <v>221.1</v>
      </c>
      <c r="M181" s="154">
        <v>281.45499999999998</v>
      </c>
      <c r="N181" s="135">
        <f t="shared" si="41"/>
        <v>95</v>
      </c>
      <c r="O181" s="167">
        <f t="shared" si="42"/>
        <v>810.98</v>
      </c>
      <c r="P181" s="167">
        <f t="shared" si="42"/>
        <v>191.1</v>
      </c>
      <c r="Q181" s="167">
        <f t="shared" si="42"/>
        <v>251.45499999999998</v>
      </c>
      <c r="R181" s="135">
        <f t="shared" si="43"/>
        <v>90</v>
      </c>
      <c r="S181" s="167">
        <f t="shared" si="44"/>
        <v>805.98</v>
      </c>
      <c r="T181" s="167">
        <f t="shared" si="45"/>
        <v>186.1</v>
      </c>
      <c r="U181" s="167">
        <f t="shared" si="46"/>
        <v>246.45499999999998</v>
      </c>
      <c r="V181" s="135">
        <f t="shared" si="47"/>
        <v>60</v>
      </c>
      <c r="W181" s="167">
        <f t="shared" si="48"/>
        <v>775.98</v>
      </c>
      <c r="X181" s="167">
        <f t="shared" si="49"/>
        <v>156.1</v>
      </c>
      <c r="Y181" s="167">
        <f t="shared" si="50"/>
        <v>216.45499999999998</v>
      </c>
      <c r="Z181" t="str">
        <f t="shared" si="51"/>
        <v>NA</v>
      </c>
      <c r="AA181" t="str">
        <f t="shared" si="52"/>
        <v>NA</v>
      </c>
      <c r="AB181" s="168" t="str">
        <f t="shared" si="53"/>
        <v>NA</v>
      </c>
      <c r="AC181" t="str">
        <f t="shared" si="54"/>
        <v>NA</v>
      </c>
      <c r="AD181" s="168" t="str">
        <f t="shared" si="55"/>
        <v>NA</v>
      </c>
      <c r="AE181" t="str">
        <f t="shared" si="56"/>
        <v>NA</v>
      </c>
    </row>
    <row r="182" spans="1:31" ht="12.75" customHeight="1" outlineLevel="1" x14ac:dyDescent="0.25">
      <c r="A182" s="149">
        <v>70</v>
      </c>
      <c r="B182" s="164" t="str">
        <f t="shared" si="38"/>
        <v>FA</v>
      </c>
      <c r="C182" s="164" t="str">
        <f t="shared" si="39"/>
        <v>FA</v>
      </c>
      <c r="D182" s="164" t="str">
        <f t="shared" si="40"/>
        <v>FA</v>
      </c>
      <c r="E182" s="135">
        <v>7.17</v>
      </c>
      <c r="F182" s="165">
        <v>0.2</v>
      </c>
      <c r="G182" s="135">
        <v>18</v>
      </c>
      <c r="H182" s="135">
        <v>125</v>
      </c>
      <c r="I182" s="154">
        <v>2.92923</v>
      </c>
      <c r="J182" s="154">
        <v>1.7999999999999999E-2</v>
      </c>
      <c r="K182" s="154">
        <v>753.3</v>
      </c>
      <c r="L182" s="154">
        <v>209.41300000000001</v>
      </c>
      <c r="M182" s="154">
        <v>263.14</v>
      </c>
      <c r="N182" s="135">
        <f t="shared" si="41"/>
        <v>95</v>
      </c>
      <c r="O182" s="167">
        <f t="shared" si="42"/>
        <v>723.3</v>
      </c>
      <c r="P182" s="167">
        <f t="shared" si="42"/>
        <v>179.41300000000001</v>
      </c>
      <c r="Q182" s="167">
        <f t="shared" si="42"/>
        <v>233.14</v>
      </c>
      <c r="R182" s="135">
        <f t="shared" si="43"/>
        <v>90</v>
      </c>
      <c r="S182" s="167">
        <f t="shared" si="44"/>
        <v>718.3</v>
      </c>
      <c r="T182" s="167">
        <f t="shared" si="45"/>
        <v>174.41300000000001</v>
      </c>
      <c r="U182" s="167">
        <f t="shared" si="46"/>
        <v>228.14</v>
      </c>
      <c r="V182" s="135">
        <f t="shared" si="47"/>
        <v>60</v>
      </c>
      <c r="W182" s="167">
        <f t="shared" si="48"/>
        <v>688.3</v>
      </c>
      <c r="X182" s="167">
        <f t="shared" si="49"/>
        <v>144.41300000000001</v>
      </c>
      <c r="Y182" s="167">
        <f t="shared" si="50"/>
        <v>198.14</v>
      </c>
      <c r="Z182" t="str">
        <f t="shared" si="51"/>
        <v>NA</v>
      </c>
      <c r="AA182" t="str">
        <f t="shared" si="52"/>
        <v>NA</v>
      </c>
      <c r="AB182" s="168" t="str">
        <f t="shared" si="53"/>
        <v>NA</v>
      </c>
      <c r="AC182" t="str">
        <f t="shared" si="54"/>
        <v>NA</v>
      </c>
      <c r="AD182" s="168" t="str">
        <f t="shared" si="55"/>
        <v>NA</v>
      </c>
      <c r="AE182" t="str">
        <f t="shared" si="56"/>
        <v>NA</v>
      </c>
    </row>
    <row r="183" spans="1:31" ht="12.75" customHeight="1" outlineLevel="1" x14ac:dyDescent="0.25">
      <c r="A183" s="149">
        <v>85</v>
      </c>
      <c r="B183" s="164" t="str">
        <f t="shared" si="38"/>
        <v>FA</v>
      </c>
      <c r="C183" s="164" t="str">
        <f t="shared" si="39"/>
        <v>FA</v>
      </c>
      <c r="D183" s="164" t="str">
        <f t="shared" si="40"/>
        <v>FA</v>
      </c>
      <c r="E183" s="135">
        <v>8.67</v>
      </c>
      <c r="F183" s="165">
        <v>0.2</v>
      </c>
      <c r="G183" s="135">
        <v>18</v>
      </c>
      <c r="H183" s="135">
        <v>125</v>
      </c>
      <c r="I183" s="154">
        <v>4.4292300000000004</v>
      </c>
      <c r="J183" s="154">
        <v>1.7999999999999999E-2</v>
      </c>
      <c r="K183" s="154">
        <v>656.95600000000002</v>
      </c>
      <c r="L183" s="154">
        <v>196.398</v>
      </c>
      <c r="M183" s="154">
        <v>239.613</v>
      </c>
      <c r="N183" s="135">
        <f t="shared" si="41"/>
        <v>95</v>
      </c>
      <c r="O183" s="167">
        <f t="shared" si="42"/>
        <v>626.95600000000002</v>
      </c>
      <c r="P183" s="167">
        <f t="shared" si="42"/>
        <v>166.398</v>
      </c>
      <c r="Q183" s="167">
        <f t="shared" si="42"/>
        <v>209.613</v>
      </c>
      <c r="R183" s="135">
        <f t="shared" si="43"/>
        <v>90</v>
      </c>
      <c r="S183" s="167">
        <f t="shared" si="44"/>
        <v>621.95600000000002</v>
      </c>
      <c r="T183" s="167">
        <f t="shared" si="45"/>
        <v>161.398</v>
      </c>
      <c r="U183" s="167">
        <f t="shared" si="46"/>
        <v>204.613</v>
      </c>
      <c r="V183" s="135">
        <f t="shared" si="47"/>
        <v>60</v>
      </c>
      <c r="W183" s="167">
        <f t="shared" si="48"/>
        <v>591.95600000000002</v>
      </c>
      <c r="X183" s="167">
        <f t="shared" si="49"/>
        <v>131.398</v>
      </c>
      <c r="Y183" s="167">
        <f t="shared" si="50"/>
        <v>174.613</v>
      </c>
      <c r="Z183" t="str">
        <f t="shared" si="51"/>
        <v>NA</v>
      </c>
      <c r="AA183" t="str">
        <f t="shared" si="52"/>
        <v>NA</v>
      </c>
      <c r="AB183" s="168" t="str">
        <f t="shared" si="53"/>
        <v>NA</v>
      </c>
      <c r="AC183" t="str">
        <f t="shared" si="54"/>
        <v>NA</v>
      </c>
      <c r="AD183" s="168" t="str">
        <f t="shared" si="55"/>
        <v>NA</v>
      </c>
      <c r="AE183" t="str">
        <f t="shared" si="56"/>
        <v>NA</v>
      </c>
    </row>
    <row r="184" spans="1:31" ht="12.75" customHeight="1" outlineLevel="1" x14ac:dyDescent="0.25">
      <c r="A184" s="149">
        <v>100</v>
      </c>
      <c r="B184" s="164" t="str">
        <f t="shared" si="38"/>
        <v>FA</v>
      </c>
      <c r="C184" s="164" t="str">
        <f t="shared" si="39"/>
        <v>FA</v>
      </c>
      <c r="D184" s="164" t="str">
        <f t="shared" si="40"/>
        <v>FA</v>
      </c>
      <c r="E184" s="135">
        <v>10.17</v>
      </c>
      <c r="F184" s="165">
        <v>0.2</v>
      </c>
      <c r="G184" s="135">
        <v>18</v>
      </c>
      <c r="H184" s="135">
        <v>125</v>
      </c>
      <c r="I184" s="154">
        <v>5.9292300000000004</v>
      </c>
      <c r="J184" s="154">
        <v>1.7999999999999999E-2</v>
      </c>
      <c r="K184" s="154">
        <v>586.84400000000005</v>
      </c>
      <c r="L184" s="154">
        <v>187.13399999999999</v>
      </c>
      <c r="M184" s="154">
        <v>225.62</v>
      </c>
      <c r="N184" s="135">
        <f t="shared" si="41"/>
        <v>95</v>
      </c>
      <c r="O184" s="167">
        <f t="shared" si="42"/>
        <v>556.84400000000005</v>
      </c>
      <c r="P184" s="167">
        <f t="shared" si="42"/>
        <v>157.13399999999999</v>
      </c>
      <c r="Q184" s="167">
        <f t="shared" si="42"/>
        <v>195.62</v>
      </c>
      <c r="R184" s="135">
        <f t="shared" si="43"/>
        <v>90</v>
      </c>
      <c r="S184" s="167">
        <f t="shared" si="44"/>
        <v>551.84400000000005</v>
      </c>
      <c r="T184" s="167">
        <f t="shared" si="45"/>
        <v>152.13399999999999</v>
      </c>
      <c r="U184" s="167">
        <f t="shared" si="46"/>
        <v>190.62</v>
      </c>
      <c r="V184" s="135">
        <f t="shared" si="47"/>
        <v>60</v>
      </c>
      <c r="W184" s="167">
        <f t="shared" si="48"/>
        <v>521.84400000000005</v>
      </c>
      <c r="X184" s="167">
        <f t="shared" si="49"/>
        <v>122.13399999999999</v>
      </c>
      <c r="Y184" s="167">
        <f t="shared" si="50"/>
        <v>160.62</v>
      </c>
      <c r="Z184" t="str">
        <f t="shared" si="51"/>
        <v>NA</v>
      </c>
      <c r="AA184" t="str">
        <f t="shared" si="52"/>
        <v>NA</v>
      </c>
      <c r="AB184" s="168" t="str">
        <f t="shared" si="53"/>
        <v>NA</v>
      </c>
      <c r="AC184" t="str">
        <f t="shared" si="54"/>
        <v>NA</v>
      </c>
      <c r="AD184" s="168" t="str">
        <f t="shared" si="55"/>
        <v>NA</v>
      </c>
      <c r="AE184" t="str">
        <f t="shared" si="56"/>
        <v>NA</v>
      </c>
    </row>
    <row r="185" spans="1:31" ht="12.75" customHeight="1" outlineLevel="1" x14ac:dyDescent="0.25">
      <c r="A185" s="149">
        <v>125</v>
      </c>
      <c r="B185" s="164" t="str">
        <f t="shared" si="38"/>
        <v>FA</v>
      </c>
      <c r="C185" s="164" t="str">
        <f t="shared" si="39"/>
        <v>FA</v>
      </c>
      <c r="D185" s="164" t="str">
        <f t="shared" si="40"/>
        <v>FA</v>
      </c>
      <c r="E185" s="135">
        <v>12.67</v>
      </c>
      <c r="F185" s="165">
        <v>0.2</v>
      </c>
      <c r="G185" s="135">
        <v>18</v>
      </c>
      <c r="H185" s="135">
        <v>125</v>
      </c>
      <c r="I185" s="154">
        <v>8.4292300000000004</v>
      </c>
      <c r="J185" s="154">
        <v>1.7999999999999999E-2</v>
      </c>
      <c r="K185" s="154">
        <v>503.661</v>
      </c>
      <c r="L185" s="154">
        <v>176.19</v>
      </c>
      <c r="M185" s="154">
        <v>208.488</v>
      </c>
      <c r="N185" s="135">
        <f t="shared" si="41"/>
        <v>95</v>
      </c>
      <c r="O185" s="167">
        <f t="shared" si="42"/>
        <v>473.661</v>
      </c>
      <c r="P185" s="167">
        <f t="shared" si="42"/>
        <v>146.19</v>
      </c>
      <c r="Q185" s="167">
        <f t="shared" si="42"/>
        <v>178.488</v>
      </c>
      <c r="R185" s="135">
        <f t="shared" si="43"/>
        <v>90</v>
      </c>
      <c r="S185" s="167">
        <f t="shared" si="44"/>
        <v>468.661</v>
      </c>
      <c r="T185" s="167">
        <f t="shared" si="45"/>
        <v>141.19</v>
      </c>
      <c r="U185" s="167">
        <f t="shared" si="46"/>
        <v>173.488</v>
      </c>
      <c r="V185" s="135">
        <f t="shared" si="47"/>
        <v>60</v>
      </c>
      <c r="W185" s="167">
        <f t="shared" si="48"/>
        <v>438.661</v>
      </c>
      <c r="X185" s="167">
        <f t="shared" si="49"/>
        <v>111.19</v>
      </c>
      <c r="Y185" s="167">
        <f t="shared" si="50"/>
        <v>143.488</v>
      </c>
      <c r="Z185" t="str">
        <f t="shared" si="51"/>
        <v>NA</v>
      </c>
      <c r="AA185" t="str">
        <f t="shared" si="52"/>
        <v>NA</v>
      </c>
      <c r="AB185" s="168" t="str">
        <f t="shared" si="53"/>
        <v>NA</v>
      </c>
      <c r="AC185" t="str">
        <f t="shared" si="54"/>
        <v>NA</v>
      </c>
      <c r="AD185" s="168" t="str">
        <f t="shared" si="55"/>
        <v>NA</v>
      </c>
      <c r="AE185" t="str">
        <f t="shared" si="56"/>
        <v>NA</v>
      </c>
    </row>
    <row r="186" spans="1:31" ht="12.75" customHeight="1" outlineLevel="1" x14ac:dyDescent="0.25">
      <c r="A186" s="149">
        <v>150</v>
      </c>
      <c r="B186" s="164" t="str">
        <f t="shared" si="38"/>
        <v>FA</v>
      </c>
      <c r="C186" s="164" t="str">
        <f t="shared" si="39"/>
        <v>FA</v>
      </c>
      <c r="D186" s="164" t="str">
        <f t="shared" si="40"/>
        <v>FA</v>
      </c>
      <c r="E186" s="135">
        <v>15.17</v>
      </c>
      <c r="F186" s="165">
        <v>0.2</v>
      </c>
      <c r="G186" s="135">
        <v>18</v>
      </c>
      <c r="H186" s="135">
        <v>125</v>
      </c>
      <c r="I186" s="154">
        <v>10.9292</v>
      </c>
      <c r="J186" s="154">
        <v>1.7999999999999999E-2</v>
      </c>
      <c r="K186" s="154">
        <v>446.46600000000001</v>
      </c>
      <c r="L186" s="154">
        <v>168.58</v>
      </c>
      <c r="M186" s="154">
        <v>196.095</v>
      </c>
      <c r="N186" s="135">
        <f t="shared" si="41"/>
        <v>95</v>
      </c>
      <c r="O186" s="167">
        <f t="shared" si="42"/>
        <v>416.46600000000001</v>
      </c>
      <c r="P186" s="167">
        <f t="shared" si="42"/>
        <v>138.58000000000001</v>
      </c>
      <c r="Q186" s="167">
        <f t="shared" si="42"/>
        <v>166.095</v>
      </c>
      <c r="R186" s="135">
        <f t="shared" si="43"/>
        <v>90</v>
      </c>
      <c r="S186" s="167">
        <f t="shared" si="44"/>
        <v>411.46600000000001</v>
      </c>
      <c r="T186" s="167">
        <f t="shared" si="45"/>
        <v>133.58000000000001</v>
      </c>
      <c r="U186" s="167">
        <f t="shared" si="46"/>
        <v>161.095</v>
      </c>
      <c r="V186" s="135">
        <f t="shared" si="47"/>
        <v>60</v>
      </c>
      <c r="W186" s="167">
        <f t="shared" si="48"/>
        <v>381.46600000000001</v>
      </c>
      <c r="X186" s="167">
        <f t="shared" si="49"/>
        <v>103.58000000000001</v>
      </c>
      <c r="Y186" s="167">
        <f t="shared" si="50"/>
        <v>131.095</v>
      </c>
      <c r="Z186" t="str">
        <f t="shared" si="51"/>
        <v>NA</v>
      </c>
      <c r="AA186" t="str">
        <f t="shared" si="52"/>
        <v>NA</v>
      </c>
      <c r="AB186" s="168" t="str">
        <f t="shared" si="53"/>
        <v>NA</v>
      </c>
      <c r="AC186" t="str">
        <f t="shared" si="54"/>
        <v>NA</v>
      </c>
      <c r="AD186" s="168" t="str">
        <f t="shared" si="55"/>
        <v>NA</v>
      </c>
      <c r="AE186" t="str">
        <f t="shared" si="56"/>
        <v>NA</v>
      </c>
    </row>
    <row r="187" spans="1:31" ht="12.75" customHeight="1" outlineLevel="1" x14ac:dyDescent="0.25">
      <c r="A187" s="149">
        <v>2</v>
      </c>
      <c r="B187" s="164" t="str">
        <f t="shared" si="38"/>
        <v>FA</v>
      </c>
      <c r="C187" s="164" t="str">
        <f t="shared" si="39"/>
        <v>FA</v>
      </c>
      <c r="D187" s="164" t="str">
        <f t="shared" si="40"/>
        <v>FA</v>
      </c>
      <c r="E187" s="135">
        <v>0.37</v>
      </c>
      <c r="F187" s="165">
        <v>0.2</v>
      </c>
      <c r="G187" s="135">
        <v>24</v>
      </c>
      <c r="H187" s="135">
        <v>125</v>
      </c>
      <c r="I187" s="154">
        <v>-3.8707700000000003</v>
      </c>
      <c r="J187" s="154">
        <v>2.4E-2</v>
      </c>
      <c r="K187" s="154">
        <v>6117.61</v>
      </c>
      <c r="L187" s="154">
        <v>889.56</v>
      </c>
      <c r="M187" s="154">
        <v>1316.59</v>
      </c>
      <c r="N187" s="135">
        <f t="shared" si="41"/>
        <v>95</v>
      </c>
      <c r="O187" s="167">
        <f t="shared" si="42"/>
        <v>6087.61</v>
      </c>
      <c r="P187" s="167">
        <f t="shared" si="42"/>
        <v>859.56</v>
      </c>
      <c r="Q187" s="167">
        <f t="shared" si="42"/>
        <v>1286.5899999999999</v>
      </c>
      <c r="R187" s="135">
        <f t="shared" si="43"/>
        <v>90</v>
      </c>
      <c r="S187" s="167">
        <f t="shared" si="44"/>
        <v>6082.61</v>
      </c>
      <c r="T187" s="167">
        <f t="shared" si="45"/>
        <v>854.56</v>
      </c>
      <c r="U187" s="167">
        <f t="shared" si="46"/>
        <v>1281.5899999999999</v>
      </c>
      <c r="V187" s="135">
        <f t="shared" si="47"/>
        <v>60</v>
      </c>
      <c r="W187" s="167">
        <f t="shared" si="48"/>
        <v>6052.61</v>
      </c>
      <c r="X187" s="167">
        <f t="shared" si="49"/>
        <v>824.56</v>
      </c>
      <c r="Y187" s="167">
        <f t="shared" si="50"/>
        <v>1251.5899999999999</v>
      </c>
      <c r="Z187" t="str">
        <f t="shared" si="51"/>
        <v>NA</v>
      </c>
      <c r="AA187" t="str">
        <f t="shared" si="52"/>
        <v>NA</v>
      </c>
      <c r="AB187" s="168" t="str">
        <f t="shared" si="53"/>
        <v>NA</v>
      </c>
      <c r="AC187" t="str">
        <f t="shared" si="54"/>
        <v>NA</v>
      </c>
      <c r="AD187" s="168" t="str">
        <f t="shared" si="55"/>
        <v>NA</v>
      </c>
      <c r="AE187" t="str">
        <f t="shared" si="56"/>
        <v>NA</v>
      </c>
    </row>
    <row r="188" spans="1:31" ht="12.75" customHeight="1" outlineLevel="1" x14ac:dyDescent="0.25">
      <c r="A188" s="149">
        <v>3.5</v>
      </c>
      <c r="B188" s="164" t="str">
        <f t="shared" si="38"/>
        <v>FA</v>
      </c>
      <c r="C188" s="164" t="str">
        <f t="shared" si="39"/>
        <v>FA</v>
      </c>
      <c r="D188" s="164" t="str">
        <f t="shared" si="40"/>
        <v>FA</v>
      </c>
      <c r="E188" s="135">
        <v>0.52</v>
      </c>
      <c r="F188" s="165">
        <v>0.2</v>
      </c>
      <c r="G188" s="135">
        <v>24</v>
      </c>
      <c r="H188" s="135">
        <v>125</v>
      </c>
      <c r="I188" s="154">
        <v>-3.7207699999999999</v>
      </c>
      <c r="J188" s="154">
        <v>2.4E-2</v>
      </c>
      <c r="K188" s="154">
        <v>5278.07</v>
      </c>
      <c r="L188" s="154">
        <v>791.66</v>
      </c>
      <c r="M188" s="154">
        <v>1167.18</v>
      </c>
      <c r="N188" s="135">
        <f t="shared" si="41"/>
        <v>95</v>
      </c>
      <c r="O188" s="167">
        <f t="shared" si="42"/>
        <v>5248.07</v>
      </c>
      <c r="P188" s="167">
        <f t="shared" si="42"/>
        <v>761.66</v>
      </c>
      <c r="Q188" s="167">
        <f t="shared" si="42"/>
        <v>1137.18</v>
      </c>
      <c r="R188" s="135">
        <f t="shared" si="43"/>
        <v>90</v>
      </c>
      <c r="S188" s="167">
        <f t="shared" si="44"/>
        <v>5243.07</v>
      </c>
      <c r="T188" s="167">
        <f t="shared" si="45"/>
        <v>756.66</v>
      </c>
      <c r="U188" s="167">
        <f t="shared" si="46"/>
        <v>1132.18</v>
      </c>
      <c r="V188" s="135">
        <f t="shared" si="47"/>
        <v>60</v>
      </c>
      <c r="W188" s="167">
        <f t="shared" si="48"/>
        <v>5213.07</v>
      </c>
      <c r="X188" s="167">
        <f t="shared" si="49"/>
        <v>726.66</v>
      </c>
      <c r="Y188" s="167">
        <f t="shared" si="50"/>
        <v>1102.18</v>
      </c>
      <c r="Z188" t="str">
        <f t="shared" si="51"/>
        <v>NA</v>
      </c>
      <c r="AA188" t="str">
        <f t="shared" si="52"/>
        <v>NA</v>
      </c>
      <c r="AB188" s="168" t="str">
        <f t="shared" si="53"/>
        <v>NA</v>
      </c>
      <c r="AC188" t="str">
        <f t="shared" si="54"/>
        <v>NA</v>
      </c>
      <c r="AD188" s="168" t="str">
        <f t="shared" si="55"/>
        <v>NA</v>
      </c>
      <c r="AE188" t="str">
        <f t="shared" si="56"/>
        <v>NA</v>
      </c>
    </row>
    <row r="189" spans="1:31" ht="12.75" customHeight="1" outlineLevel="1" x14ac:dyDescent="0.25">
      <c r="A189" s="149">
        <v>5</v>
      </c>
      <c r="B189" s="164" t="str">
        <f t="shared" si="38"/>
        <v>FA</v>
      </c>
      <c r="C189" s="164" t="str">
        <f t="shared" si="39"/>
        <v>FA</v>
      </c>
      <c r="D189" s="164" t="str">
        <f t="shared" si="40"/>
        <v>FA</v>
      </c>
      <c r="E189" s="135">
        <v>0.67</v>
      </c>
      <c r="F189" s="165">
        <v>0.2</v>
      </c>
      <c r="G189" s="135">
        <v>24</v>
      </c>
      <c r="H189" s="135">
        <v>125</v>
      </c>
      <c r="I189" s="154">
        <v>-3.57077</v>
      </c>
      <c r="J189" s="154">
        <v>2.4E-2</v>
      </c>
      <c r="K189" s="154">
        <v>4647.18</v>
      </c>
      <c r="L189" s="154">
        <v>719.85900000000004</v>
      </c>
      <c r="M189" s="154">
        <v>1064.7</v>
      </c>
      <c r="N189" s="135">
        <f t="shared" si="41"/>
        <v>95</v>
      </c>
      <c r="O189" s="167">
        <f t="shared" si="42"/>
        <v>4617.18</v>
      </c>
      <c r="P189" s="167">
        <f t="shared" si="42"/>
        <v>689.85900000000004</v>
      </c>
      <c r="Q189" s="167">
        <f t="shared" si="42"/>
        <v>1034.7</v>
      </c>
      <c r="R189" s="135">
        <f t="shared" si="43"/>
        <v>90</v>
      </c>
      <c r="S189" s="167">
        <f t="shared" si="44"/>
        <v>4612.18</v>
      </c>
      <c r="T189" s="167">
        <f t="shared" si="45"/>
        <v>684.85900000000004</v>
      </c>
      <c r="U189" s="167">
        <f t="shared" si="46"/>
        <v>1029.7</v>
      </c>
      <c r="V189" s="135">
        <f t="shared" si="47"/>
        <v>60</v>
      </c>
      <c r="W189" s="167">
        <f t="shared" si="48"/>
        <v>4582.18</v>
      </c>
      <c r="X189" s="167">
        <f t="shared" si="49"/>
        <v>654.85900000000004</v>
      </c>
      <c r="Y189" s="167">
        <f t="shared" si="50"/>
        <v>999.7</v>
      </c>
      <c r="Z189" t="str">
        <f t="shared" si="51"/>
        <v>NA</v>
      </c>
      <c r="AA189" t="str">
        <f t="shared" si="52"/>
        <v>NA</v>
      </c>
      <c r="AB189" s="168" t="str">
        <f t="shared" si="53"/>
        <v>NA</v>
      </c>
      <c r="AC189" t="str">
        <f t="shared" si="54"/>
        <v>NA</v>
      </c>
      <c r="AD189" s="168" t="str">
        <f t="shared" si="55"/>
        <v>NA</v>
      </c>
      <c r="AE189" t="str">
        <f t="shared" si="56"/>
        <v>NA</v>
      </c>
    </row>
    <row r="190" spans="1:31" ht="12.75" customHeight="1" outlineLevel="1" x14ac:dyDescent="0.25">
      <c r="A190" s="149">
        <v>7.5</v>
      </c>
      <c r="B190" s="164" t="str">
        <f t="shared" si="38"/>
        <v>FA</v>
      </c>
      <c r="C190" s="164" t="str">
        <f t="shared" si="39"/>
        <v>FA</v>
      </c>
      <c r="D190" s="164" t="str">
        <f t="shared" si="40"/>
        <v>FA</v>
      </c>
      <c r="E190" s="135">
        <v>0.92</v>
      </c>
      <c r="F190" s="165">
        <v>0.2</v>
      </c>
      <c r="G190" s="135">
        <v>24</v>
      </c>
      <c r="H190" s="135">
        <v>125</v>
      </c>
      <c r="I190" s="154">
        <v>-3.32077</v>
      </c>
      <c r="J190" s="154">
        <v>2.4E-2</v>
      </c>
      <c r="K190" s="154">
        <v>3893.31</v>
      </c>
      <c r="L190" s="154">
        <v>630.65899999999999</v>
      </c>
      <c r="M190" s="154">
        <v>939.89</v>
      </c>
      <c r="N190" s="135">
        <f t="shared" si="41"/>
        <v>95</v>
      </c>
      <c r="O190" s="167">
        <f t="shared" si="42"/>
        <v>3863.31</v>
      </c>
      <c r="P190" s="167">
        <f t="shared" si="42"/>
        <v>600.65899999999999</v>
      </c>
      <c r="Q190" s="167">
        <f t="shared" si="42"/>
        <v>909.89</v>
      </c>
      <c r="R190" s="135">
        <f t="shared" si="43"/>
        <v>90</v>
      </c>
      <c r="S190" s="167">
        <f t="shared" si="44"/>
        <v>3858.31</v>
      </c>
      <c r="T190" s="167">
        <f t="shared" si="45"/>
        <v>595.65899999999999</v>
      </c>
      <c r="U190" s="167">
        <f t="shared" si="46"/>
        <v>904.89</v>
      </c>
      <c r="V190" s="135">
        <f t="shared" si="47"/>
        <v>60</v>
      </c>
      <c r="W190" s="167">
        <f t="shared" si="48"/>
        <v>3828.31</v>
      </c>
      <c r="X190" s="167">
        <f t="shared" si="49"/>
        <v>565.65899999999999</v>
      </c>
      <c r="Y190" s="167">
        <f t="shared" si="50"/>
        <v>874.89</v>
      </c>
      <c r="Z190" t="str">
        <f t="shared" si="51"/>
        <v>NA</v>
      </c>
      <c r="AA190" t="str">
        <f t="shared" si="52"/>
        <v>NA</v>
      </c>
      <c r="AB190" s="168" t="str">
        <f t="shared" si="53"/>
        <v>NA</v>
      </c>
      <c r="AC190" t="str">
        <f t="shared" si="54"/>
        <v>NA</v>
      </c>
      <c r="AD190" s="168" t="str">
        <f t="shared" si="55"/>
        <v>NA</v>
      </c>
      <c r="AE190" t="str">
        <f t="shared" si="56"/>
        <v>NA</v>
      </c>
    </row>
    <row r="191" spans="1:31" ht="12.75" customHeight="1" outlineLevel="1" x14ac:dyDescent="0.25">
      <c r="A191" s="149">
        <v>10</v>
      </c>
      <c r="B191" s="164" t="str">
        <f t="shared" si="38"/>
        <v>FA</v>
      </c>
      <c r="C191" s="164" t="str">
        <f t="shared" si="39"/>
        <v>FA</v>
      </c>
      <c r="D191" s="164" t="str">
        <f t="shared" si="40"/>
        <v>FA</v>
      </c>
      <c r="E191" s="135">
        <v>1.17</v>
      </c>
      <c r="F191" s="165">
        <v>0.2</v>
      </c>
      <c r="G191" s="135">
        <v>24</v>
      </c>
      <c r="H191" s="135">
        <v>125</v>
      </c>
      <c r="I191" s="154">
        <v>-3.07077</v>
      </c>
      <c r="J191" s="154">
        <v>2.4E-2</v>
      </c>
      <c r="K191" s="154">
        <v>3378.61</v>
      </c>
      <c r="L191" s="154">
        <v>563.84299999999996</v>
      </c>
      <c r="M191" s="154">
        <v>834.95</v>
      </c>
      <c r="N191" s="135">
        <f t="shared" si="41"/>
        <v>95</v>
      </c>
      <c r="O191" s="167">
        <f t="shared" si="42"/>
        <v>3348.61</v>
      </c>
      <c r="P191" s="167">
        <f t="shared" si="42"/>
        <v>533.84299999999996</v>
      </c>
      <c r="Q191" s="167">
        <f t="shared" si="42"/>
        <v>804.95</v>
      </c>
      <c r="R191" s="135">
        <f t="shared" si="43"/>
        <v>90</v>
      </c>
      <c r="S191" s="167">
        <f t="shared" si="44"/>
        <v>3343.61</v>
      </c>
      <c r="T191" s="167">
        <f t="shared" si="45"/>
        <v>528.84299999999996</v>
      </c>
      <c r="U191" s="167">
        <f t="shared" si="46"/>
        <v>799.95</v>
      </c>
      <c r="V191" s="135">
        <f t="shared" si="47"/>
        <v>60</v>
      </c>
      <c r="W191" s="167">
        <f t="shared" si="48"/>
        <v>3313.61</v>
      </c>
      <c r="X191" s="167">
        <f t="shared" si="49"/>
        <v>498.84299999999996</v>
      </c>
      <c r="Y191" s="167">
        <f t="shared" si="50"/>
        <v>769.95</v>
      </c>
      <c r="Z191" t="str">
        <f t="shared" si="51"/>
        <v>NA</v>
      </c>
      <c r="AA191" t="str">
        <f t="shared" si="52"/>
        <v>NA</v>
      </c>
      <c r="AB191" s="168" t="str">
        <f t="shared" si="53"/>
        <v>NA</v>
      </c>
      <c r="AC191" t="str">
        <f t="shared" si="54"/>
        <v>NA</v>
      </c>
      <c r="AD191" s="168" t="str">
        <f t="shared" si="55"/>
        <v>NA</v>
      </c>
      <c r="AE191" t="str">
        <f t="shared" si="56"/>
        <v>NA</v>
      </c>
    </row>
    <row r="192" spans="1:31" ht="12.75" customHeight="1" outlineLevel="1" x14ac:dyDescent="0.25">
      <c r="A192" s="149">
        <v>15</v>
      </c>
      <c r="B192" s="164" t="str">
        <f t="shared" si="38"/>
        <v>FA</v>
      </c>
      <c r="C192" s="164" t="str">
        <f t="shared" si="39"/>
        <v>FA</v>
      </c>
      <c r="D192" s="164" t="str">
        <f t="shared" si="40"/>
        <v>FA</v>
      </c>
      <c r="E192" s="135">
        <v>1.67</v>
      </c>
      <c r="F192" s="165">
        <v>0.2</v>
      </c>
      <c r="G192" s="135">
        <v>24</v>
      </c>
      <c r="H192" s="135">
        <v>125</v>
      </c>
      <c r="I192" s="154">
        <v>-2.57077</v>
      </c>
      <c r="J192" s="154">
        <v>2.4E-2</v>
      </c>
      <c r="K192" s="154">
        <v>2705.22</v>
      </c>
      <c r="L192" s="154">
        <v>476.46899999999999</v>
      </c>
      <c r="M192" s="154">
        <v>690.65300000000002</v>
      </c>
      <c r="N192" s="135">
        <f t="shared" si="41"/>
        <v>95</v>
      </c>
      <c r="O192" s="167">
        <f t="shared" si="42"/>
        <v>2675.22</v>
      </c>
      <c r="P192" s="167">
        <f t="shared" si="42"/>
        <v>446.46899999999999</v>
      </c>
      <c r="Q192" s="167">
        <f t="shared" si="42"/>
        <v>660.65300000000002</v>
      </c>
      <c r="R192" s="135">
        <f t="shared" si="43"/>
        <v>90</v>
      </c>
      <c r="S192" s="167">
        <f t="shared" si="44"/>
        <v>2670.22</v>
      </c>
      <c r="T192" s="167">
        <f t="shared" si="45"/>
        <v>441.46899999999999</v>
      </c>
      <c r="U192" s="167">
        <f t="shared" si="46"/>
        <v>655.65300000000002</v>
      </c>
      <c r="V192" s="135">
        <f t="shared" si="47"/>
        <v>60</v>
      </c>
      <c r="W192" s="167">
        <f t="shared" si="48"/>
        <v>2640.22</v>
      </c>
      <c r="X192" s="167">
        <f t="shared" si="49"/>
        <v>411.46899999999999</v>
      </c>
      <c r="Y192" s="167">
        <f t="shared" si="50"/>
        <v>625.65300000000002</v>
      </c>
      <c r="Z192" t="str">
        <f t="shared" si="51"/>
        <v>NA</v>
      </c>
      <c r="AA192" t="str">
        <f t="shared" si="52"/>
        <v>NA</v>
      </c>
      <c r="AB192" s="168" t="str">
        <f t="shared" si="53"/>
        <v>NA</v>
      </c>
      <c r="AC192" t="str">
        <f t="shared" si="54"/>
        <v>NA</v>
      </c>
      <c r="AD192" s="168" t="str">
        <f t="shared" si="55"/>
        <v>NA</v>
      </c>
      <c r="AE192" t="str">
        <f t="shared" si="56"/>
        <v>NA</v>
      </c>
    </row>
    <row r="193" spans="1:31" ht="12.75" customHeight="1" outlineLevel="1" x14ac:dyDescent="0.25">
      <c r="A193" s="149">
        <v>20</v>
      </c>
      <c r="B193" s="164" t="str">
        <f t="shared" si="38"/>
        <v>FA</v>
      </c>
      <c r="C193" s="164" t="str">
        <f t="shared" si="39"/>
        <v>FA</v>
      </c>
      <c r="D193" s="164" t="str">
        <f t="shared" si="40"/>
        <v>FA</v>
      </c>
      <c r="E193" s="135">
        <v>2.17</v>
      </c>
      <c r="F193" s="165">
        <v>0.2</v>
      </c>
      <c r="G193" s="135">
        <v>24</v>
      </c>
      <c r="H193" s="135">
        <v>125</v>
      </c>
      <c r="I193" s="154">
        <v>-2.07077</v>
      </c>
      <c r="J193" s="154">
        <v>2.4E-2</v>
      </c>
      <c r="K193" s="154">
        <v>2259.62</v>
      </c>
      <c r="L193" s="154">
        <v>416.62900000000002</v>
      </c>
      <c r="M193" s="154">
        <v>595.303</v>
      </c>
      <c r="N193" s="135">
        <f t="shared" si="41"/>
        <v>95</v>
      </c>
      <c r="O193" s="167">
        <f t="shared" si="42"/>
        <v>2229.62</v>
      </c>
      <c r="P193" s="167">
        <f t="shared" si="42"/>
        <v>386.62900000000002</v>
      </c>
      <c r="Q193" s="167">
        <f t="shared" si="42"/>
        <v>565.303</v>
      </c>
      <c r="R193" s="135">
        <f t="shared" si="43"/>
        <v>90</v>
      </c>
      <c r="S193" s="167">
        <f t="shared" si="44"/>
        <v>2224.62</v>
      </c>
      <c r="T193" s="167">
        <f t="shared" si="45"/>
        <v>381.62900000000002</v>
      </c>
      <c r="U193" s="167">
        <f t="shared" si="46"/>
        <v>560.303</v>
      </c>
      <c r="V193" s="135">
        <f t="shared" si="47"/>
        <v>60</v>
      </c>
      <c r="W193" s="167">
        <f t="shared" si="48"/>
        <v>2194.62</v>
      </c>
      <c r="X193" s="167">
        <f t="shared" si="49"/>
        <v>351.62900000000002</v>
      </c>
      <c r="Y193" s="167">
        <f t="shared" si="50"/>
        <v>530.303</v>
      </c>
      <c r="Z193" t="str">
        <f t="shared" si="51"/>
        <v>NA</v>
      </c>
      <c r="AA193" t="str">
        <f t="shared" si="52"/>
        <v>NA</v>
      </c>
      <c r="AB193" s="168" t="str">
        <f t="shared" si="53"/>
        <v>NA</v>
      </c>
      <c r="AC193" t="str">
        <f t="shared" si="54"/>
        <v>NA</v>
      </c>
      <c r="AD193" s="168" t="str">
        <f t="shared" si="55"/>
        <v>NA</v>
      </c>
      <c r="AE193" t="str">
        <f t="shared" si="56"/>
        <v>NA</v>
      </c>
    </row>
    <row r="194" spans="1:31" ht="12.75" customHeight="1" outlineLevel="1" x14ac:dyDescent="0.25">
      <c r="A194" s="149">
        <v>35</v>
      </c>
      <c r="B194" s="164" t="str">
        <f t="shared" si="38"/>
        <v>FA</v>
      </c>
      <c r="C194" s="164" t="str">
        <f t="shared" si="39"/>
        <v>FA</v>
      </c>
      <c r="D194" s="164" t="str">
        <f t="shared" si="40"/>
        <v>FA</v>
      </c>
      <c r="E194" s="135">
        <v>3.67</v>
      </c>
      <c r="F194" s="165">
        <v>0.2</v>
      </c>
      <c r="G194" s="135">
        <v>24</v>
      </c>
      <c r="H194" s="135">
        <v>125</v>
      </c>
      <c r="I194" s="154">
        <v>-0.57076899999999997</v>
      </c>
      <c r="J194" s="154">
        <v>2.4E-2</v>
      </c>
      <c r="K194" s="154">
        <v>1547.84</v>
      </c>
      <c r="L194" s="154">
        <v>318.09500000000003</v>
      </c>
      <c r="M194" s="154">
        <v>432.25599999999997</v>
      </c>
      <c r="N194" s="135">
        <f t="shared" si="41"/>
        <v>95</v>
      </c>
      <c r="O194" s="167">
        <f t="shared" si="42"/>
        <v>1517.84</v>
      </c>
      <c r="P194" s="167">
        <f t="shared" si="42"/>
        <v>288.09500000000003</v>
      </c>
      <c r="Q194" s="167">
        <f t="shared" si="42"/>
        <v>402.25599999999997</v>
      </c>
      <c r="R194" s="135">
        <f t="shared" si="43"/>
        <v>90</v>
      </c>
      <c r="S194" s="167">
        <f t="shared" si="44"/>
        <v>1512.84</v>
      </c>
      <c r="T194" s="167">
        <f t="shared" si="45"/>
        <v>283.09500000000003</v>
      </c>
      <c r="U194" s="167">
        <f t="shared" si="46"/>
        <v>397.25599999999997</v>
      </c>
      <c r="V194" s="135">
        <f t="shared" si="47"/>
        <v>60</v>
      </c>
      <c r="W194" s="167">
        <f t="shared" si="48"/>
        <v>1482.84</v>
      </c>
      <c r="X194" s="167">
        <f t="shared" si="49"/>
        <v>253.09500000000003</v>
      </c>
      <c r="Y194" s="167">
        <f t="shared" si="50"/>
        <v>367.25599999999997</v>
      </c>
      <c r="Z194" t="str">
        <f t="shared" si="51"/>
        <v>NA</v>
      </c>
      <c r="AA194" t="str">
        <f t="shared" si="52"/>
        <v>NA</v>
      </c>
      <c r="AB194" s="168" t="str">
        <f t="shared" si="53"/>
        <v>NA</v>
      </c>
      <c r="AC194" t="str">
        <f t="shared" si="54"/>
        <v>NA</v>
      </c>
      <c r="AD194" s="168" t="str">
        <f t="shared" si="55"/>
        <v>NA</v>
      </c>
      <c r="AE194" t="str">
        <f t="shared" si="56"/>
        <v>NA</v>
      </c>
    </row>
    <row r="195" spans="1:31" ht="12.75" customHeight="1" outlineLevel="1" x14ac:dyDescent="0.25">
      <c r="A195" s="149">
        <v>50</v>
      </c>
      <c r="B195" s="164" t="str">
        <f t="shared" si="38"/>
        <v>FA</v>
      </c>
      <c r="C195" s="164" t="str">
        <f t="shared" si="39"/>
        <v>FA</v>
      </c>
      <c r="D195" s="164" t="str">
        <f t="shared" si="40"/>
        <v>FA</v>
      </c>
      <c r="E195" s="135">
        <v>5.17</v>
      </c>
      <c r="F195" s="165">
        <v>0.2</v>
      </c>
      <c r="G195" s="135">
        <v>24</v>
      </c>
      <c r="H195" s="135">
        <v>125</v>
      </c>
      <c r="I195" s="154">
        <v>0.92923100000000003</v>
      </c>
      <c r="J195" s="154">
        <v>2.4E-2</v>
      </c>
      <c r="K195" s="154">
        <v>1198</v>
      </c>
      <c r="L195" s="154">
        <v>270.92200000000003</v>
      </c>
      <c r="M195" s="154">
        <v>359.01900000000001</v>
      </c>
      <c r="N195" s="135">
        <f t="shared" si="41"/>
        <v>95</v>
      </c>
      <c r="O195" s="167">
        <f t="shared" si="42"/>
        <v>1168</v>
      </c>
      <c r="P195" s="167">
        <f t="shared" si="42"/>
        <v>240.92200000000003</v>
      </c>
      <c r="Q195" s="167">
        <f t="shared" si="42"/>
        <v>329.01900000000001</v>
      </c>
      <c r="R195" s="135">
        <f t="shared" si="43"/>
        <v>90</v>
      </c>
      <c r="S195" s="167">
        <f t="shared" si="44"/>
        <v>1163</v>
      </c>
      <c r="T195" s="167">
        <f t="shared" si="45"/>
        <v>235.92200000000003</v>
      </c>
      <c r="U195" s="167">
        <f t="shared" si="46"/>
        <v>324.01900000000001</v>
      </c>
      <c r="V195" s="135">
        <f t="shared" si="47"/>
        <v>60</v>
      </c>
      <c r="W195" s="167">
        <f t="shared" si="48"/>
        <v>1133</v>
      </c>
      <c r="X195" s="167">
        <f t="shared" si="49"/>
        <v>205.92200000000003</v>
      </c>
      <c r="Y195" s="167">
        <f t="shared" si="50"/>
        <v>294.01900000000001</v>
      </c>
      <c r="Z195" t="str">
        <f t="shared" si="51"/>
        <v>NA</v>
      </c>
      <c r="AA195" t="str">
        <f t="shared" si="52"/>
        <v>NA</v>
      </c>
      <c r="AB195" s="168" t="str">
        <f t="shared" si="53"/>
        <v>NA</v>
      </c>
      <c r="AC195" t="str">
        <f t="shared" si="54"/>
        <v>NA</v>
      </c>
      <c r="AD195" s="168" t="str">
        <f t="shared" si="55"/>
        <v>NA</v>
      </c>
      <c r="AE195" t="str">
        <f t="shared" si="56"/>
        <v>NA</v>
      </c>
    </row>
    <row r="196" spans="1:31" ht="12.75" customHeight="1" outlineLevel="1" x14ac:dyDescent="0.25">
      <c r="A196" s="149">
        <v>60</v>
      </c>
      <c r="B196" s="164" t="str">
        <f t="shared" si="38"/>
        <v>FA</v>
      </c>
      <c r="C196" s="164" t="str">
        <f t="shared" si="39"/>
        <v>FA</v>
      </c>
      <c r="D196" s="164" t="str">
        <f t="shared" si="40"/>
        <v>FA</v>
      </c>
      <c r="E196" s="135">
        <v>6.17</v>
      </c>
      <c r="F196" s="165">
        <v>0.2</v>
      </c>
      <c r="G196" s="135">
        <v>24</v>
      </c>
      <c r="H196" s="135">
        <v>125</v>
      </c>
      <c r="I196" s="154">
        <v>1.92923</v>
      </c>
      <c r="J196" s="154">
        <v>2.4E-2</v>
      </c>
      <c r="K196" s="154">
        <v>1048.6600000000001</v>
      </c>
      <c r="L196" s="154">
        <v>250.13800000000001</v>
      </c>
      <c r="M196" s="154">
        <v>326.875</v>
      </c>
      <c r="N196" s="135">
        <f t="shared" si="41"/>
        <v>95</v>
      </c>
      <c r="O196" s="167">
        <f t="shared" si="42"/>
        <v>1018.6600000000001</v>
      </c>
      <c r="P196" s="167">
        <f t="shared" si="42"/>
        <v>220.13800000000001</v>
      </c>
      <c r="Q196" s="167">
        <f t="shared" si="42"/>
        <v>296.875</v>
      </c>
      <c r="R196" s="135">
        <f t="shared" si="43"/>
        <v>90</v>
      </c>
      <c r="S196" s="167">
        <f t="shared" si="44"/>
        <v>1013.6600000000001</v>
      </c>
      <c r="T196" s="167">
        <f t="shared" si="45"/>
        <v>215.13800000000001</v>
      </c>
      <c r="U196" s="167">
        <f t="shared" si="46"/>
        <v>291.875</v>
      </c>
      <c r="V196" s="135">
        <f t="shared" si="47"/>
        <v>60</v>
      </c>
      <c r="W196" s="167">
        <f t="shared" si="48"/>
        <v>983.66000000000008</v>
      </c>
      <c r="X196" s="167">
        <f t="shared" si="49"/>
        <v>185.13800000000001</v>
      </c>
      <c r="Y196" s="167">
        <f t="shared" si="50"/>
        <v>261.875</v>
      </c>
      <c r="Z196" t="str">
        <f t="shared" si="51"/>
        <v>NA</v>
      </c>
      <c r="AA196" t="str">
        <f t="shared" si="52"/>
        <v>NA</v>
      </c>
      <c r="AB196" s="168" t="str">
        <f t="shared" si="53"/>
        <v>NA</v>
      </c>
      <c r="AC196" t="str">
        <f t="shared" si="54"/>
        <v>NA</v>
      </c>
      <c r="AD196" s="168" t="str">
        <f t="shared" si="55"/>
        <v>NA</v>
      </c>
      <c r="AE196" t="str">
        <f t="shared" si="56"/>
        <v>NA</v>
      </c>
    </row>
    <row r="197" spans="1:31" ht="12.75" customHeight="1" outlineLevel="1" x14ac:dyDescent="0.25">
      <c r="A197" s="149">
        <v>70</v>
      </c>
      <c r="B197" s="164" t="str">
        <f t="shared" si="38"/>
        <v>FA</v>
      </c>
      <c r="C197" s="164" t="str">
        <f t="shared" si="39"/>
        <v>FA</v>
      </c>
      <c r="D197" s="164" t="str">
        <f t="shared" si="40"/>
        <v>FA</v>
      </c>
      <c r="E197" s="135">
        <v>7.17</v>
      </c>
      <c r="F197" s="165">
        <v>0.2</v>
      </c>
      <c r="G197" s="135">
        <v>24</v>
      </c>
      <c r="H197" s="135">
        <v>125</v>
      </c>
      <c r="I197" s="154">
        <v>2.92923</v>
      </c>
      <c r="J197" s="154">
        <v>2.4E-2</v>
      </c>
      <c r="K197" s="154">
        <v>936.91</v>
      </c>
      <c r="L197" s="154">
        <v>235.08099999999999</v>
      </c>
      <c r="M197" s="154">
        <v>303.62900000000002</v>
      </c>
      <c r="N197" s="135">
        <f t="shared" si="41"/>
        <v>95</v>
      </c>
      <c r="O197" s="167">
        <f t="shared" si="42"/>
        <v>906.91</v>
      </c>
      <c r="P197" s="167">
        <f t="shared" si="42"/>
        <v>205.08099999999999</v>
      </c>
      <c r="Q197" s="167">
        <f t="shared" si="42"/>
        <v>273.62900000000002</v>
      </c>
      <c r="R197" s="135">
        <f t="shared" si="43"/>
        <v>90</v>
      </c>
      <c r="S197" s="167">
        <f t="shared" si="44"/>
        <v>901.91</v>
      </c>
      <c r="T197" s="167">
        <f t="shared" si="45"/>
        <v>200.08099999999999</v>
      </c>
      <c r="U197" s="167">
        <f t="shared" si="46"/>
        <v>268.62900000000002</v>
      </c>
      <c r="V197" s="135">
        <f t="shared" si="47"/>
        <v>60</v>
      </c>
      <c r="W197" s="167">
        <f t="shared" si="48"/>
        <v>871.91</v>
      </c>
      <c r="X197" s="167">
        <f t="shared" si="49"/>
        <v>170.08099999999999</v>
      </c>
      <c r="Y197" s="167">
        <f t="shared" si="50"/>
        <v>238.62900000000002</v>
      </c>
      <c r="Z197" t="str">
        <f t="shared" si="51"/>
        <v>NA</v>
      </c>
      <c r="AA197" t="str">
        <f t="shared" si="52"/>
        <v>NA</v>
      </c>
      <c r="AB197" s="168" t="str">
        <f t="shared" si="53"/>
        <v>NA</v>
      </c>
      <c r="AC197" t="str">
        <f t="shared" si="54"/>
        <v>NA</v>
      </c>
      <c r="AD197" s="168" t="str">
        <f t="shared" si="55"/>
        <v>NA</v>
      </c>
      <c r="AE197" t="str">
        <f t="shared" si="56"/>
        <v>NA</v>
      </c>
    </row>
    <row r="198" spans="1:31" ht="12.75" customHeight="1" outlineLevel="1" x14ac:dyDescent="0.25">
      <c r="A198" s="149">
        <v>85</v>
      </c>
      <c r="B198" s="164" t="str">
        <f t="shared" si="38"/>
        <v>FA</v>
      </c>
      <c r="C198" s="164" t="str">
        <f t="shared" si="39"/>
        <v>FA</v>
      </c>
      <c r="D198" s="164" t="str">
        <f t="shared" si="40"/>
        <v>FA</v>
      </c>
      <c r="E198" s="135">
        <v>8.67</v>
      </c>
      <c r="F198" s="165">
        <v>0.2</v>
      </c>
      <c r="G198" s="135">
        <v>24</v>
      </c>
      <c r="H198" s="135">
        <v>125</v>
      </c>
      <c r="I198" s="154">
        <v>4.4292300000000004</v>
      </c>
      <c r="J198" s="154">
        <v>2.4E-2</v>
      </c>
      <c r="K198" s="154">
        <v>813.94</v>
      </c>
      <c r="L198" s="154">
        <v>218.291</v>
      </c>
      <c r="M198" s="154">
        <v>273.67399999999998</v>
      </c>
      <c r="N198" s="135">
        <f t="shared" si="41"/>
        <v>95</v>
      </c>
      <c r="O198" s="167">
        <f t="shared" si="42"/>
        <v>783.94</v>
      </c>
      <c r="P198" s="167">
        <f t="shared" si="42"/>
        <v>188.291</v>
      </c>
      <c r="Q198" s="167">
        <f t="shared" si="42"/>
        <v>243.67399999999998</v>
      </c>
      <c r="R198" s="135">
        <f t="shared" si="43"/>
        <v>90</v>
      </c>
      <c r="S198" s="167">
        <f t="shared" si="44"/>
        <v>778.94</v>
      </c>
      <c r="T198" s="167">
        <f t="shared" si="45"/>
        <v>183.291</v>
      </c>
      <c r="U198" s="167">
        <f t="shared" si="46"/>
        <v>238.67399999999998</v>
      </c>
      <c r="V198" s="135">
        <f t="shared" si="47"/>
        <v>60</v>
      </c>
      <c r="W198" s="167">
        <f t="shared" si="48"/>
        <v>748.94</v>
      </c>
      <c r="X198" s="167">
        <f t="shared" si="49"/>
        <v>153.291</v>
      </c>
      <c r="Y198" s="167">
        <f t="shared" si="50"/>
        <v>208.67399999999998</v>
      </c>
      <c r="Z198" t="str">
        <f t="shared" si="51"/>
        <v>NA</v>
      </c>
      <c r="AA198" t="str">
        <f t="shared" si="52"/>
        <v>NA</v>
      </c>
      <c r="AB198" s="168" t="str">
        <f t="shared" si="53"/>
        <v>NA</v>
      </c>
      <c r="AC198" t="str">
        <f t="shared" si="54"/>
        <v>NA</v>
      </c>
      <c r="AD198" s="168" t="str">
        <f t="shared" si="55"/>
        <v>NA</v>
      </c>
      <c r="AE198" t="str">
        <f t="shared" si="56"/>
        <v>NA</v>
      </c>
    </row>
    <row r="199" spans="1:31" ht="12.75" customHeight="1" outlineLevel="1" x14ac:dyDescent="0.25">
      <c r="A199" s="149">
        <v>100</v>
      </c>
      <c r="B199" s="164" t="str">
        <f t="shared" si="38"/>
        <v>FA</v>
      </c>
      <c r="C199" s="164" t="str">
        <f t="shared" si="39"/>
        <v>FA</v>
      </c>
      <c r="D199" s="164" t="str">
        <f t="shared" si="40"/>
        <v>FA</v>
      </c>
      <c r="E199" s="135">
        <v>10.17</v>
      </c>
      <c r="F199" s="165">
        <v>0.2</v>
      </c>
      <c r="G199" s="135">
        <v>24</v>
      </c>
      <c r="H199" s="135">
        <v>125</v>
      </c>
      <c r="I199" s="154">
        <v>5.9292300000000004</v>
      </c>
      <c r="J199" s="154">
        <v>2.4E-2</v>
      </c>
      <c r="K199" s="154">
        <v>724.27599999999995</v>
      </c>
      <c r="L199" s="154">
        <v>206.33199999999999</v>
      </c>
      <c r="M199" s="154">
        <v>255.83</v>
      </c>
      <c r="N199" s="135">
        <f t="shared" si="41"/>
        <v>95</v>
      </c>
      <c r="O199" s="167">
        <f t="shared" si="42"/>
        <v>694.27599999999995</v>
      </c>
      <c r="P199" s="167">
        <f t="shared" si="42"/>
        <v>176.33199999999999</v>
      </c>
      <c r="Q199" s="167">
        <f t="shared" si="42"/>
        <v>225.83</v>
      </c>
      <c r="R199" s="135">
        <f t="shared" si="43"/>
        <v>90</v>
      </c>
      <c r="S199" s="167">
        <f t="shared" si="44"/>
        <v>689.27599999999995</v>
      </c>
      <c r="T199" s="167">
        <f t="shared" si="45"/>
        <v>171.33199999999999</v>
      </c>
      <c r="U199" s="167">
        <f t="shared" si="46"/>
        <v>220.83</v>
      </c>
      <c r="V199" s="135">
        <f t="shared" si="47"/>
        <v>60</v>
      </c>
      <c r="W199" s="167">
        <f t="shared" si="48"/>
        <v>659.27599999999995</v>
      </c>
      <c r="X199" s="167">
        <f t="shared" si="49"/>
        <v>141.33199999999999</v>
      </c>
      <c r="Y199" s="167">
        <f t="shared" si="50"/>
        <v>190.83</v>
      </c>
      <c r="Z199" t="str">
        <f t="shared" si="51"/>
        <v>NA</v>
      </c>
      <c r="AA199" t="str">
        <f t="shared" si="52"/>
        <v>NA</v>
      </c>
      <c r="AB199" s="168" t="str">
        <f t="shared" si="53"/>
        <v>NA</v>
      </c>
      <c r="AC199" t="str">
        <f t="shared" si="54"/>
        <v>NA</v>
      </c>
      <c r="AD199" s="168" t="str">
        <f t="shared" si="55"/>
        <v>NA</v>
      </c>
      <c r="AE199" t="str">
        <f t="shared" si="56"/>
        <v>NA</v>
      </c>
    </row>
    <row r="200" spans="1:31" ht="12.75" customHeight="1" outlineLevel="1" x14ac:dyDescent="0.25">
      <c r="A200" s="149">
        <v>125</v>
      </c>
      <c r="B200" s="164" t="str">
        <f t="shared" si="38"/>
        <v>FA</v>
      </c>
      <c r="C200" s="164" t="str">
        <f t="shared" si="39"/>
        <v>FA</v>
      </c>
      <c r="D200" s="164" t="str">
        <f t="shared" si="40"/>
        <v>FA</v>
      </c>
      <c r="E200" s="135">
        <v>12.67</v>
      </c>
      <c r="F200" s="165">
        <v>0.2</v>
      </c>
      <c r="G200" s="135">
        <v>24</v>
      </c>
      <c r="H200" s="135">
        <v>125</v>
      </c>
      <c r="I200" s="154">
        <v>8.4292300000000004</v>
      </c>
      <c r="J200" s="154">
        <v>2.4E-2</v>
      </c>
      <c r="K200" s="154">
        <v>617.66200000000003</v>
      </c>
      <c r="L200" s="154">
        <v>192.15899999999999</v>
      </c>
      <c r="M200" s="154">
        <v>233.83600000000001</v>
      </c>
      <c r="N200" s="135">
        <f t="shared" si="41"/>
        <v>95</v>
      </c>
      <c r="O200" s="167">
        <f t="shared" si="42"/>
        <v>587.66200000000003</v>
      </c>
      <c r="P200" s="167">
        <f t="shared" si="42"/>
        <v>162.15899999999999</v>
      </c>
      <c r="Q200" s="167">
        <f t="shared" si="42"/>
        <v>203.83600000000001</v>
      </c>
      <c r="R200" s="135">
        <f t="shared" si="43"/>
        <v>90</v>
      </c>
      <c r="S200" s="167">
        <f t="shared" si="44"/>
        <v>582.66200000000003</v>
      </c>
      <c r="T200" s="167">
        <f t="shared" si="45"/>
        <v>157.15899999999999</v>
      </c>
      <c r="U200" s="167">
        <f t="shared" si="46"/>
        <v>198.83600000000001</v>
      </c>
      <c r="V200" s="135">
        <f t="shared" si="47"/>
        <v>60</v>
      </c>
      <c r="W200" s="167">
        <f t="shared" si="48"/>
        <v>552.66200000000003</v>
      </c>
      <c r="X200" s="167">
        <f t="shared" si="49"/>
        <v>127.15899999999999</v>
      </c>
      <c r="Y200" s="167">
        <f t="shared" si="50"/>
        <v>168.83600000000001</v>
      </c>
      <c r="Z200" t="str">
        <f t="shared" si="51"/>
        <v>NA</v>
      </c>
      <c r="AA200" t="str">
        <f t="shared" si="52"/>
        <v>NA</v>
      </c>
      <c r="AB200" s="168" t="str">
        <f t="shared" si="53"/>
        <v>NA</v>
      </c>
      <c r="AC200" t="str">
        <f t="shared" si="54"/>
        <v>NA</v>
      </c>
      <c r="AD200" s="168" t="str">
        <f t="shared" si="55"/>
        <v>NA</v>
      </c>
      <c r="AE200" t="str">
        <f t="shared" si="56"/>
        <v>NA</v>
      </c>
    </row>
    <row r="201" spans="1:31" ht="12.75" customHeight="1" outlineLevel="1" x14ac:dyDescent="0.25">
      <c r="A201" s="149">
        <v>150</v>
      </c>
      <c r="B201" s="164" t="str">
        <f t="shared" si="38"/>
        <v>FA</v>
      </c>
      <c r="C201" s="164" t="str">
        <f t="shared" si="39"/>
        <v>FA</v>
      </c>
      <c r="D201" s="164" t="str">
        <f t="shared" si="40"/>
        <v>FA</v>
      </c>
      <c r="E201" s="135">
        <v>15.17</v>
      </c>
      <c r="F201" s="165">
        <v>0.2</v>
      </c>
      <c r="G201" s="135">
        <v>24</v>
      </c>
      <c r="H201" s="135">
        <v>125</v>
      </c>
      <c r="I201" s="154">
        <v>10.9292</v>
      </c>
      <c r="J201" s="154">
        <v>2.4E-2</v>
      </c>
      <c r="K201" s="154">
        <v>544.06399999999996</v>
      </c>
      <c r="L201" s="154">
        <v>182.26300000000001</v>
      </c>
      <c r="M201" s="154">
        <v>217.887</v>
      </c>
      <c r="N201" s="135">
        <f t="shared" si="41"/>
        <v>95</v>
      </c>
      <c r="O201" s="167">
        <f t="shared" si="42"/>
        <v>514.06399999999996</v>
      </c>
      <c r="P201" s="167">
        <f t="shared" si="42"/>
        <v>152.26300000000001</v>
      </c>
      <c r="Q201" s="167">
        <f t="shared" si="42"/>
        <v>187.887</v>
      </c>
      <c r="R201" s="135">
        <f t="shared" si="43"/>
        <v>90</v>
      </c>
      <c r="S201" s="167">
        <f t="shared" si="44"/>
        <v>509.06399999999996</v>
      </c>
      <c r="T201" s="167">
        <f t="shared" si="45"/>
        <v>147.26300000000001</v>
      </c>
      <c r="U201" s="167">
        <f t="shared" si="46"/>
        <v>182.887</v>
      </c>
      <c r="V201" s="135">
        <f t="shared" si="47"/>
        <v>60</v>
      </c>
      <c r="W201" s="167">
        <f t="shared" si="48"/>
        <v>479.06399999999996</v>
      </c>
      <c r="X201" s="167">
        <f t="shared" si="49"/>
        <v>117.26300000000001</v>
      </c>
      <c r="Y201" s="167">
        <f t="shared" si="50"/>
        <v>152.887</v>
      </c>
      <c r="Z201" t="str">
        <f t="shared" si="51"/>
        <v>NA</v>
      </c>
      <c r="AA201" t="str">
        <f t="shared" si="52"/>
        <v>NA</v>
      </c>
      <c r="AB201" s="168" t="str">
        <f t="shared" si="53"/>
        <v>NA</v>
      </c>
      <c r="AC201" t="str">
        <f t="shared" si="54"/>
        <v>NA</v>
      </c>
      <c r="AD201" s="168" t="str">
        <f t="shared" si="55"/>
        <v>NA</v>
      </c>
      <c r="AE201" t="str">
        <f t="shared" si="56"/>
        <v>NA</v>
      </c>
    </row>
    <row r="202" spans="1:31" ht="12.75" customHeight="1" outlineLevel="1" x14ac:dyDescent="0.25">
      <c r="A202" s="149">
        <v>2</v>
      </c>
      <c r="B202" s="164" t="str">
        <f t="shared" si="38"/>
        <v>FA</v>
      </c>
      <c r="C202" s="164" t="str">
        <f t="shared" si="39"/>
        <v>FA</v>
      </c>
      <c r="D202" s="164" t="str">
        <f t="shared" si="40"/>
        <v>FA</v>
      </c>
      <c r="E202" s="135">
        <v>0.37</v>
      </c>
      <c r="F202" s="165">
        <v>0.2</v>
      </c>
      <c r="G202" s="135">
        <v>30</v>
      </c>
      <c r="H202" s="135">
        <v>125</v>
      </c>
      <c r="I202" s="154">
        <v>-3.8707700000000003</v>
      </c>
      <c r="J202" s="154">
        <v>0.03</v>
      </c>
      <c r="K202" s="154">
        <v>7470.78</v>
      </c>
      <c r="L202" s="154">
        <v>1044.45</v>
      </c>
      <c r="M202" s="154">
        <v>1544.71</v>
      </c>
      <c r="N202" s="135">
        <f t="shared" si="41"/>
        <v>95</v>
      </c>
      <c r="O202" s="167">
        <f t="shared" si="42"/>
        <v>7440.78</v>
      </c>
      <c r="P202" s="167">
        <f t="shared" si="42"/>
        <v>1014.45</v>
      </c>
      <c r="Q202" s="167">
        <f t="shared" si="42"/>
        <v>1514.71</v>
      </c>
      <c r="R202" s="135">
        <f t="shared" si="43"/>
        <v>90</v>
      </c>
      <c r="S202" s="167">
        <f t="shared" si="44"/>
        <v>7435.78</v>
      </c>
      <c r="T202" s="167">
        <f t="shared" si="45"/>
        <v>1009.45</v>
      </c>
      <c r="U202" s="167">
        <f t="shared" si="46"/>
        <v>1509.71</v>
      </c>
      <c r="V202" s="135">
        <f t="shared" si="47"/>
        <v>60</v>
      </c>
      <c r="W202" s="167">
        <f t="shared" si="48"/>
        <v>7405.78</v>
      </c>
      <c r="X202" s="167">
        <f t="shared" si="49"/>
        <v>979.45</v>
      </c>
      <c r="Y202" s="167">
        <f t="shared" si="50"/>
        <v>1479.71</v>
      </c>
      <c r="Z202" t="str">
        <f t="shared" si="51"/>
        <v>NA</v>
      </c>
      <c r="AA202" t="str">
        <f t="shared" si="52"/>
        <v>NA</v>
      </c>
      <c r="AB202" s="168" t="str">
        <f t="shared" si="53"/>
        <v>NA</v>
      </c>
      <c r="AC202" t="str">
        <f t="shared" si="54"/>
        <v>NA</v>
      </c>
      <c r="AD202" s="168" t="str">
        <f t="shared" si="55"/>
        <v>NA</v>
      </c>
      <c r="AE202" t="str">
        <f t="shared" si="56"/>
        <v>NA</v>
      </c>
    </row>
    <row r="203" spans="1:31" ht="12.75" customHeight="1" outlineLevel="1" x14ac:dyDescent="0.25">
      <c r="A203" s="149">
        <v>3.5</v>
      </c>
      <c r="B203" s="164" t="str">
        <f t="shared" si="38"/>
        <v>FA</v>
      </c>
      <c r="C203" s="164" t="str">
        <f t="shared" si="39"/>
        <v>FA</v>
      </c>
      <c r="D203" s="164" t="str">
        <f t="shared" si="40"/>
        <v>FA</v>
      </c>
      <c r="E203" s="135">
        <v>0.52</v>
      </c>
      <c r="F203" s="165">
        <v>0.2</v>
      </c>
      <c r="G203" s="135">
        <v>30</v>
      </c>
      <c r="H203" s="135">
        <v>125</v>
      </c>
      <c r="I203" s="154">
        <v>-3.7207699999999999</v>
      </c>
      <c r="J203" s="154">
        <v>0.03</v>
      </c>
      <c r="K203" s="154">
        <v>6412.19</v>
      </c>
      <c r="L203" s="154">
        <v>927.62</v>
      </c>
      <c r="M203" s="154">
        <v>1367.61</v>
      </c>
      <c r="N203" s="135">
        <f t="shared" si="41"/>
        <v>95</v>
      </c>
      <c r="O203" s="167">
        <f t="shared" si="42"/>
        <v>6382.19</v>
      </c>
      <c r="P203" s="167">
        <f t="shared" si="42"/>
        <v>897.62</v>
      </c>
      <c r="Q203" s="167">
        <f t="shared" si="42"/>
        <v>1337.61</v>
      </c>
      <c r="R203" s="135">
        <f t="shared" si="43"/>
        <v>90</v>
      </c>
      <c r="S203" s="167">
        <f t="shared" si="44"/>
        <v>6377.19</v>
      </c>
      <c r="T203" s="167">
        <f t="shared" si="45"/>
        <v>892.62</v>
      </c>
      <c r="U203" s="167">
        <f t="shared" si="46"/>
        <v>1332.61</v>
      </c>
      <c r="V203" s="135">
        <f t="shared" si="47"/>
        <v>60</v>
      </c>
      <c r="W203" s="167">
        <f t="shared" si="48"/>
        <v>6347.19</v>
      </c>
      <c r="X203" s="167">
        <f t="shared" si="49"/>
        <v>862.62</v>
      </c>
      <c r="Y203" s="167">
        <f t="shared" si="50"/>
        <v>1302.6099999999999</v>
      </c>
      <c r="Z203" t="str">
        <f t="shared" si="51"/>
        <v>NA</v>
      </c>
      <c r="AA203" t="str">
        <f t="shared" si="52"/>
        <v>NA</v>
      </c>
      <c r="AB203" s="168" t="str">
        <f t="shared" si="53"/>
        <v>NA</v>
      </c>
      <c r="AC203" t="str">
        <f t="shared" si="54"/>
        <v>NA</v>
      </c>
      <c r="AD203" s="168" t="str">
        <f t="shared" si="55"/>
        <v>NA</v>
      </c>
      <c r="AE203" t="str">
        <f t="shared" si="56"/>
        <v>NA</v>
      </c>
    </row>
    <row r="204" spans="1:31" ht="12.75" customHeight="1" outlineLevel="1" x14ac:dyDescent="0.25">
      <c r="A204" s="149">
        <v>5</v>
      </c>
      <c r="B204" s="164" t="str">
        <f t="shared" si="38"/>
        <v>FA</v>
      </c>
      <c r="C204" s="164" t="str">
        <f t="shared" si="39"/>
        <v>FA</v>
      </c>
      <c r="D204" s="164" t="str">
        <f t="shared" si="40"/>
        <v>FA</v>
      </c>
      <c r="E204" s="135">
        <v>0.67</v>
      </c>
      <c r="F204" s="165">
        <v>0.2</v>
      </c>
      <c r="G204" s="135">
        <v>30</v>
      </c>
      <c r="H204" s="135">
        <v>125</v>
      </c>
      <c r="I204" s="154">
        <v>-3.57077</v>
      </c>
      <c r="J204" s="154">
        <v>0.03</v>
      </c>
      <c r="K204" s="154">
        <v>5625.94</v>
      </c>
      <c r="L204" s="154">
        <v>841.87</v>
      </c>
      <c r="M204" s="154">
        <v>1246.54</v>
      </c>
      <c r="N204" s="135">
        <f t="shared" si="41"/>
        <v>95</v>
      </c>
      <c r="O204" s="167">
        <f t="shared" si="42"/>
        <v>5595.94</v>
      </c>
      <c r="P204" s="167">
        <f t="shared" si="42"/>
        <v>811.87</v>
      </c>
      <c r="Q204" s="167">
        <f t="shared" si="42"/>
        <v>1216.54</v>
      </c>
      <c r="R204" s="135">
        <f t="shared" si="43"/>
        <v>90</v>
      </c>
      <c r="S204" s="167">
        <f t="shared" si="44"/>
        <v>5590.94</v>
      </c>
      <c r="T204" s="167">
        <f t="shared" si="45"/>
        <v>806.87</v>
      </c>
      <c r="U204" s="167">
        <f t="shared" si="46"/>
        <v>1211.54</v>
      </c>
      <c r="V204" s="135">
        <f t="shared" si="47"/>
        <v>60</v>
      </c>
      <c r="W204" s="167">
        <f t="shared" si="48"/>
        <v>5560.94</v>
      </c>
      <c r="X204" s="167">
        <f t="shared" si="49"/>
        <v>776.87</v>
      </c>
      <c r="Y204" s="167">
        <f t="shared" si="50"/>
        <v>1181.54</v>
      </c>
      <c r="Z204" t="str">
        <f t="shared" si="51"/>
        <v>NA</v>
      </c>
      <c r="AA204" t="str">
        <f t="shared" si="52"/>
        <v>NA</v>
      </c>
      <c r="AB204" s="168" t="str">
        <f t="shared" si="53"/>
        <v>NA</v>
      </c>
      <c r="AC204" t="str">
        <f t="shared" si="54"/>
        <v>NA</v>
      </c>
      <c r="AD204" s="168" t="str">
        <f t="shared" si="55"/>
        <v>NA</v>
      </c>
      <c r="AE204" t="str">
        <f t="shared" si="56"/>
        <v>NA</v>
      </c>
    </row>
    <row r="205" spans="1:31" ht="12.75" customHeight="1" outlineLevel="1" x14ac:dyDescent="0.25">
      <c r="A205" s="149">
        <v>7.5</v>
      </c>
      <c r="B205" s="164" t="str">
        <f t="shared" si="38"/>
        <v>FA</v>
      </c>
      <c r="C205" s="164" t="str">
        <f t="shared" si="39"/>
        <v>FA</v>
      </c>
      <c r="D205" s="164" t="str">
        <f t="shared" si="40"/>
        <v>FA</v>
      </c>
      <c r="E205" s="135">
        <v>0.92</v>
      </c>
      <c r="F205" s="165">
        <v>0.2</v>
      </c>
      <c r="G205" s="135">
        <v>30</v>
      </c>
      <c r="H205" s="135">
        <v>125</v>
      </c>
      <c r="I205" s="154">
        <v>-3.32077</v>
      </c>
      <c r="J205" s="154">
        <v>0.03</v>
      </c>
      <c r="K205" s="154">
        <v>4696.62</v>
      </c>
      <c r="L205" s="154">
        <v>735.24</v>
      </c>
      <c r="M205" s="154">
        <v>1098.94</v>
      </c>
      <c r="N205" s="135">
        <f t="shared" si="41"/>
        <v>95</v>
      </c>
      <c r="O205" s="167">
        <f t="shared" si="42"/>
        <v>4666.62</v>
      </c>
      <c r="P205" s="167">
        <f t="shared" si="42"/>
        <v>705.24</v>
      </c>
      <c r="Q205" s="167">
        <f t="shared" si="42"/>
        <v>1068.94</v>
      </c>
      <c r="R205" s="135">
        <f t="shared" si="43"/>
        <v>90</v>
      </c>
      <c r="S205" s="167">
        <f t="shared" si="44"/>
        <v>4661.62</v>
      </c>
      <c r="T205" s="167">
        <f t="shared" si="45"/>
        <v>700.24</v>
      </c>
      <c r="U205" s="167">
        <f t="shared" si="46"/>
        <v>1063.94</v>
      </c>
      <c r="V205" s="135">
        <f t="shared" si="47"/>
        <v>60</v>
      </c>
      <c r="W205" s="167">
        <f t="shared" si="48"/>
        <v>4631.62</v>
      </c>
      <c r="X205" s="167">
        <f t="shared" si="49"/>
        <v>670.24</v>
      </c>
      <c r="Y205" s="167">
        <f t="shared" si="50"/>
        <v>1033.94</v>
      </c>
      <c r="Z205" t="str">
        <f t="shared" si="51"/>
        <v>NA</v>
      </c>
      <c r="AA205" t="str">
        <f t="shared" si="52"/>
        <v>NA</v>
      </c>
      <c r="AB205" s="168" t="str">
        <f t="shared" si="53"/>
        <v>NA</v>
      </c>
      <c r="AC205" t="str">
        <f t="shared" si="54"/>
        <v>NA</v>
      </c>
      <c r="AD205" s="168" t="str">
        <f t="shared" si="55"/>
        <v>NA</v>
      </c>
      <c r="AE205" t="str">
        <f t="shared" si="56"/>
        <v>NA</v>
      </c>
    </row>
    <row r="206" spans="1:31" ht="12.75" customHeight="1" outlineLevel="1" x14ac:dyDescent="0.25">
      <c r="A206" s="149">
        <v>10</v>
      </c>
      <c r="B206" s="164" t="str">
        <f t="shared" si="38"/>
        <v>FA</v>
      </c>
      <c r="C206" s="164" t="str">
        <f t="shared" si="39"/>
        <v>FA</v>
      </c>
      <c r="D206" s="164" t="str">
        <f t="shared" si="40"/>
        <v>FA</v>
      </c>
      <c r="E206" s="135">
        <v>1.17</v>
      </c>
      <c r="F206" s="165">
        <v>0.2</v>
      </c>
      <c r="G206" s="135">
        <v>30</v>
      </c>
      <c r="H206" s="135">
        <v>125</v>
      </c>
      <c r="I206" s="154">
        <v>-3.07077</v>
      </c>
      <c r="J206" s="154">
        <v>0.03</v>
      </c>
      <c r="K206" s="154">
        <v>4066.26</v>
      </c>
      <c r="L206" s="154">
        <v>655.34199999999998</v>
      </c>
      <c r="M206" s="154">
        <v>974.25</v>
      </c>
      <c r="N206" s="135">
        <f t="shared" si="41"/>
        <v>95</v>
      </c>
      <c r="O206" s="167">
        <f t="shared" si="42"/>
        <v>4036.26</v>
      </c>
      <c r="P206" s="167">
        <f t="shared" si="42"/>
        <v>625.34199999999998</v>
      </c>
      <c r="Q206" s="167">
        <f t="shared" si="42"/>
        <v>944.25</v>
      </c>
      <c r="R206" s="135">
        <f t="shared" si="43"/>
        <v>90</v>
      </c>
      <c r="S206" s="167">
        <f t="shared" si="44"/>
        <v>4031.26</v>
      </c>
      <c r="T206" s="167">
        <f t="shared" si="45"/>
        <v>620.34199999999998</v>
      </c>
      <c r="U206" s="167">
        <f t="shared" si="46"/>
        <v>939.25</v>
      </c>
      <c r="V206" s="135">
        <f t="shared" si="47"/>
        <v>60</v>
      </c>
      <c r="W206" s="167">
        <f t="shared" si="48"/>
        <v>4001.26</v>
      </c>
      <c r="X206" s="167">
        <f t="shared" si="49"/>
        <v>590.34199999999998</v>
      </c>
      <c r="Y206" s="167">
        <f t="shared" si="50"/>
        <v>909.25</v>
      </c>
      <c r="Z206" t="str">
        <f t="shared" si="51"/>
        <v>NA</v>
      </c>
      <c r="AA206" t="str">
        <f t="shared" si="52"/>
        <v>NA</v>
      </c>
      <c r="AB206" s="168" t="str">
        <f t="shared" si="53"/>
        <v>NA</v>
      </c>
      <c r="AC206" t="str">
        <f t="shared" si="54"/>
        <v>NA</v>
      </c>
      <c r="AD206" s="168" t="str">
        <f t="shared" si="55"/>
        <v>NA</v>
      </c>
      <c r="AE206" t="str">
        <f t="shared" si="56"/>
        <v>NA</v>
      </c>
    </row>
    <row r="207" spans="1:31" ht="12.75" customHeight="1" outlineLevel="1" x14ac:dyDescent="0.25">
      <c r="A207" s="149">
        <v>15</v>
      </c>
      <c r="B207" s="164" t="str">
        <f t="shared" si="38"/>
        <v>FA</v>
      </c>
      <c r="C207" s="164" t="str">
        <f t="shared" si="39"/>
        <v>FA</v>
      </c>
      <c r="D207" s="164" t="str">
        <f t="shared" si="40"/>
        <v>FA</v>
      </c>
      <c r="E207" s="135">
        <v>1.67</v>
      </c>
      <c r="F207" s="165">
        <v>0.2</v>
      </c>
      <c r="G207" s="135">
        <v>30</v>
      </c>
      <c r="H207" s="135">
        <v>125</v>
      </c>
      <c r="I207" s="154">
        <v>-2.57077</v>
      </c>
      <c r="J207" s="154">
        <v>0.03</v>
      </c>
      <c r="K207" s="154">
        <v>3246.25</v>
      </c>
      <c r="L207" s="154">
        <v>550.80700000000002</v>
      </c>
      <c r="M207" s="154">
        <v>803.39</v>
      </c>
      <c r="N207" s="135">
        <f t="shared" si="41"/>
        <v>95</v>
      </c>
      <c r="O207" s="167">
        <f t="shared" si="42"/>
        <v>3216.25</v>
      </c>
      <c r="P207" s="167">
        <f t="shared" si="42"/>
        <v>520.80700000000002</v>
      </c>
      <c r="Q207" s="167">
        <f t="shared" si="42"/>
        <v>773.39</v>
      </c>
      <c r="R207" s="135">
        <f t="shared" si="43"/>
        <v>90</v>
      </c>
      <c r="S207" s="167">
        <f t="shared" si="44"/>
        <v>3211.25</v>
      </c>
      <c r="T207" s="167">
        <f t="shared" si="45"/>
        <v>515.80700000000002</v>
      </c>
      <c r="U207" s="167">
        <f t="shared" si="46"/>
        <v>768.39</v>
      </c>
      <c r="V207" s="135">
        <f t="shared" si="47"/>
        <v>60</v>
      </c>
      <c r="W207" s="167">
        <f t="shared" si="48"/>
        <v>3181.25</v>
      </c>
      <c r="X207" s="167">
        <f t="shared" si="49"/>
        <v>485.80700000000002</v>
      </c>
      <c r="Y207" s="167">
        <f t="shared" si="50"/>
        <v>738.39</v>
      </c>
      <c r="Z207" t="str">
        <f t="shared" si="51"/>
        <v>NA</v>
      </c>
      <c r="AA207" t="str">
        <f t="shared" si="52"/>
        <v>NA</v>
      </c>
      <c r="AB207" s="168" t="str">
        <f t="shared" si="53"/>
        <v>NA</v>
      </c>
      <c r="AC207" t="str">
        <f t="shared" si="54"/>
        <v>NA</v>
      </c>
      <c r="AD207" s="168" t="str">
        <f t="shared" si="55"/>
        <v>NA</v>
      </c>
      <c r="AE207" t="str">
        <f t="shared" si="56"/>
        <v>NA</v>
      </c>
    </row>
    <row r="208" spans="1:31" ht="12.75" customHeight="1" outlineLevel="1" x14ac:dyDescent="0.25">
      <c r="A208" s="149">
        <v>20</v>
      </c>
      <c r="B208" s="164" t="str">
        <f t="shared" si="38"/>
        <v>FA</v>
      </c>
      <c r="C208" s="164" t="str">
        <f t="shared" si="39"/>
        <v>FA</v>
      </c>
      <c r="D208" s="164" t="str">
        <f t="shared" si="40"/>
        <v>FA</v>
      </c>
      <c r="E208" s="135">
        <v>2.17</v>
      </c>
      <c r="F208" s="165">
        <v>0.2</v>
      </c>
      <c r="G208" s="135">
        <v>30</v>
      </c>
      <c r="H208" s="135">
        <v>125</v>
      </c>
      <c r="I208" s="154">
        <v>-2.07077</v>
      </c>
      <c r="J208" s="154">
        <v>0.03</v>
      </c>
      <c r="K208" s="154">
        <v>2707.32</v>
      </c>
      <c r="L208" s="154">
        <v>479.048</v>
      </c>
      <c r="M208" s="154">
        <v>690.37300000000005</v>
      </c>
      <c r="N208" s="135">
        <f t="shared" si="41"/>
        <v>95</v>
      </c>
      <c r="O208" s="167">
        <f t="shared" si="42"/>
        <v>2677.32</v>
      </c>
      <c r="P208" s="167">
        <f t="shared" si="42"/>
        <v>449.048</v>
      </c>
      <c r="Q208" s="167">
        <f t="shared" si="42"/>
        <v>660.37300000000005</v>
      </c>
      <c r="R208" s="135">
        <f t="shared" si="43"/>
        <v>90</v>
      </c>
      <c r="S208" s="167">
        <f t="shared" si="44"/>
        <v>2672.32</v>
      </c>
      <c r="T208" s="167">
        <f t="shared" si="45"/>
        <v>444.048</v>
      </c>
      <c r="U208" s="167">
        <f t="shared" si="46"/>
        <v>655.37300000000005</v>
      </c>
      <c r="V208" s="135">
        <f t="shared" si="47"/>
        <v>60</v>
      </c>
      <c r="W208" s="167">
        <f t="shared" si="48"/>
        <v>2642.32</v>
      </c>
      <c r="X208" s="167">
        <f t="shared" si="49"/>
        <v>414.048</v>
      </c>
      <c r="Y208" s="167">
        <f t="shared" si="50"/>
        <v>625.37300000000005</v>
      </c>
      <c r="Z208" t="str">
        <f t="shared" si="51"/>
        <v>NA</v>
      </c>
      <c r="AA208" t="str">
        <f t="shared" si="52"/>
        <v>NA</v>
      </c>
      <c r="AB208" s="168" t="str">
        <f t="shared" si="53"/>
        <v>NA</v>
      </c>
      <c r="AC208" t="str">
        <f t="shared" si="54"/>
        <v>NA</v>
      </c>
      <c r="AD208" s="168" t="str">
        <f t="shared" si="55"/>
        <v>NA</v>
      </c>
      <c r="AE208" t="str">
        <f t="shared" si="56"/>
        <v>NA</v>
      </c>
    </row>
    <row r="209" spans="1:31" ht="12.75" customHeight="1" outlineLevel="1" x14ac:dyDescent="0.25">
      <c r="A209" s="149">
        <v>35</v>
      </c>
      <c r="B209" s="164" t="str">
        <f t="shared" si="38"/>
        <v>FA</v>
      </c>
      <c r="C209" s="164" t="str">
        <f t="shared" si="39"/>
        <v>FA</v>
      </c>
      <c r="D209" s="164" t="str">
        <f t="shared" si="40"/>
        <v>FA</v>
      </c>
      <c r="E209" s="135">
        <v>3.67</v>
      </c>
      <c r="F209" s="165">
        <v>0.2</v>
      </c>
      <c r="G209" s="135">
        <v>30</v>
      </c>
      <c r="H209" s="135">
        <v>125</v>
      </c>
      <c r="I209" s="154">
        <v>-0.57076899999999997</v>
      </c>
      <c r="J209" s="154">
        <v>0.03</v>
      </c>
      <c r="K209" s="154">
        <v>1849.36</v>
      </c>
      <c r="L209" s="154">
        <v>360.43299999999999</v>
      </c>
      <c r="M209" s="154">
        <v>496.36399999999998</v>
      </c>
      <c r="N209" s="135">
        <f t="shared" si="41"/>
        <v>95</v>
      </c>
      <c r="O209" s="167">
        <f t="shared" si="42"/>
        <v>1819.36</v>
      </c>
      <c r="P209" s="167">
        <f t="shared" si="42"/>
        <v>330.43299999999999</v>
      </c>
      <c r="Q209" s="167">
        <f t="shared" si="42"/>
        <v>466.36399999999998</v>
      </c>
      <c r="R209" s="135">
        <f t="shared" si="43"/>
        <v>90</v>
      </c>
      <c r="S209" s="167">
        <f t="shared" si="44"/>
        <v>1814.36</v>
      </c>
      <c r="T209" s="167">
        <f t="shared" si="45"/>
        <v>325.43299999999999</v>
      </c>
      <c r="U209" s="167">
        <f t="shared" si="46"/>
        <v>461.36399999999998</v>
      </c>
      <c r="V209" s="135">
        <f t="shared" si="47"/>
        <v>60</v>
      </c>
      <c r="W209" s="167">
        <f t="shared" si="48"/>
        <v>1784.36</v>
      </c>
      <c r="X209" s="167">
        <f t="shared" si="49"/>
        <v>295.43299999999999</v>
      </c>
      <c r="Y209" s="167">
        <f t="shared" si="50"/>
        <v>431.36399999999998</v>
      </c>
      <c r="Z209" t="str">
        <f t="shared" si="51"/>
        <v>NA</v>
      </c>
      <c r="AA209" t="str">
        <f t="shared" si="52"/>
        <v>NA</v>
      </c>
      <c r="AB209" s="168" t="str">
        <f t="shared" si="53"/>
        <v>NA</v>
      </c>
      <c r="AC209" t="str">
        <f t="shared" si="54"/>
        <v>NA</v>
      </c>
      <c r="AD209" s="168" t="str">
        <f t="shared" si="55"/>
        <v>NA</v>
      </c>
      <c r="AE209" t="str">
        <f t="shared" si="56"/>
        <v>NA</v>
      </c>
    </row>
    <row r="210" spans="1:31" ht="12.75" customHeight="1" outlineLevel="1" x14ac:dyDescent="0.25">
      <c r="A210" s="149">
        <v>50</v>
      </c>
      <c r="B210" s="164" t="str">
        <f t="shared" si="38"/>
        <v>FA</v>
      </c>
      <c r="C210" s="164" t="str">
        <f t="shared" si="39"/>
        <v>FA</v>
      </c>
      <c r="D210" s="164" t="str">
        <f t="shared" si="40"/>
        <v>FA</v>
      </c>
      <c r="E210" s="135">
        <v>5.17</v>
      </c>
      <c r="F210" s="165">
        <v>0.2</v>
      </c>
      <c r="G210" s="135">
        <v>30</v>
      </c>
      <c r="H210" s="135">
        <v>125</v>
      </c>
      <c r="I210" s="154">
        <v>0.92923100000000003</v>
      </c>
      <c r="J210" s="154">
        <v>0.03</v>
      </c>
      <c r="K210" s="154">
        <v>1427.74</v>
      </c>
      <c r="L210" s="154">
        <v>303.44099999999997</v>
      </c>
      <c r="M210" s="154">
        <v>408.834</v>
      </c>
      <c r="N210" s="135">
        <f t="shared" si="41"/>
        <v>95</v>
      </c>
      <c r="O210" s="167">
        <f t="shared" si="42"/>
        <v>1397.74</v>
      </c>
      <c r="P210" s="167">
        <f t="shared" si="42"/>
        <v>273.44099999999997</v>
      </c>
      <c r="Q210" s="167">
        <f t="shared" si="42"/>
        <v>378.834</v>
      </c>
      <c r="R210" s="135">
        <f t="shared" si="43"/>
        <v>90</v>
      </c>
      <c r="S210" s="167">
        <f t="shared" si="44"/>
        <v>1392.74</v>
      </c>
      <c r="T210" s="167">
        <f t="shared" si="45"/>
        <v>268.44099999999997</v>
      </c>
      <c r="U210" s="167">
        <f t="shared" si="46"/>
        <v>373.834</v>
      </c>
      <c r="V210" s="135">
        <f t="shared" si="47"/>
        <v>60</v>
      </c>
      <c r="W210" s="167">
        <f t="shared" si="48"/>
        <v>1362.74</v>
      </c>
      <c r="X210" s="167">
        <f t="shared" si="49"/>
        <v>238.44099999999997</v>
      </c>
      <c r="Y210" s="167">
        <f t="shared" si="50"/>
        <v>343.834</v>
      </c>
      <c r="Z210" t="str">
        <f t="shared" si="51"/>
        <v>NA</v>
      </c>
      <c r="AA210" t="str">
        <f t="shared" si="52"/>
        <v>NA</v>
      </c>
      <c r="AB210" s="168" t="str">
        <f t="shared" si="53"/>
        <v>NA</v>
      </c>
      <c r="AC210" t="str">
        <f t="shared" si="54"/>
        <v>NA</v>
      </c>
      <c r="AD210" s="168" t="str">
        <f t="shared" si="55"/>
        <v>NA</v>
      </c>
      <c r="AE210" t="str">
        <f t="shared" si="56"/>
        <v>NA</v>
      </c>
    </row>
    <row r="211" spans="1:31" ht="12.75" customHeight="1" outlineLevel="1" x14ac:dyDescent="0.25">
      <c r="A211" s="149">
        <v>60</v>
      </c>
      <c r="B211" s="164" t="str">
        <f t="shared" si="38"/>
        <v>FA</v>
      </c>
      <c r="C211" s="164" t="str">
        <f t="shared" si="39"/>
        <v>FA</v>
      </c>
      <c r="D211" s="164" t="str">
        <f t="shared" si="40"/>
        <v>FA</v>
      </c>
      <c r="E211" s="135">
        <v>6.17</v>
      </c>
      <c r="F211" s="165">
        <v>0.2</v>
      </c>
      <c r="G211" s="135">
        <v>30</v>
      </c>
      <c r="H211" s="135">
        <v>125</v>
      </c>
      <c r="I211" s="154">
        <v>1.92923</v>
      </c>
      <c r="J211" s="154">
        <v>0.03</v>
      </c>
      <c r="K211" s="154">
        <v>1247.92</v>
      </c>
      <c r="L211" s="154">
        <v>278.26900000000001</v>
      </c>
      <c r="M211" s="154">
        <v>370.31900000000002</v>
      </c>
      <c r="N211" s="135">
        <f t="shared" si="41"/>
        <v>95</v>
      </c>
      <c r="O211" s="167">
        <f t="shared" si="42"/>
        <v>1217.92</v>
      </c>
      <c r="P211" s="167">
        <f t="shared" si="42"/>
        <v>248.26900000000001</v>
      </c>
      <c r="Q211" s="167">
        <f t="shared" si="42"/>
        <v>340.31900000000002</v>
      </c>
      <c r="R211" s="135">
        <f t="shared" si="43"/>
        <v>90</v>
      </c>
      <c r="S211" s="167">
        <f t="shared" si="44"/>
        <v>1212.92</v>
      </c>
      <c r="T211" s="167">
        <f t="shared" si="45"/>
        <v>243.26900000000001</v>
      </c>
      <c r="U211" s="167">
        <f t="shared" si="46"/>
        <v>335.31900000000002</v>
      </c>
      <c r="V211" s="135">
        <f t="shared" si="47"/>
        <v>60</v>
      </c>
      <c r="W211" s="167">
        <f t="shared" si="48"/>
        <v>1182.92</v>
      </c>
      <c r="X211" s="167">
        <f t="shared" si="49"/>
        <v>213.26900000000001</v>
      </c>
      <c r="Y211" s="167">
        <f t="shared" si="50"/>
        <v>305.31900000000002</v>
      </c>
      <c r="Z211" t="str">
        <f t="shared" si="51"/>
        <v>NA</v>
      </c>
      <c r="AA211" t="str">
        <f t="shared" si="52"/>
        <v>NA</v>
      </c>
      <c r="AB211" s="168" t="str">
        <f t="shared" si="53"/>
        <v>NA</v>
      </c>
      <c r="AC211" t="str">
        <f t="shared" si="54"/>
        <v>NA</v>
      </c>
      <c r="AD211" s="168" t="str">
        <f t="shared" si="55"/>
        <v>NA</v>
      </c>
      <c r="AE211" t="str">
        <f t="shared" si="56"/>
        <v>NA</v>
      </c>
    </row>
    <row r="212" spans="1:31" ht="12.75" customHeight="1" outlineLevel="1" x14ac:dyDescent="0.25">
      <c r="A212" s="149">
        <v>70</v>
      </c>
      <c r="B212" s="164" t="str">
        <f t="shared" si="38"/>
        <v>FA</v>
      </c>
      <c r="C212" s="164" t="str">
        <f t="shared" si="39"/>
        <v>FA</v>
      </c>
      <c r="D212" s="164" t="str">
        <f t="shared" si="40"/>
        <v>FA</v>
      </c>
      <c r="E212" s="135">
        <v>7.17</v>
      </c>
      <c r="F212" s="165">
        <v>0.2</v>
      </c>
      <c r="G212" s="135">
        <v>30</v>
      </c>
      <c r="H212" s="135">
        <v>125</v>
      </c>
      <c r="I212" s="154">
        <v>2.92923</v>
      </c>
      <c r="J212" s="154">
        <v>0.03</v>
      </c>
      <c r="K212" s="154">
        <v>1113.27</v>
      </c>
      <c r="L212" s="154">
        <v>259.97899999999998</v>
      </c>
      <c r="M212" s="154">
        <v>342.43200000000002</v>
      </c>
      <c r="N212" s="135">
        <f t="shared" si="41"/>
        <v>95</v>
      </c>
      <c r="O212" s="167">
        <f t="shared" si="42"/>
        <v>1083.27</v>
      </c>
      <c r="P212" s="167">
        <f t="shared" si="42"/>
        <v>229.97899999999998</v>
      </c>
      <c r="Q212" s="167">
        <f t="shared" si="42"/>
        <v>312.43200000000002</v>
      </c>
      <c r="R212" s="135">
        <f t="shared" si="43"/>
        <v>90</v>
      </c>
      <c r="S212" s="167">
        <f t="shared" si="44"/>
        <v>1078.27</v>
      </c>
      <c r="T212" s="167">
        <f t="shared" si="45"/>
        <v>224.97899999999998</v>
      </c>
      <c r="U212" s="167">
        <f t="shared" si="46"/>
        <v>307.43200000000002</v>
      </c>
      <c r="V212" s="135">
        <f t="shared" si="47"/>
        <v>60</v>
      </c>
      <c r="W212" s="167">
        <f t="shared" si="48"/>
        <v>1048.27</v>
      </c>
      <c r="X212" s="167">
        <f t="shared" si="49"/>
        <v>194.97899999999998</v>
      </c>
      <c r="Y212" s="167">
        <f t="shared" si="50"/>
        <v>277.43200000000002</v>
      </c>
      <c r="Z212" t="str">
        <f t="shared" si="51"/>
        <v>NA</v>
      </c>
      <c r="AA212" t="str">
        <f t="shared" si="52"/>
        <v>NA</v>
      </c>
      <c r="AB212" s="168" t="str">
        <f t="shared" si="53"/>
        <v>NA</v>
      </c>
      <c r="AC212" t="str">
        <f t="shared" si="54"/>
        <v>NA</v>
      </c>
      <c r="AD212" s="168" t="str">
        <f t="shared" si="55"/>
        <v>NA</v>
      </c>
      <c r="AE212" t="str">
        <f t="shared" si="56"/>
        <v>NA</v>
      </c>
    </row>
    <row r="213" spans="1:31" ht="12.75" customHeight="1" outlineLevel="1" x14ac:dyDescent="0.25">
      <c r="A213" s="149">
        <v>85</v>
      </c>
      <c r="B213" s="164" t="str">
        <f t="shared" si="38"/>
        <v>FA</v>
      </c>
      <c r="C213" s="164" t="str">
        <f t="shared" si="39"/>
        <v>FA</v>
      </c>
      <c r="D213" s="164" t="str">
        <f t="shared" si="40"/>
        <v>FA</v>
      </c>
      <c r="E213" s="135">
        <v>8.67</v>
      </c>
      <c r="F213" s="165">
        <v>0.2</v>
      </c>
      <c r="G213" s="135">
        <v>30</v>
      </c>
      <c r="H213" s="135">
        <v>125</v>
      </c>
      <c r="I213" s="154">
        <v>4.4292300000000004</v>
      </c>
      <c r="J213" s="154">
        <v>0.03</v>
      </c>
      <c r="K213" s="154">
        <v>964.97</v>
      </c>
      <c r="L213" s="154">
        <v>239.56899999999999</v>
      </c>
      <c r="M213" s="154">
        <v>306.42099999999999</v>
      </c>
      <c r="N213" s="135">
        <f t="shared" si="41"/>
        <v>95</v>
      </c>
      <c r="O213" s="167">
        <f t="shared" si="42"/>
        <v>934.97</v>
      </c>
      <c r="P213" s="167">
        <f t="shared" si="42"/>
        <v>209.56899999999999</v>
      </c>
      <c r="Q213" s="167">
        <f t="shared" si="42"/>
        <v>276.42099999999999</v>
      </c>
      <c r="R213" s="135">
        <f t="shared" si="43"/>
        <v>90</v>
      </c>
      <c r="S213" s="167">
        <f t="shared" si="44"/>
        <v>929.97</v>
      </c>
      <c r="T213" s="167">
        <f t="shared" si="45"/>
        <v>204.56899999999999</v>
      </c>
      <c r="U213" s="167">
        <f t="shared" si="46"/>
        <v>271.42099999999999</v>
      </c>
      <c r="V213" s="135">
        <f t="shared" si="47"/>
        <v>60</v>
      </c>
      <c r="W213" s="167">
        <f t="shared" si="48"/>
        <v>899.97</v>
      </c>
      <c r="X213" s="167">
        <f t="shared" si="49"/>
        <v>174.56899999999999</v>
      </c>
      <c r="Y213" s="167">
        <f t="shared" si="50"/>
        <v>241.42099999999999</v>
      </c>
      <c r="Z213" t="str">
        <f t="shared" si="51"/>
        <v>NA</v>
      </c>
      <c r="AA213" t="str">
        <f t="shared" si="52"/>
        <v>NA</v>
      </c>
      <c r="AB213" s="168" t="str">
        <f t="shared" si="53"/>
        <v>NA</v>
      </c>
      <c r="AC213" t="str">
        <f t="shared" si="54"/>
        <v>NA</v>
      </c>
      <c r="AD213" s="168" t="str">
        <f t="shared" si="55"/>
        <v>NA</v>
      </c>
      <c r="AE213" t="str">
        <f t="shared" si="56"/>
        <v>NA</v>
      </c>
    </row>
    <row r="214" spans="1:31" ht="12.75" customHeight="1" outlineLevel="1" x14ac:dyDescent="0.25">
      <c r="A214" s="149">
        <v>100</v>
      </c>
      <c r="B214" s="164" t="str">
        <f t="shared" si="38"/>
        <v>FA</v>
      </c>
      <c r="C214" s="164" t="str">
        <f t="shared" si="39"/>
        <v>FA</v>
      </c>
      <c r="D214" s="164" t="str">
        <f t="shared" si="40"/>
        <v>FA</v>
      </c>
      <c r="E214" s="135">
        <v>10.17</v>
      </c>
      <c r="F214" s="165">
        <v>0.2</v>
      </c>
      <c r="G214" s="135">
        <v>30</v>
      </c>
      <c r="H214" s="135">
        <v>125</v>
      </c>
      <c r="I214" s="154">
        <v>5.9292300000000004</v>
      </c>
      <c r="J214" s="154">
        <v>0.03</v>
      </c>
      <c r="K214" s="154">
        <v>856.7</v>
      </c>
      <c r="L214" s="154">
        <v>225.02699999999999</v>
      </c>
      <c r="M214" s="154">
        <v>284.94400000000002</v>
      </c>
      <c r="N214" s="135">
        <f t="shared" si="41"/>
        <v>95</v>
      </c>
      <c r="O214" s="167">
        <f t="shared" si="42"/>
        <v>826.7</v>
      </c>
      <c r="P214" s="167">
        <f t="shared" si="42"/>
        <v>195.02699999999999</v>
      </c>
      <c r="Q214" s="167">
        <f t="shared" si="42"/>
        <v>254.94400000000002</v>
      </c>
      <c r="R214" s="135">
        <f t="shared" si="43"/>
        <v>90</v>
      </c>
      <c r="S214" s="167">
        <f t="shared" si="44"/>
        <v>821.7</v>
      </c>
      <c r="T214" s="167">
        <f t="shared" si="45"/>
        <v>190.02699999999999</v>
      </c>
      <c r="U214" s="167">
        <f t="shared" si="46"/>
        <v>249.94400000000002</v>
      </c>
      <c r="V214" s="135">
        <f t="shared" si="47"/>
        <v>60</v>
      </c>
      <c r="W214" s="167">
        <f t="shared" si="48"/>
        <v>791.7</v>
      </c>
      <c r="X214" s="167">
        <f t="shared" si="49"/>
        <v>160.02699999999999</v>
      </c>
      <c r="Y214" s="167">
        <f t="shared" si="50"/>
        <v>219.94400000000002</v>
      </c>
      <c r="Z214" t="str">
        <f t="shared" si="51"/>
        <v>NA</v>
      </c>
      <c r="AA214" t="str">
        <f t="shared" si="52"/>
        <v>NA</v>
      </c>
      <c r="AB214" s="168" t="str">
        <f t="shared" si="53"/>
        <v>NA</v>
      </c>
      <c r="AC214" t="str">
        <f t="shared" si="54"/>
        <v>NA</v>
      </c>
      <c r="AD214" s="168" t="str">
        <f t="shared" si="55"/>
        <v>NA</v>
      </c>
      <c r="AE214" t="str">
        <f t="shared" si="56"/>
        <v>NA</v>
      </c>
    </row>
    <row r="215" spans="1:31" ht="12.75" customHeight="1" outlineLevel="1" x14ac:dyDescent="0.25">
      <c r="A215" s="149">
        <v>125</v>
      </c>
      <c r="B215" s="164" t="str">
        <f t="shared" si="38"/>
        <v>FA</v>
      </c>
      <c r="C215" s="164" t="str">
        <f t="shared" si="39"/>
        <v>FA</v>
      </c>
      <c r="D215" s="164" t="str">
        <f t="shared" si="40"/>
        <v>FA</v>
      </c>
      <c r="E215" s="135">
        <v>12.67</v>
      </c>
      <c r="F215" s="165">
        <v>0.2</v>
      </c>
      <c r="G215" s="135">
        <v>30</v>
      </c>
      <c r="H215" s="135">
        <v>125</v>
      </c>
      <c r="I215" s="154">
        <v>8.4292300000000004</v>
      </c>
      <c r="J215" s="154">
        <v>0.03</v>
      </c>
      <c r="K215" s="154">
        <v>727.77</v>
      </c>
      <c r="L215" s="154">
        <v>207.74799999999999</v>
      </c>
      <c r="M215" s="154">
        <v>258.33499999999998</v>
      </c>
      <c r="N215" s="135">
        <f t="shared" si="41"/>
        <v>95</v>
      </c>
      <c r="O215" s="167">
        <f t="shared" si="42"/>
        <v>697.77</v>
      </c>
      <c r="P215" s="167">
        <f t="shared" si="42"/>
        <v>177.74799999999999</v>
      </c>
      <c r="Q215" s="167">
        <f t="shared" si="42"/>
        <v>228.33499999999998</v>
      </c>
      <c r="R215" s="135">
        <f t="shared" si="43"/>
        <v>90</v>
      </c>
      <c r="S215" s="167">
        <f t="shared" si="44"/>
        <v>692.77</v>
      </c>
      <c r="T215" s="167">
        <f t="shared" si="45"/>
        <v>172.74799999999999</v>
      </c>
      <c r="U215" s="167">
        <f t="shared" si="46"/>
        <v>223.33499999999998</v>
      </c>
      <c r="V215" s="135">
        <f t="shared" si="47"/>
        <v>60</v>
      </c>
      <c r="W215" s="167">
        <f t="shared" si="48"/>
        <v>662.77</v>
      </c>
      <c r="X215" s="167">
        <f t="shared" si="49"/>
        <v>142.74799999999999</v>
      </c>
      <c r="Y215" s="167">
        <f t="shared" si="50"/>
        <v>193.33499999999998</v>
      </c>
      <c r="Z215" t="str">
        <f t="shared" si="51"/>
        <v>NA</v>
      </c>
      <c r="AA215" t="str">
        <f t="shared" si="52"/>
        <v>NA</v>
      </c>
      <c r="AB215" s="168" t="str">
        <f t="shared" si="53"/>
        <v>NA</v>
      </c>
      <c r="AC215" t="str">
        <f t="shared" si="54"/>
        <v>NA</v>
      </c>
      <c r="AD215" s="168" t="str">
        <f t="shared" si="55"/>
        <v>NA</v>
      </c>
      <c r="AE215" t="str">
        <f t="shared" si="56"/>
        <v>NA</v>
      </c>
    </row>
    <row r="216" spans="1:31" ht="12.75" customHeight="1" outlineLevel="1" x14ac:dyDescent="0.25">
      <c r="A216" s="149">
        <v>150</v>
      </c>
      <c r="B216" s="164" t="str">
        <f t="shared" si="38"/>
        <v>FA</v>
      </c>
      <c r="C216" s="164" t="str">
        <f t="shared" si="39"/>
        <v>FA</v>
      </c>
      <c r="D216" s="164" t="str">
        <f t="shared" si="40"/>
        <v>FA</v>
      </c>
      <c r="E216" s="135">
        <v>15.17</v>
      </c>
      <c r="F216" s="165">
        <v>0.2</v>
      </c>
      <c r="G216" s="135">
        <v>30</v>
      </c>
      <c r="H216" s="135">
        <v>125</v>
      </c>
      <c r="I216" s="154">
        <v>10.9292</v>
      </c>
      <c r="J216" s="154">
        <v>0.03</v>
      </c>
      <c r="K216" s="154">
        <v>638.59400000000005</v>
      </c>
      <c r="L216" s="154">
        <v>195.65</v>
      </c>
      <c r="M216" s="154">
        <v>239.018</v>
      </c>
      <c r="N216" s="135">
        <f t="shared" si="41"/>
        <v>95</v>
      </c>
      <c r="O216" s="167">
        <f t="shared" si="42"/>
        <v>608.59400000000005</v>
      </c>
      <c r="P216" s="167">
        <f t="shared" si="42"/>
        <v>165.65</v>
      </c>
      <c r="Q216" s="167">
        <f t="shared" si="42"/>
        <v>209.018</v>
      </c>
      <c r="R216" s="135">
        <f t="shared" si="43"/>
        <v>90</v>
      </c>
      <c r="S216" s="167">
        <f t="shared" si="44"/>
        <v>603.59400000000005</v>
      </c>
      <c r="T216" s="167">
        <f t="shared" si="45"/>
        <v>160.65</v>
      </c>
      <c r="U216" s="167">
        <f t="shared" si="46"/>
        <v>204.018</v>
      </c>
      <c r="V216" s="135">
        <f t="shared" si="47"/>
        <v>60</v>
      </c>
      <c r="W216" s="167">
        <f t="shared" si="48"/>
        <v>573.59400000000005</v>
      </c>
      <c r="X216" s="167">
        <f t="shared" si="49"/>
        <v>130.65</v>
      </c>
      <c r="Y216" s="167">
        <f t="shared" si="50"/>
        <v>174.018</v>
      </c>
      <c r="Z216" t="str">
        <f t="shared" si="51"/>
        <v>NA</v>
      </c>
      <c r="AA216" t="str">
        <f t="shared" si="52"/>
        <v>NA</v>
      </c>
      <c r="AB216" s="168" t="str">
        <f t="shared" si="53"/>
        <v>NA</v>
      </c>
      <c r="AC216" t="str">
        <f t="shared" si="54"/>
        <v>NA</v>
      </c>
      <c r="AD216" s="168" t="str">
        <f t="shared" si="55"/>
        <v>NA</v>
      </c>
      <c r="AE216" t="str">
        <f t="shared" si="56"/>
        <v>NA</v>
      </c>
    </row>
    <row r="217" spans="1:31" outlineLevel="1" x14ac:dyDescent="0.25">
      <c r="A217" s="168"/>
      <c r="B217" s="164"/>
      <c r="C217" s="164"/>
      <c r="D217" s="164"/>
      <c r="F217" s="169"/>
      <c r="O217" s="168"/>
      <c r="P217" s="168"/>
      <c r="Q217" s="168"/>
      <c r="S217" s="168"/>
      <c r="T217" s="168"/>
      <c r="U217" s="168"/>
      <c r="W217" s="168"/>
      <c r="X217" s="168"/>
      <c r="Y217" s="168"/>
      <c r="AB217" s="168"/>
      <c r="AD217" s="168"/>
    </row>
    <row r="218" spans="1:31" outlineLevel="1" x14ac:dyDescent="0.25">
      <c r="A218" s="149">
        <v>2</v>
      </c>
      <c r="B218" s="164" t="str">
        <f t="shared" ref="B218:B281" si="57">IF(AND($A218&lt;=$C$29,Z218&lt;&gt;"NA",AA218&lt;&gt;"NA",G218&gt;=$Z$31),"TR","FA")</f>
        <v>FA</v>
      </c>
      <c r="C218" s="164" t="str">
        <f t="shared" ref="C218:C281" si="58">IF(AND($A218&lt;=$C$29,$AB218&lt;&gt;"NA",$AC218&lt;&gt;"NA",$G218&gt;=$AB$31),"TR","FA")</f>
        <v>FA</v>
      </c>
      <c r="D218" s="164" t="str">
        <f t="shared" ref="D218:D281" si="59">IF(AND($A218&lt;=$C$29,$AD218&lt;&gt;"NA",$AE218&lt;&gt;"NA",$G218&gt;=$AD$31),"TR","FA")</f>
        <v>FA</v>
      </c>
      <c r="E218" s="135">
        <v>0.68</v>
      </c>
      <c r="F218" s="165">
        <v>0.4</v>
      </c>
      <c r="G218" s="135">
        <v>0.5</v>
      </c>
      <c r="H218" s="135">
        <v>125</v>
      </c>
      <c r="I218" s="154">
        <v>-3.5630800000000002</v>
      </c>
      <c r="J218" s="154">
        <v>5.0000000000000001E-4</v>
      </c>
      <c r="K218" s="154">
        <v>214.03899999999999</v>
      </c>
      <c r="L218" s="154">
        <v>142.43899999999999</v>
      </c>
      <c r="M218" s="154">
        <v>154.446</v>
      </c>
      <c r="N218" s="135">
        <f>$O$35</f>
        <v>95</v>
      </c>
      <c r="O218" s="167">
        <f>K218-$K$35+$O$35</f>
        <v>184.03899999999999</v>
      </c>
      <c r="P218" s="167">
        <f>L218-$K$35+$O$35</f>
        <v>112.43899999999999</v>
      </c>
      <c r="Q218" s="167">
        <f>M218-$K$35+$O$35</f>
        <v>124.446</v>
      </c>
      <c r="R218" s="135">
        <f>$S$35</f>
        <v>90</v>
      </c>
      <c r="S218" s="167">
        <f>$K218-$K$35+$S$35</f>
        <v>179.03899999999999</v>
      </c>
      <c r="T218" s="167">
        <f>$L218-$K$35+$S$35</f>
        <v>107.43899999999999</v>
      </c>
      <c r="U218" s="167">
        <f>$M218-$K$35+$S$35</f>
        <v>119.446</v>
      </c>
      <c r="V218" s="135">
        <f>$W$35</f>
        <v>60</v>
      </c>
      <c r="W218" s="167">
        <f>$K218-$K$35+$W$35</f>
        <v>149.03899999999999</v>
      </c>
      <c r="X218" s="167">
        <f>$L218-$K$35+$W$35</f>
        <v>77.438999999999993</v>
      </c>
      <c r="Y218" s="167">
        <f>$M218-$K$35+$W$35</f>
        <v>89.445999999999998</v>
      </c>
      <c r="Z218">
        <f>IF(O218&lt;$Z$35,O218,"NA")</f>
        <v>184.03899999999999</v>
      </c>
      <c r="AA218">
        <f>IF(P218&lt;$AA$35,P218,"NA")</f>
        <v>112.43899999999999</v>
      </c>
      <c r="AB218" s="168" t="str">
        <f>IF(S218&lt;$AB$35,S218,"NA")</f>
        <v>NA</v>
      </c>
      <c r="AC218">
        <f>IF(T218&lt;$AC$35,T218,"NA")</f>
        <v>107.43899999999999</v>
      </c>
      <c r="AD218" s="168" t="str">
        <f>IF(W218&lt;$AD$35,W218,"NA")</f>
        <v>NA</v>
      </c>
      <c r="AE218">
        <f>IF(X218&lt;$AE$35,X218,"NA")</f>
        <v>77.438999999999993</v>
      </c>
    </row>
    <row r="219" spans="1:31" outlineLevel="1" x14ac:dyDescent="0.25">
      <c r="A219" s="149">
        <v>3.5</v>
      </c>
      <c r="B219" s="164" t="str">
        <f t="shared" si="57"/>
        <v>FA</v>
      </c>
      <c r="C219" s="164" t="str">
        <f t="shared" si="58"/>
        <v>FA</v>
      </c>
      <c r="D219" s="164" t="str">
        <f t="shared" si="59"/>
        <v>FA</v>
      </c>
      <c r="E219" s="135">
        <v>1.06</v>
      </c>
      <c r="F219" s="165">
        <v>0.4</v>
      </c>
      <c r="G219" s="135">
        <v>0.5</v>
      </c>
      <c r="H219" s="135">
        <v>125</v>
      </c>
      <c r="I219" s="154">
        <v>-3.1823100000000002</v>
      </c>
      <c r="J219" s="154">
        <v>5.0000000000000001E-4</v>
      </c>
      <c r="K219" s="154">
        <v>198.483</v>
      </c>
      <c r="L219" s="154">
        <v>138.339</v>
      </c>
      <c r="M219" s="154">
        <v>148.04599999999999</v>
      </c>
      <c r="N219" s="135">
        <f t="shared" ref="N219:N282" si="60">$O$35</f>
        <v>95</v>
      </c>
      <c r="O219" s="167">
        <f t="shared" ref="O219:Q282" si="61">K219-$K$35+$O$35</f>
        <v>168.483</v>
      </c>
      <c r="P219" s="167">
        <f t="shared" si="61"/>
        <v>108.339</v>
      </c>
      <c r="Q219" s="167">
        <f t="shared" si="61"/>
        <v>118.04599999999999</v>
      </c>
      <c r="R219" s="135">
        <f t="shared" ref="R219:R282" si="62">$S$35</f>
        <v>90</v>
      </c>
      <c r="S219" s="167">
        <f t="shared" ref="S219:S282" si="63">$K219-$K$35+$S$35</f>
        <v>163.483</v>
      </c>
      <c r="T219" s="167">
        <f t="shared" ref="T219:T282" si="64">$L219-$K$35+$S$35</f>
        <v>103.339</v>
      </c>
      <c r="U219" s="167">
        <f t="shared" ref="U219:U282" si="65">$M219-$K$35+$S$35</f>
        <v>113.04599999999999</v>
      </c>
      <c r="V219" s="135">
        <f t="shared" ref="V219:V282" si="66">$W$35</f>
        <v>60</v>
      </c>
      <c r="W219" s="167">
        <f t="shared" ref="W219:W282" si="67">$K219-$K$35+$W$35</f>
        <v>133.483</v>
      </c>
      <c r="X219" s="167">
        <f t="shared" ref="X219:X282" si="68">$L219-$K$35+$W$35</f>
        <v>73.338999999999999</v>
      </c>
      <c r="Y219" s="167">
        <f t="shared" ref="Y219:Y282" si="69">$M219-$K$35+$W$35</f>
        <v>83.045999999999992</v>
      </c>
      <c r="Z219">
        <f t="shared" ref="Z219:Z282" si="70">IF(O219&lt;$Z$35,O219,"NA")</f>
        <v>168.483</v>
      </c>
      <c r="AA219">
        <f t="shared" ref="AA219:AA282" si="71">IF(P219&lt;$AA$35,P219,"NA")</f>
        <v>108.339</v>
      </c>
      <c r="AB219" s="168">
        <f t="shared" ref="AB219:AB282" si="72">IF(S219&lt;$AB$35,S219,"NA")</f>
        <v>163.483</v>
      </c>
      <c r="AC219">
        <f t="shared" ref="AC219:AC282" si="73">IF(T219&lt;$AC$35,T219,"NA")</f>
        <v>103.339</v>
      </c>
      <c r="AD219" s="168">
        <f t="shared" ref="AD219:AD282" si="74">IF(W219&lt;$AD$35,W219,"NA")</f>
        <v>133.483</v>
      </c>
      <c r="AE219">
        <f t="shared" ref="AE219:AE282" si="75">IF(X219&lt;$AE$35,X219,"NA")</f>
        <v>73.338999999999999</v>
      </c>
    </row>
    <row r="220" spans="1:31" outlineLevel="1" x14ac:dyDescent="0.25">
      <c r="A220" s="149">
        <v>5</v>
      </c>
      <c r="B220" s="164" t="str">
        <f t="shared" si="57"/>
        <v>FA</v>
      </c>
      <c r="C220" s="164" t="str">
        <f t="shared" si="58"/>
        <v>FA</v>
      </c>
      <c r="D220" s="164" t="str">
        <f t="shared" si="59"/>
        <v>FA</v>
      </c>
      <c r="E220" s="135">
        <v>1.44</v>
      </c>
      <c r="F220" s="165">
        <v>0.4</v>
      </c>
      <c r="G220" s="135">
        <v>0.5</v>
      </c>
      <c r="H220" s="135">
        <v>125</v>
      </c>
      <c r="I220" s="154">
        <v>-2.8015400000000001</v>
      </c>
      <c r="J220" s="154">
        <v>5.0000000000000001E-4</v>
      </c>
      <c r="K220" s="154">
        <v>187.488</v>
      </c>
      <c r="L220" s="154">
        <v>135.72999999999999</v>
      </c>
      <c r="M220" s="154">
        <v>143.66999999999999</v>
      </c>
      <c r="N220" s="135">
        <f t="shared" si="60"/>
        <v>95</v>
      </c>
      <c r="O220" s="167">
        <f t="shared" si="61"/>
        <v>157.488</v>
      </c>
      <c r="P220" s="167">
        <f t="shared" si="61"/>
        <v>105.72999999999999</v>
      </c>
      <c r="Q220" s="167">
        <f t="shared" si="61"/>
        <v>113.66999999999999</v>
      </c>
      <c r="R220" s="135">
        <f t="shared" si="62"/>
        <v>90</v>
      </c>
      <c r="S220" s="167">
        <f t="shared" si="63"/>
        <v>152.488</v>
      </c>
      <c r="T220" s="167">
        <f t="shared" si="64"/>
        <v>100.72999999999999</v>
      </c>
      <c r="U220" s="167">
        <f t="shared" si="65"/>
        <v>108.66999999999999</v>
      </c>
      <c r="V220" s="135">
        <f t="shared" si="66"/>
        <v>60</v>
      </c>
      <c r="W220" s="167">
        <f t="shared" si="67"/>
        <v>122.488</v>
      </c>
      <c r="X220" s="167">
        <f t="shared" si="68"/>
        <v>70.72999999999999</v>
      </c>
      <c r="Y220" s="167">
        <f t="shared" si="69"/>
        <v>78.669999999999987</v>
      </c>
      <c r="Z220">
        <f t="shared" si="70"/>
        <v>157.488</v>
      </c>
      <c r="AA220">
        <f t="shared" si="71"/>
        <v>105.72999999999999</v>
      </c>
      <c r="AB220" s="168">
        <f t="shared" si="72"/>
        <v>152.488</v>
      </c>
      <c r="AC220">
        <f t="shared" si="73"/>
        <v>100.72999999999999</v>
      </c>
      <c r="AD220" s="168">
        <f t="shared" si="74"/>
        <v>122.488</v>
      </c>
      <c r="AE220">
        <f t="shared" si="75"/>
        <v>70.72999999999999</v>
      </c>
    </row>
    <row r="221" spans="1:31" outlineLevel="1" x14ac:dyDescent="0.25">
      <c r="A221" s="149">
        <v>7.5</v>
      </c>
      <c r="B221" s="164" t="str">
        <f t="shared" si="57"/>
        <v>FA</v>
      </c>
      <c r="C221" s="164" t="str">
        <f t="shared" si="58"/>
        <v>FA</v>
      </c>
      <c r="D221" s="164" t="str">
        <f t="shared" si="59"/>
        <v>FA</v>
      </c>
      <c r="E221" s="135">
        <v>2.0699999999999998</v>
      </c>
      <c r="F221" s="165">
        <v>0.4</v>
      </c>
      <c r="G221" s="135">
        <v>0.5</v>
      </c>
      <c r="H221" s="135">
        <v>125</v>
      </c>
      <c r="I221" s="154">
        <v>-2.1669200000000002</v>
      </c>
      <c r="J221" s="154">
        <v>5.0000000000000001E-4</v>
      </c>
      <c r="K221" s="154">
        <v>173.82499999999999</v>
      </c>
      <c r="L221" s="154">
        <v>133.08600000000001</v>
      </c>
      <c r="M221" s="154">
        <v>138.97800000000001</v>
      </c>
      <c r="N221" s="135">
        <f t="shared" si="60"/>
        <v>95</v>
      </c>
      <c r="O221" s="167">
        <f t="shared" si="61"/>
        <v>143.82499999999999</v>
      </c>
      <c r="P221" s="167">
        <f t="shared" si="61"/>
        <v>103.08600000000001</v>
      </c>
      <c r="Q221" s="167">
        <f t="shared" si="61"/>
        <v>108.97800000000001</v>
      </c>
      <c r="R221" s="135">
        <f t="shared" si="62"/>
        <v>90</v>
      </c>
      <c r="S221" s="167">
        <f t="shared" si="63"/>
        <v>138.82499999999999</v>
      </c>
      <c r="T221" s="167">
        <f t="shared" si="64"/>
        <v>98.086000000000013</v>
      </c>
      <c r="U221" s="167">
        <f t="shared" si="65"/>
        <v>103.97800000000001</v>
      </c>
      <c r="V221" s="135">
        <f t="shared" si="66"/>
        <v>60</v>
      </c>
      <c r="W221" s="167">
        <f t="shared" si="67"/>
        <v>108.82499999999999</v>
      </c>
      <c r="X221" s="167">
        <f t="shared" si="68"/>
        <v>68.086000000000013</v>
      </c>
      <c r="Y221" s="167">
        <f t="shared" si="69"/>
        <v>73.978000000000009</v>
      </c>
      <c r="Z221">
        <f t="shared" si="70"/>
        <v>143.82499999999999</v>
      </c>
      <c r="AA221">
        <f t="shared" si="71"/>
        <v>103.08600000000001</v>
      </c>
      <c r="AB221" s="168">
        <f t="shared" si="72"/>
        <v>138.82499999999999</v>
      </c>
      <c r="AC221">
        <f t="shared" si="73"/>
        <v>98.086000000000013</v>
      </c>
      <c r="AD221" s="168">
        <f t="shared" si="74"/>
        <v>108.82499999999999</v>
      </c>
      <c r="AE221">
        <f t="shared" si="75"/>
        <v>68.086000000000013</v>
      </c>
    </row>
    <row r="222" spans="1:31" outlineLevel="1" x14ac:dyDescent="0.25">
      <c r="A222" s="149">
        <v>10</v>
      </c>
      <c r="B222" s="164" t="str">
        <f t="shared" si="57"/>
        <v>FA</v>
      </c>
      <c r="C222" s="164" t="str">
        <f t="shared" si="58"/>
        <v>FA</v>
      </c>
      <c r="D222" s="164" t="str">
        <f t="shared" si="59"/>
        <v>FA</v>
      </c>
      <c r="E222" s="135">
        <v>2.71</v>
      </c>
      <c r="F222" s="165">
        <v>0.4</v>
      </c>
      <c r="G222" s="135">
        <v>0.5</v>
      </c>
      <c r="H222" s="135">
        <v>125</v>
      </c>
      <c r="I222" s="154">
        <v>-1.5323099999999998</v>
      </c>
      <c r="J222" s="154">
        <v>5.0000000000000001E-4</v>
      </c>
      <c r="K222" s="154">
        <v>164.94499999999999</v>
      </c>
      <c r="L222" s="154">
        <v>131.386</v>
      </c>
      <c r="M222" s="154">
        <v>136.001</v>
      </c>
      <c r="N222" s="135">
        <f t="shared" si="60"/>
        <v>95</v>
      </c>
      <c r="O222" s="167">
        <f t="shared" si="61"/>
        <v>134.94499999999999</v>
      </c>
      <c r="P222" s="167">
        <f t="shared" si="61"/>
        <v>101.386</v>
      </c>
      <c r="Q222" s="167">
        <f t="shared" si="61"/>
        <v>106.001</v>
      </c>
      <c r="R222" s="135">
        <f t="shared" si="62"/>
        <v>90</v>
      </c>
      <c r="S222" s="167">
        <f t="shared" si="63"/>
        <v>129.94499999999999</v>
      </c>
      <c r="T222" s="167">
        <f t="shared" si="64"/>
        <v>96.385999999999996</v>
      </c>
      <c r="U222" s="167">
        <f t="shared" si="65"/>
        <v>101.001</v>
      </c>
      <c r="V222" s="135">
        <f t="shared" si="66"/>
        <v>60</v>
      </c>
      <c r="W222" s="167">
        <f t="shared" si="67"/>
        <v>99.944999999999993</v>
      </c>
      <c r="X222" s="167">
        <f t="shared" si="68"/>
        <v>66.385999999999996</v>
      </c>
      <c r="Y222" s="167">
        <f t="shared" si="69"/>
        <v>71.001000000000005</v>
      </c>
      <c r="Z222">
        <f t="shared" si="70"/>
        <v>134.94499999999999</v>
      </c>
      <c r="AA222">
        <f t="shared" si="71"/>
        <v>101.386</v>
      </c>
      <c r="AB222" s="168">
        <f t="shared" si="72"/>
        <v>129.94499999999999</v>
      </c>
      <c r="AC222">
        <f t="shared" si="73"/>
        <v>96.385999999999996</v>
      </c>
      <c r="AD222" s="168">
        <f t="shared" si="74"/>
        <v>99.944999999999993</v>
      </c>
      <c r="AE222">
        <f t="shared" si="75"/>
        <v>66.385999999999996</v>
      </c>
    </row>
    <row r="223" spans="1:31" outlineLevel="1" x14ac:dyDescent="0.25">
      <c r="A223" s="149">
        <v>15</v>
      </c>
      <c r="B223" s="164" t="str">
        <f t="shared" si="57"/>
        <v>FA</v>
      </c>
      <c r="C223" s="164" t="str">
        <f t="shared" si="58"/>
        <v>FA</v>
      </c>
      <c r="D223" s="164" t="str">
        <f t="shared" si="59"/>
        <v>FA</v>
      </c>
      <c r="E223" s="135">
        <v>3.98</v>
      </c>
      <c r="F223" s="165">
        <v>0.4</v>
      </c>
      <c r="G223" s="135">
        <v>0.5</v>
      </c>
      <c r="H223" s="135">
        <v>125</v>
      </c>
      <c r="I223" s="154">
        <v>-0.26307700000000001</v>
      </c>
      <c r="J223" s="154">
        <v>5.0000000000000001E-4</v>
      </c>
      <c r="K223" s="154">
        <v>153.685</v>
      </c>
      <c r="L223" s="154">
        <v>129.47</v>
      </c>
      <c r="M223" s="154">
        <v>132.708</v>
      </c>
      <c r="N223" s="135">
        <f t="shared" si="60"/>
        <v>95</v>
      </c>
      <c r="O223" s="167">
        <f t="shared" si="61"/>
        <v>123.685</v>
      </c>
      <c r="P223" s="167">
        <f t="shared" si="61"/>
        <v>99.47</v>
      </c>
      <c r="Q223" s="167">
        <f t="shared" si="61"/>
        <v>102.708</v>
      </c>
      <c r="R223" s="135">
        <f t="shared" si="62"/>
        <v>90</v>
      </c>
      <c r="S223" s="167">
        <f t="shared" si="63"/>
        <v>118.685</v>
      </c>
      <c r="T223" s="167">
        <f t="shared" si="64"/>
        <v>94.47</v>
      </c>
      <c r="U223" s="167">
        <f t="shared" si="65"/>
        <v>97.707999999999998</v>
      </c>
      <c r="V223" s="135">
        <f t="shared" si="66"/>
        <v>60</v>
      </c>
      <c r="W223" s="167">
        <f t="shared" si="67"/>
        <v>88.685000000000002</v>
      </c>
      <c r="X223" s="167">
        <f t="shared" si="68"/>
        <v>64.47</v>
      </c>
      <c r="Y223" s="167">
        <f t="shared" si="69"/>
        <v>67.707999999999998</v>
      </c>
      <c r="Z223">
        <f t="shared" si="70"/>
        <v>123.685</v>
      </c>
      <c r="AA223">
        <f t="shared" si="71"/>
        <v>99.47</v>
      </c>
      <c r="AB223" s="168">
        <f t="shared" si="72"/>
        <v>118.685</v>
      </c>
      <c r="AC223">
        <f t="shared" si="73"/>
        <v>94.47</v>
      </c>
      <c r="AD223" s="168">
        <f t="shared" si="74"/>
        <v>88.685000000000002</v>
      </c>
      <c r="AE223">
        <f t="shared" si="75"/>
        <v>64.47</v>
      </c>
    </row>
    <row r="224" spans="1:31" outlineLevel="1" x14ac:dyDescent="0.25">
      <c r="A224" s="149">
        <v>20</v>
      </c>
      <c r="B224" s="164" t="str">
        <f t="shared" si="57"/>
        <v>FA</v>
      </c>
      <c r="C224" s="164" t="str">
        <f t="shared" si="58"/>
        <v>FA</v>
      </c>
      <c r="D224" s="164" t="str">
        <f t="shared" si="59"/>
        <v>FA</v>
      </c>
      <c r="E224" s="135">
        <v>5.25</v>
      </c>
      <c r="F224" s="165">
        <v>0.4</v>
      </c>
      <c r="G224" s="135">
        <v>0.5</v>
      </c>
      <c r="H224" s="135">
        <v>125</v>
      </c>
      <c r="I224" s="154">
        <v>1.0061500000000001</v>
      </c>
      <c r="J224" s="154">
        <v>5.0000000000000001E-4</v>
      </c>
      <c r="K224" s="154">
        <v>147.303</v>
      </c>
      <c r="L224" s="154">
        <v>128.488</v>
      </c>
      <c r="M224" s="154">
        <v>130.95500000000001</v>
      </c>
      <c r="N224" s="135">
        <f t="shared" si="60"/>
        <v>95</v>
      </c>
      <c r="O224" s="167">
        <f t="shared" si="61"/>
        <v>117.303</v>
      </c>
      <c r="P224" s="167">
        <f t="shared" si="61"/>
        <v>98.488</v>
      </c>
      <c r="Q224" s="167">
        <f t="shared" si="61"/>
        <v>100.95500000000001</v>
      </c>
      <c r="R224" s="135">
        <f t="shared" si="62"/>
        <v>90</v>
      </c>
      <c r="S224" s="167">
        <f t="shared" si="63"/>
        <v>112.303</v>
      </c>
      <c r="T224" s="167">
        <f t="shared" si="64"/>
        <v>93.488</v>
      </c>
      <c r="U224" s="167">
        <f t="shared" si="65"/>
        <v>95.955000000000013</v>
      </c>
      <c r="V224" s="135">
        <f t="shared" si="66"/>
        <v>60</v>
      </c>
      <c r="W224" s="167">
        <f t="shared" si="67"/>
        <v>82.302999999999997</v>
      </c>
      <c r="X224" s="167">
        <f t="shared" si="68"/>
        <v>63.488</v>
      </c>
      <c r="Y224" s="167">
        <f t="shared" si="69"/>
        <v>65.955000000000013</v>
      </c>
      <c r="Z224">
        <f t="shared" si="70"/>
        <v>117.303</v>
      </c>
      <c r="AA224">
        <f t="shared" si="71"/>
        <v>98.488</v>
      </c>
      <c r="AB224" s="168">
        <f t="shared" si="72"/>
        <v>112.303</v>
      </c>
      <c r="AC224">
        <f t="shared" si="73"/>
        <v>93.488</v>
      </c>
      <c r="AD224" s="168">
        <f t="shared" si="74"/>
        <v>82.302999999999997</v>
      </c>
      <c r="AE224">
        <f t="shared" si="75"/>
        <v>63.488</v>
      </c>
    </row>
    <row r="225" spans="1:31" outlineLevel="1" x14ac:dyDescent="0.25">
      <c r="A225" s="149">
        <v>35</v>
      </c>
      <c r="B225" s="164" t="str">
        <f t="shared" si="57"/>
        <v>FA</v>
      </c>
      <c r="C225" s="164" t="str">
        <f t="shared" si="58"/>
        <v>FA</v>
      </c>
      <c r="D225" s="164" t="str">
        <f t="shared" si="59"/>
        <v>FA</v>
      </c>
      <c r="E225" s="135">
        <v>9.0500000000000007</v>
      </c>
      <c r="F225" s="165">
        <v>0.4</v>
      </c>
      <c r="G225" s="135">
        <v>0.5</v>
      </c>
      <c r="H225" s="135">
        <v>125</v>
      </c>
      <c r="I225" s="154">
        <v>4.8138500000000004</v>
      </c>
      <c r="J225" s="154">
        <v>5.0000000000000001E-4</v>
      </c>
      <c r="K225" s="154">
        <v>138.25800000000001</v>
      </c>
      <c r="L225" s="154">
        <v>127.07899999999999</v>
      </c>
      <c r="M225" s="154">
        <v>128.49299999999999</v>
      </c>
      <c r="N225" s="135">
        <f t="shared" si="60"/>
        <v>95</v>
      </c>
      <c r="O225" s="167">
        <f t="shared" si="61"/>
        <v>108.25800000000001</v>
      </c>
      <c r="P225" s="167">
        <f t="shared" si="61"/>
        <v>97.078999999999994</v>
      </c>
      <c r="Q225" s="167">
        <f t="shared" si="61"/>
        <v>98.492999999999995</v>
      </c>
      <c r="R225" s="135">
        <f t="shared" si="62"/>
        <v>90</v>
      </c>
      <c r="S225" s="167">
        <f t="shared" si="63"/>
        <v>103.25800000000001</v>
      </c>
      <c r="T225" s="167">
        <f t="shared" si="64"/>
        <v>92.078999999999994</v>
      </c>
      <c r="U225" s="167">
        <f t="shared" si="65"/>
        <v>93.492999999999995</v>
      </c>
      <c r="V225" s="135">
        <f t="shared" si="66"/>
        <v>60</v>
      </c>
      <c r="W225" s="167">
        <f t="shared" si="67"/>
        <v>73.25800000000001</v>
      </c>
      <c r="X225" s="167">
        <f t="shared" si="68"/>
        <v>62.078999999999994</v>
      </c>
      <c r="Y225" s="167">
        <f t="shared" si="69"/>
        <v>63.492999999999995</v>
      </c>
      <c r="Z225">
        <f t="shared" si="70"/>
        <v>108.25800000000001</v>
      </c>
      <c r="AA225">
        <f t="shared" si="71"/>
        <v>97.078999999999994</v>
      </c>
      <c r="AB225" s="168">
        <f t="shared" si="72"/>
        <v>103.25800000000001</v>
      </c>
      <c r="AC225">
        <f t="shared" si="73"/>
        <v>92.078999999999994</v>
      </c>
      <c r="AD225" s="168">
        <f t="shared" si="74"/>
        <v>73.25800000000001</v>
      </c>
      <c r="AE225">
        <f t="shared" si="75"/>
        <v>62.078999999999994</v>
      </c>
    </row>
    <row r="226" spans="1:31" outlineLevel="1" x14ac:dyDescent="0.25">
      <c r="A226" s="149">
        <v>50</v>
      </c>
      <c r="B226" s="164" t="str">
        <f t="shared" si="57"/>
        <v>FA</v>
      </c>
      <c r="C226" s="164" t="str">
        <f t="shared" si="58"/>
        <v>FA</v>
      </c>
      <c r="D226" s="164" t="str">
        <f t="shared" si="59"/>
        <v>FA</v>
      </c>
      <c r="E226" s="135">
        <v>12.86</v>
      </c>
      <c r="F226" s="165">
        <v>0.4</v>
      </c>
      <c r="G226" s="135">
        <v>0.5</v>
      </c>
      <c r="H226" s="135">
        <v>125</v>
      </c>
      <c r="I226" s="154">
        <v>8.6215399999999995</v>
      </c>
      <c r="J226" s="154">
        <v>5.0000000000000001E-4</v>
      </c>
      <c r="K226" s="154">
        <v>134.42099999999999</v>
      </c>
      <c r="L226" s="154">
        <v>126.499</v>
      </c>
      <c r="M226" s="154">
        <v>127.509</v>
      </c>
      <c r="N226" s="135">
        <f t="shared" si="60"/>
        <v>95</v>
      </c>
      <c r="O226" s="167">
        <f t="shared" si="61"/>
        <v>104.42099999999999</v>
      </c>
      <c r="P226" s="167">
        <f t="shared" si="61"/>
        <v>96.498999999999995</v>
      </c>
      <c r="Q226" s="167">
        <f t="shared" si="61"/>
        <v>97.509</v>
      </c>
      <c r="R226" s="135">
        <f t="shared" si="62"/>
        <v>90</v>
      </c>
      <c r="S226" s="167">
        <f t="shared" si="63"/>
        <v>99.420999999999992</v>
      </c>
      <c r="T226" s="167">
        <f t="shared" si="64"/>
        <v>91.498999999999995</v>
      </c>
      <c r="U226" s="167">
        <f t="shared" si="65"/>
        <v>92.509</v>
      </c>
      <c r="V226" s="135">
        <f t="shared" si="66"/>
        <v>60</v>
      </c>
      <c r="W226" s="167">
        <f t="shared" si="67"/>
        <v>69.420999999999992</v>
      </c>
      <c r="X226" s="167">
        <f t="shared" si="68"/>
        <v>61.498999999999995</v>
      </c>
      <c r="Y226" s="167">
        <f t="shared" si="69"/>
        <v>62.509</v>
      </c>
      <c r="Z226">
        <f t="shared" si="70"/>
        <v>104.42099999999999</v>
      </c>
      <c r="AA226">
        <f t="shared" si="71"/>
        <v>96.498999999999995</v>
      </c>
      <c r="AB226" s="168">
        <f t="shared" si="72"/>
        <v>99.420999999999992</v>
      </c>
      <c r="AC226">
        <f t="shared" si="73"/>
        <v>91.498999999999995</v>
      </c>
      <c r="AD226" s="168">
        <f t="shared" si="74"/>
        <v>69.420999999999992</v>
      </c>
      <c r="AE226">
        <f t="shared" si="75"/>
        <v>61.498999999999995</v>
      </c>
    </row>
    <row r="227" spans="1:31" outlineLevel="1" x14ac:dyDescent="0.25">
      <c r="A227" s="149">
        <v>60</v>
      </c>
      <c r="B227" s="164" t="str">
        <f t="shared" si="57"/>
        <v>FA</v>
      </c>
      <c r="C227" s="164" t="str">
        <f t="shared" si="58"/>
        <v>FA</v>
      </c>
      <c r="D227" s="164" t="str">
        <f t="shared" si="59"/>
        <v>FA</v>
      </c>
      <c r="E227" s="135">
        <v>15.4</v>
      </c>
      <c r="F227" s="165">
        <v>0.4</v>
      </c>
      <c r="G227" s="135">
        <v>0.5</v>
      </c>
      <c r="H227" s="135">
        <v>125</v>
      </c>
      <c r="I227" s="154">
        <v>11.16</v>
      </c>
      <c r="J227" s="154">
        <v>5.0000000000000001E-4</v>
      </c>
      <c r="K227" s="154">
        <v>132.89599999999999</v>
      </c>
      <c r="L227" s="154">
        <v>126.261</v>
      </c>
      <c r="M227" s="154">
        <v>127.116</v>
      </c>
      <c r="N227" s="135">
        <f t="shared" si="60"/>
        <v>95</v>
      </c>
      <c r="O227" s="167">
        <f t="shared" si="61"/>
        <v>102.89599999999999</v>
      </c>
      <c r="P227" s="167">
        <f t="shared" si="61"/>
        <v>96.260999999999996</v>
      </c>
      <c r="Q227" s="167">
        <f t="shared" si="61"/>
        <v>97.116</v>
      </c>
      <c r="R227" s="135">
        <f t="shared" si="62"/>
        <v>90</v>
      </c>
      <c r="S227" s="167">
        <f t="shared" si="63"/>
        <v>97.895999999999987</v>
      </c>
      <c r="T227" s="167">
        <f t="shared" si="64"/>
        <v>91.260999999999996</v>
      </c>
      <c r="U227" s="167">
        <f t="shared" si="65"/>
        <v>92.116</v>
      </c>
      <c r="V227" s="135">
        <f t="shared" si="66"/>
        <v>60</v>
      </c>
      <c r="W227" s="167">
        <f t="shared" si="67"/>
        <v>67.895999999999987</v>
      </c>
      <c r="X227" s="167">
        <f t="shared" si="68"/>
        <v>61.260999999999996</v>
      </c>
      <c r="Y227" s="167">
        <f t="shared" si="69"/>
        <v>62.116</v>
      </c>
      <c r="Z227">
        <f t="shared" si="70"/>
        <v>102.89599999999999</v>
      </c>
      <c r="AA227">
        <f t="shared" si="71"/>
        <v>96.260999999999996</v>
      </c>
      <c r="AB227" s="168">
        <f t="shared" si="72"/>
        <v>97.895999999999987</v>
      </c>
      <c r="AC227">
        <f t="shared" si="73"/>
        <v>91.260999999999996</v>
      </c>
      <c r="AD227" s="168">
        <f t="shared" si="74"/>
        <v>67.895999999999987</v>
      </c>
      <c r="AE227">
        <f t="shared" si="75"/>
        <v>61.260999999999996</v>
      </c>
    </row>
    <row r="228" spans="1:31" outlineLevel="1" x14ac:dyDescent="0.25">
      <c r="A228" s="149">
        <v>70</v>
      </c>
      <c r="B228" s="164" t="str">
        <f t="shared" si="57"/>
        <v>FA</v>
      </c>
      <c r="C228" s="164" t="str">
        <f t="shared" si="58"/>
        <v>FA</v>
      </c>
      <c r="D228" s="164" t="str">
        <f t="shared" si="59"/>
        <v>FA</v>
      </c>
      <c r="E228" s="135">
        <v>17.940000000000001</v>
      </c>
      <c r="F228" s="165">
        <v>0.4</v>
      </c>
      <c r="G228" s="135">
        <v>0.5</v>
      </c>
      <c r="H228" s="135">
        <v>125</v>
      </c>
      <c r="I228" s="154">
        <v>13.698499999999999</v>
      </c>
      <c r="J228" s="154">
        <v>5.0000000000000001E-4</v>
      </c>
      <c r="K228" s="154">
        <v>131.79900000000001</v>
      </c>
      <c r="L228" s="154">
        <v>126.09099999999999</v>
      </c>
      <c r="M228" s="154">
        <v>126.83499999999999</v>
      </c>
      <c r="N228" s="135">
        <f t="shared" si="60"/>
        <v>95</v>
      </c>
      <c r="O228" s="167">
        <f t="shared" si="61"/>
        <v>101.79900000000001</v>
      </c>
      <c r="P228" s="167">
        <f t="shared" si="61"/>
        <v>96.090999999999994</v>
      </c>
      <c r="Q228" s="167">
        <f t="shared" si="61"/>
        <v>96.834999999999994</v>
      </c>
      <c r="R228" s="135">
        <f t="shared" si="62"/>
        <v>90</v>
      </c>
      <c r="S228" s="167">
        <f t="shared" si="63"/>
        <v>96.799000000000007</v>
      </c>
      <c r="T228" s="167">
        <f t="shared" si="64"/>
        <v>91.090999999999994</v>
      </c>
      <c r="U228" s="167">
        <f t="shared" si="65"/>
        <v>91.834999999999994</v>
      </c>
      <c r="V228" s="135">
        <f t="shared" si="66"/>
        <v>60</v>
      </c>
      <c r="W228" s="167">
        <f t="shared" si="67"/>
        <v>66.799000000000007</v>
      </c>
      <c r="X228" s="167">
        <f t="shared" si="68"/>
        <v>61.090999999999994</v>
      </c>
      <c r="Y228" s="167">
        <f t="shared" si="69"/>
        <v>61.834999999999994</v>
      </c>
      <c r="Z228">
        <f t="shared" si="70"/>
        <v>101.79900000000001</v>
      </c>
      <c r="AA228">
        <f t="shared" si="71"/>
        <v>96.090999999999994</v>
      </c>
      <c r="AB228" s="168">
        <f t="shared" si="72"/>
        <v>96.799000000000007</v>
      </c>
      <c r="AC228">
        <f t="shared" si="73"/>
        <v>91.090999999999994</v>
      </c>
      <c r="AD228" s="168">
        <f t="shared" si="74"/>
        <v>66.799000000000007</v>
      </c>
      <c r="AE228">
        <f t="shared" si="75"/>
        <v>61.090999999999994</v>
      </c>
    </row>
    <row r="229" spans="1:31" outlineLevel="1" x14ac:dyDescent="0.25">
      <c r="A229" s="149">
        <v>85</v>
      </c>
      <c r="B229" s="164" t="str">
        <f t="shared" si="57"/>
        <v>FA</v>
      </c>
      <c r="C229" s="164" t="str">
        <f t="shared" si="58"/>
        <v>FA</v>
      </c>
      <c r="D229" s="164" t="str">
        <f t="shared" si="59"/>
        <v>FA</v>
      </c>
      <c r="E229" s="135">
        <v>21.75</v>
      </c>
      <c r="F229" s="165">
        <v>0.4</v>
      </c>
      <c r="G229" s="135">
        <v>0.5</v>
      </c>
      <c r="H229" s="135">
        <v>125</v>
      </c>
      <c r="I229" s="154">
        <v>17.5062</v>
      </c>
      <c r="J229" s="154">
        <v>5.0000000000000001E-4</v>
      </c>
      <c r="K229" s="154">
        <v>130.63200000000001</v>
      </c>
      <c r="L229" s="154">
        <v>125.907</v>
      </c>
      <c r="M229" s="154">
        <v>126.524</v>
      </c>
      <c r="N229" s="135">
        <f t="shared" si="60"/>
        <v>95</v>
      </c>
      <c r="O229" s="167">
        <f t="shared" si="61"/>
        <v>100.63200000000001</v>
      </c>
      <c r="P229" s="167">
        <f t="shared" si="61"/>
        <v>95.906999999999996</v>
      </c>
      <c r="Q229" s="167">
        <f t="shared" si="61"/>
        <v>96.524000000000001</v>
      </c>
      <c r="R229" s="135">
        <f t="shared" si="62"/>
        <v>90</v>
      </c>
      <c r="S229" s="167">
        <f t="shared" si="63"/>
        <v>95.632000000000005</v>
      </c>
      <c r="T229" s="167">
        <f t="shared" si="64"/>
        <v>90.906999999999996</v>
      </c>
      <c r="U229" s="167">
        <f t="shared" si="65"/>
        <v>91.524000000000001</v>
      </c>
      <c r="V229" s="135">
        <f t="shared" si="66"/>
        <v>60</v>
      </c>
      <c r="W229" s="167">
        <f t="shared" si="67"/>
        <v>65.632000000000005</v>
      </c>
      <c r="X229" s="167">
        <f t="shared" si="68"/>
        <v>60.906999999999996</v>
      </c>
      <c r="Y229" s="167">
        <f t="shared" si="69"/>
        <v>61.524000000000001</v>
      </c>
      <c r="Z229">
        <f t="shared" si="70"/>
        <v>100.63200000000001</v>
      </c>
      <c r="AA229">
        <f t="shared" si="71"/>
        <v>95.906999999999996</v>
      </c>
      <c r="AB229" s="168">
        <f t="shared" si="72"/>
        <v>95.632000000000005</v>
      </c>
      <c r="AC229">
        <f t="shared" si="73"/>
        <v>90.906999999999996</v>
      </c>
      <c r="AD229" s="168">
        <f t="shared" si="74"/>
        <v>65.632000000000005</v>
      </c>
      <c r="AE229">
        <f t="shared" si="75"/>
        <v>60.906999999999996</v>
      </c>
    </row>
    <row r="230" spans="1:31" outlineLevel="1" x14ac:dyDescent="0.25">
      <c r="A230" s="149">
        <v>100</v>
      </c>
      <c r="B230" s="164" t="str">
        <f t="shared" si="57"/>
        <v>FA</v>
      </c>
      <c r="C230" s="164" t="str">
        <f t="shared" si="58"/>
        <v>FA</v>
      </c>
      <c r="D230" s="164" t="str">
        <f t="shared" si="59"/>
        <v>FA</v>
      </c>
      <c r="E230" s="135">
        <v>25.55</v>
      </c>
      <c r="F230" s="165">
        <v>0.4</v>
      </c>
      <c r="G230" s="135">
        <v>0.5</v>
      </c>
      <c r="H230" s="135">
        <v>125</v>
      </c>
      <c r="I230" s="154">
        <v>21.313800000000001</v>
      </c>
      <c r="J230" s="154">
        <v>5.0000000000000001E-4</v>
      </c>
      <c r="K230" s="154">
        <v>129.80600000000001</v>
      </c>
      <c r="L230" s="154">
        <v>125.783</v>
      </c>
      <c r="M230" s="154">
        <v>126.301</v>
      </c>
      <c r="N230" s="135">
        <f t="shared" si="60"/>
        <v>95</v>
      </c>
      <c r="O230" s="167">
        <f t="shared" si="61"/>
        <v>99.806000000000012</v>
      </c>
      <c r="P230" s="167">
        <f t="shared" si="61"/>
        <v>95.783000000000001</v>
      </c>
      <c r="Q230" s="167">
        <f t="shared" si="61"/>
        <v>96.301000000000002</v>
      </c>
      <c r="R230" s="135">
        <f t="shared" si="62"/>
        <v>90</v>
      </c>
      <c r="S230" s="167">
        <f t="shared" si="63"/>
        <v>94.806000000000012</v>
      </c>
      <c r="T230" s="167">
        <f t="shared" si="64"/>
        <v>90.783000000000001</v>
      </c>
      <c r="U230" s="167">
        <f t="shared" si="65"/>
        <v>91.301000000000002</v>
      </c>
      <c r="V230" s="135">
        <f t="shared" si="66"/>
        <v>60</v>
      </c>
      <c r="W230" s="167">
        <f t="shared" si="67"/>
        <v>64.806000000000012</v>
      </c>
      <c r="X230" s="167">
        <f t="shared" si="68"/>
        <v>60.783000000000001</v>
      </c>
      <c r="Y230" s="167">
        <f t="shared" si="69"/>
        <v>61.301000000000002</v>
      </c>
      <c r="Z230">
        <f t="shared" si="70"/>
        <v>99.806000000000012</v>
      </c>
      <c r="AA230">
        <f t="shared" si="71"/>
        <v>95.783000000000001</v>
      </c>
      <c r="AB230" s="168">
        <f t="shared" si="72"/>
        <v>94.806000000000012</v>
      </c>
      <c r="AC230">
        <f t="shared" si="73"/>
        <v>90.783000000000001</v>
      </c>
      <c r="AD230" s="168">
        <f t="shared" si="74"/>
        <v>64.806000000000012</v>
      </c>
      <c r="AE230">
        <f t="shared" si="75"/>
        <v>60.783000000000001</v>
      </c>
    </row>
    <row r="231" spans="1:31" outlineLevel="1" x14ac:dyDescent="0.25">
      <c r="A231" s="149">
        <v>125</v>
      </c>
      <c r="B231" s="164" t="str">
        <f t="shared" si="57"/>
        <v>FA</v>
      </c>
      <c r="C231" s="164" t="str">
        <f t="shared" si="58"/>
        <v>FA</v>
      </c>
      <c r="D231" s="164" t="str">
        <f t="shared" si="59"/>
        <v>FA</v>
      </c>
      <c r="E231" s="135">
        <v>31.9</v>
      </c>
      <c r="F231" s="165">
        <v>0.4</v>
      </c>
      <c r="G231" s="135">
        <v>0.5</v>
      </c>
      <c r="H231" s="135">
        <v>125</v>
      </c>
      <c r="I231" s="154">
        <v>27.66</v>
      </c>
      <c r="J231" s="154">
        <v>5.0000000000000001E-4</v>
      </c>
      <c r="K231" s="154">
        <v>128.86600000000001</v>
      </c>
      <c r="L231" s="154">
        <v>125.629</v>
      </c>
      <c r="M231" s="154">
        <v>126.056</v>
      </c>
      <c r="N231" s="135">
        <f t="shared" si="60"/>
        <v>95</v>
      </c>
      <c r="O231" s="167">
        <f t="shared" si="61"/>
        <v>98.866000000000014</v>
      </c>
      <c r="P231" s="167">
        <f t="shared" si="61"/>
        <v>95.629000000000005</v>
      </c>
      <c r="Q231" s="167">
        <f t="shared" si="61"/>
        <v>96.055999999999997</v>
      </c>
      <c r="R231" s="135">
        <f t="shared" si="62"/>
        <v>90</v>
      </c>
      <c r="S231" s="167">
        <f t="shared" si="63"/>
        <v>93.866000000000014</v>
      </c>
      <c r="T231" s="167">
        <f t="shared" si="64"/>
        <v>90.629000000000005</v>
      </c>
      <c r="U231" s="167">
        <f t="shared" si="65"/>
        <v>91.055999999999997</v>
      </c>
      <c r="V231" s="135">
        <f t="shared" si="66"/>
        <v>60</v>
      </c>
      <c r="W231" s="167">
        <f t="shared" si="67"/>
        <v>63.866000000000014</v>
      </c>
      <c r="X231" s="167">
        <f t="shared" si="68"/>
        <v>60.629000000000005</v>
      </c>
      <c r="Y231" s="167">
        <f t="shared" si="69"/>
        <v>61.055999999999997</v>
      </c>
      <c r="Z231">
        <f t="shared" si="70"/>
        <v>98.866000000000014</v>
      </c>
      <c r="AA231">
        <f t="shared" si="71"/>
        <v>95.629000000000005</v>
      </c>
      <c r="AB231" s="168">
        <f t="shared" si="72"/>
        <v>93.866000000000014</v>
      </c>
      <c r="AC231">
        <f t="shared" si="73"/>
        <v>90.629000000000005</v>
      </c>
      <c r="AD231" s="168">
        <f t="shared" si="74"/>
        <v>63.866000000000014</v>
      </c>
      <c r="AE231">
        <f t="shared" si="75"/>
        <v>60.629000000000005</v>
      </c>
    </row>
    <row r="232" spans="1:31" outlineLevel="1" x14ac:dyDescent="0.25">
      <c r="A232" s="149">
        <v>150</v>
      </c>
      <c r="B232" s="164" t="str">
        <f t="shared" si="57"/>
        <v>FA</v>
      </c>
      <c r="C232" s="164" t="str">
        <f t="shared" si="58"/>
        <v>FA</v>
      </c>
      <c r="D232" s="164" t="str">
        <f t="shared" si="59"/>
        <v>FA</v>
      </c>
      <c r="E232" s="135">
        <v>38.25</v>
      </c>
      <c r="F232" s="165">
        <v>0.4</v>
      </c>
      <c r="G232" s="135">
        <v>0.5</v>
      </c>
      <c r="H232" s="135">
        <v>125</v>
      </c>
      <c r="I232" s="154">
        <v>34.0062</v>
      </c>
      <c r="J232" s="154">
        <v>5.0000000000000001E-4</v>
      </c>
      <c r="K232" s="154">
        <v>128.23500000000001</v>
      </c>
      <c r="L232" s="154">
        <v>125.53</v>
      </c>
      <c r="M232" s="154">
        <v>125.88800000000001</v>
      </c>
      <c r="N232" s="135">
        <f t="shared" si="60"/>
        <v>95</v>
      </c>
      <c r="O232" s="167">
        <f t="shared" si="61"/>
        <v>98.235000000000014</v>
      </c>
      <c r="P232" s="167">
        <f t="shared" si="61"/>
        <v>95.53</v>
      </c>
      <c r="Q232" s="167">
        <f t="shared" si="61"/>
        <v>95.888000000000005</v>
      </c>
      <c r="R232" s="135">
        <f t="shared" si="62"/>
        <v>90</v>
      </c>
      <c r="S232" s="167">
        <f t="shared" si="63"/>
        <v>93.235000000000014</v>
      </c>
      <c r="T232" s="167">
        <f t="shared" si="64"/>
        <v>90.53</v>
      </c>
      <c r="U232" s="167">
        <f t="shared" si="65"/>
        <v>90.888000000000005</v>
      </c>
      <c r="V232" s="135">
        <f t="shared" si="66"/>
        <v>60</v>
      </c>
      <c r="W232" s="167">
        <f t="shared" si="67"/>
        <v>63.235000000000014</v>
      </c>
      <c r="X232" s="167">
        <f t="shared" si="68"/>
        <v>60.53</v>
      </c>
      <c r="Y232" s="167">
        <f t="shared" si="69"/>
        <v>60.888000000000005</v>
      </c>
      <c r="Z232">
        <f t="shared" si="70"/>
        <v>98.235000000000014</v>
      </c>
      <c r="AA232">
        <f t="shared" si="71"/>
        <v>95.53</v>
      </c>
      <c r="AB232" s="168">
        <f t="shared" si="72"/>
        <v>93.235000000000014</v>
      </c>
      <c r="AC232">
        <f t="shared" si="73"/>
        <v>90.53</v>
      </c>
      <c r="AD232" s="168">
        <f t="shared" si="74"/>
        <v>63.235000000000014</v>
      </c>
      <c r="AE232">
        <f t="shared" si="75"/>
        <v>60.53</v>
      </c>
    </row>
    <row r="233" spans="1:31" outlineLevel="1" x14ac:dyDescent="0.25">
      <c r="A233" s="149">
        <v>2</v>
      </c>
      <c r="B233" s="164" t="str">
        <f t="shared" si="57"/>
        <v>FA</v>
      </c>
      <c r="C233" s="164" t="str">
        <f t="shared" si="58"/>
        <v>FA</v>
      </c>
      <c r="D233" s="164" t="str">
        <f t="shared" si="59"/>
        <v>FA</v>
      </c>
      <c r="E233" s="135">
        <v>0.68</v>
      </c>
      <c r="F233" s="165">
        <v>0.4</v>
      </c>
      <c r="G233" s="135">
        <v>1</v>
      </c>
      <c r="H233" s="135">
        <v>125</v>
      </c>
      <c r="I233" s="154">
        <v>-3.5630800000000002</v>
      </c>
      <c r="J233" s="154">
        <v>1E-3</v>
      </c>
      <c r="K233" s="154">
        <v>301.56900000000002</v>
      </c>
      <c r="L233" s="154">
        <v>159.154</v>
      </c>
      <c r="M233" s="154">
        <v>182.422</v>
      </c>
      <c r="N233" s="135">
        <f t="shared" si="60"/>
        <v>95</v>
      </c>
      <c r="O233" s="167">
        <f t="shared" si="61"/>
        <v>271.56900000000002</v>
      </c>
      <c r="P233" s="167">
        <f t="shared" si="61"/>
        <v>129.154</v>
      </c>
      <c r="Q233" s="167">
        <f t="shared" si="61"/>
        <v>152.422</v>
      </c>
      <c r="R233" s="135">
        <f t="shared" si="62"/>
        <v>90</v>
      </c>
      <c r="S233" s="167">
        <f t="shared" si="63"/>
        <v>266.56900000000002</v>
      </c>
      <c r="T233" s="167">
        <f t="shared" si="64"/>
        <v>124.154</v>
      </c>
      <c r="U233" s="167">
        <f t="shared" si="65"/>
        <v>147.422</v>
      </c>
      <c r="V233" s="135">
        <f t="shared" si="66"/>
        <v>60</v>
      </c>
      <c r="W233" s="167">
        <f t="shared" si="67"/>
        <v>236.56900000000002</v>
      </c>
      <c r="X233" s="167">
        <f t="shared" si="68"/>
        <v>94.153999999999996</v>
      </c>
      <c r="Y233" s="167">
        <f t="shared" si="69"/>
        <v>117.422</v>
      </c>
      <c r="Z233" t="str">
        <f t="shared" si="70"/>
        <v>NA</v>
      </c>
      <c r="AA233">
        <f t="shared" si="71"/>
        <v>129.154</v>
      </c>
      <c r="AB233" s="168" t="str">
        <f t="shared" si="72"/>
        <v>NA</v>
      </c>
      <c r="AC233" t="str">
        <f t="shared" si="73"/>
        <v>NA</v>
      </c>
      <c r="AD233" s="168" t="str">
        <f t="shared" si="74"/>
        <v>NA</v>
      </c>
      <c r="AE233" t="str">
        <f t="shared" si="75"/>
        <v>NA</v>
      </c>
    </row>
    <row r="234" spans="1:31" outlineLevel="1" x14ac:dyDescent="0.25">
      <c r="A234" s="149">
        <v>3.5</v>
      </c>
      <c r="B234" s="164" t="str">
        <f t="shared" si="57"/>
        <v>FA</v>
      </c>
      <c r="C234" s="164" t="str">
        <f t="shared" si="58"/>
        <v>FA</v>
      </c>
      <c r="D234" s="164" t="str">
        <f t="shared" si="59"/>
        <v>FA</v>
      </c>
      <c r="E234" s="135">
        <v>1.06</v>
      </c>
      <c r="F234" s="165">
        <v>0.4</v>
      </c>
      <c r="G234" s="135">
        <v>1</v>
      </c>
      <c r="H234" s="135">
        <v>125</v>
      </c>
      <c r="I234" s="154">
        <v>-3.1823100000000002</v>
      </c>
      <c r="J234" s="154">
        <v>1E-3</v>
      </c>
      <c r="K234" s="154">
        <v>270.38799999999998</v>
      </c>
      <c r="L234" s="154">
        <v>151.19900000000001</v>
      </c>
      <c r="M234" s="154">
        <v>170.07499999999999</v>
      </c>
      <c r="N234" s="135">
        <f t="shared" si="60"/>
        <v>95</v>
      </c>
      <c r="O234" s="167">
        <f t="shared" si="61"/>
        <v>240.38799999999998</v>
      </c>
      <c r="P234" s="167">
        <f t="shared" si="61"/>
        <v>121.19900000000001</v>
      </c>
      <c r="Q234" s="167">
        <f t="shared" si="61"/>
        <v>140.07499999999999</v>
      </c>
      <c r="R234" s="135">
        <f t="shared" si="62"/>
        <v>90</v>
      </c>
      <c r="S234" s="167">
        <f t="shared" si="63"/>
        <v>235.38799999999998</v>
      </c>
      <c r="T234" s="167">
        <f t="shared" si="64"/>
        <v>116.19900000000001</v>
      </c>
      <c r="U234" s="167">
        <f t="shared" si="65"/>
        <v>135.07499999999999</v>
      </c>
      <c r="V234" s="135">
        <f t="shared" si="66"/>
        <v>60</v>
      </c>
      <c r="W234" s="167">
        <f t="shared" si="67"/>
        <v>205.38799999999998</v>
      </c>
      <c r="X234" s="167">
        <f t="shared" si="68"/>
        <v>86.199000000000012</v>
      </c>
      <c r="Y234" s="167">
        <f t="shared" si="69"/>
        <v>105.07499999999999</v>
      </c>
      <c r="Z234" t="str">
        <f t="shared" si="70"/>
        <v>NA</v>
      </c>
      <c r="AA234">
        <f t="shared" si="71"/>
        <v>121.19900000000001</v>
      </c>
      <c r="AB234" s="168" t="str">
        <f t="shared" si="72"/>
        <v>NA</v>
      </c>
      <c r="AC234">
        <f t="shared" si="73"/>
        <v>116.19900000000001</v>
      </c>
      <c r="AD234" s="168" t="str">
        <f t="shared" si="74"/>
        <v>NA</v>
      </c>
      <c r="AE234">
        <f t="shared" si="75"/>
        <v>86.199000000000012</v>
      </c>
    </row>
    <row r="235" spans="1:31" outlineLevel="1" x14ac:dyDescent="0.25">
      <c r="A235" s="149">
        <v>5</v>
      </c>
      <c r="B235" s="164" t="str">
        <f t="shared" si="57"/>
        <v>FA</v>
      </c>
      <c r="C235" s="164" t="str">
        <f t="shared" si="58"/>
        <v>FA</v>
      </c>
      <c r="D235" s="164" t="str">
        <f t="shared" si="59"/>
        <v>FA</v>
      </c>
      <c r="E235" s="135">
        <v>1.44</v>
      </c>
      <c r="F235" s="165">
        <v>0.4</v>
      </c>
      <c r="G235" s="135">
        <v>1</v>
      </c>
      <c r="H235" s="135">
        <v>125</v>
      </c>
      <c r="I235" s="154">
        <v>-2.8015400000000001</v>
      </c>
      <c r="J235" s="154">
        <v>1E-3</v>
      </c>
      <c r="K235" s="154">
        <v>248.52199999999999</v>
      </c>
      <c r="L235" s="154">
        <v>146.126</v>
      </c>
      <c r="M235" s="154">
        <v>161.61799999999999</v>
      </c>
      <c r="N235" s="135">
        <f t="shared" si="60"/>
        <v>95</v>
      </c>
      <c r="O235" s="167">
        <f t="shared" si="61"/>
        <v>218.52199999999999</v>
      </c>
      <c r="P235" s="167">
        <f t="shared" si="61"/>
        <v>116.126</v>
      </c>
      <c r="Q235" s="167">
        <f t="shared" si="61"/>
        <v>131.61799999999999</v>
      </c>
      <c r="R235" s="135">
        <f t="shared" si="62"/>
        <v>90</v>
      </c>
      <c r="S235" s="167">
        <f t="shared" si="63"/>
        <v>213.52199999999999</v>
      </c>
      <c r="T235" s="167">
        <f t="shared" si="64"/>
        <v>111.126</v>
      </c>
      <c r="U235" s="167">
        <f t="shared" si="65"/>
        <v>126.61799999999999</v>
      </c>
      <c r="V235" s="135">
        <f t="shared" si="66"/>
        <v>60</v>
      </c>
      <c r="W235" s="167">
        <f t="shared" si="67"/>
        <v>183.52199999999999</v>
      </c>
      <c r="X235" s="167">
        <f t="shared" si="68"/>
        <v>81.126000000000005</v>
      </c>
      <c r="Y235" s="167">
        <f t="shared" si="69"/>
        <v>96.617999999999995</v>
      </c>
      <c r="Z235" t="str">
        <f t="shared" si="70"/>
        <v>NA</v>
      </c>
      <c r="AA235">
        <f t="shared" si="71"/>
        <v>116.126</v>
      </c>
      <c r="AB235" s="168" t="str">
        <f t="shared" si="72"/>
        <v>NA</v>
      </c>
      <c r="AC235">
        <f t="shared" si="73"/>
        <v>111.126</v>
      </c>
      <c r="AD235" s="168" t="str">
        <f t="shared" si="74"/>
        <v>NA</v>
      </c>
      <c r="AE235">
        <f t="shared" si="75"/>
        <v>81.126000000000005</v>
      </c>
    </row>
    <row r="236" spans="1:31" outlineLevel="1" x14ac:dyDescent="0.25">
      <c r="A236" s="149">
        <v>7.5</v>
      </c>
      <c r="B236" s="164" t="str">
        <f t="shared" si="57"/>
        <v>FA</v>
      </c>
      <c r="C236" s="164" t="str">
        <f t="shared" si="58"/>
        <v>FA</v>
      </c>
      <c r="D236" s="164" t="str">
        <f t="shared" si="59"/>
        <v>FA</v>
      </c>
      <c r="E236" s="135">
        <v>2.0699999999999998</v>
      </c>
      <c r="F236" s="165">
        <v>0.4</v>
      </c>
      <c r="G236" s="135">
        <v>1</v>
      </c>
      <c r="H236" s="135">
        <v>125</v>
      </c>
      <c r="I236" s="154">
        <v>-2.1669200000000002</v>
      </c>
      <c r="J236" s="154">
        <v>1E-3</v>
      </c>
      <c r="K236" s="154">
        <v>221.541</v>
      </c>
      <c r="L236" s="154">
        <v>140.97200000000001</v>
      </c>
      <c r="M236" s="154">
        <v>152.523</v>
      </c>
      <c r="N236" s="135">
        <f t="shared" si="60"/>
        <v>95</v>
      </c>
      <c r="O236" s="167">
        <f t="shared" si="61"/>
        <v>191.541</v>
      </c>
      <c r="P236" s="167">
        <f t="shared" si="61"/>
        <v>110.97200000000001</v>
      </c>
      <c r="Q236" s="167">
        <f t="shared" si="61"/>
        <v>122.523</v>
      </c>
      <c r="R236" s="135">
        <f t="shared" si="62"/>
        <v>90</v>
      </c>
      <c r="S236" s="167">
        <f t="shared" si="63"/>
        <v>186.541</v>
      </c>
      <c r="T236" s="167">
        <f t="shared" si="64"/>
        <v>105.97200000000001</v>
      </c>
      <c r="U236" s="167">
        <f t="shared" si="65"/>
        <v>117.523</v>
      </c>
      <c r="V236" s="135">
        <f t="shared" si="66"/>
        <v>60</v>
      </c>
      <c r="W236" s="167">
        <f t="shared" si="67"/>
        <v>156.541</v>
      </c>
      <c r="X236" s="167">
        <f t="shared" si="68"/>
        <v>75.972000000000008</v>
      </c>
      <c r="Y236" s="167">
        <f t="shared" si="69"/>
        <v>87.522999999999996</v>
      </c>
      <c r="Z236">
        <f t="shared" si="70"/>
        <v>191.541</v>
      </c>
      <c r="AA236">
        <f t="shared" si="71"/>
        <v>110.97200000000001</v>
      </c>
      <c r="AB236" s="168" t="str">
        <f t="shared" si="72"/>
        <v>NA</v>
      </c>
      <c r="AC236">
        <f t="shared" si="73"/>
        <v>105.97200000000001</v>
      </c>
      <c r="AD236" s="168" t="str">
        <f t="shared" si="74"/>
        <v>NA</v>
      </c>
      <c r="AE236">
        <f t="shared" si="75"/>
        <v>75.972000000000008</v>
      </c>
    </row>
    <row r="237" spans="1:31" outlineLevel="1" x14ac:dyDescent="0.25">
      <c r="A237" s="149">
        <v>10</v>
      </c>
      <c r="B237" s="164" t="str">
        <f t="shared" si="57"/>
        <v>FA</v>
      </c>
      <c r="C237" s="164" t="str">
        <f t="shared" si="58"/>
        <v>FA</v>
      </c>
      <c r="D237" s="164" t="str">
        <f t="shared" si="59"/>
        <v>FA</v>
      </c>
      <c r="E237" s="135">
        <v>2.71</v>
      </c>
      <c r="F237" s="165">
        <v>0.4</v>
      </c>
      <c r="G237" s="135">
        <v>1</v>
      </c>
      <c r="H237" s="135">
        <v>125</v>
      </c>
      <c r="I237" s="154">
        <v>-1.5323099999999998</v>
      </c>
      <c r="J237" s="154">
        <v>1E-3</v>
      </c>
      <c r="K237" s="154">
        <v>204.04599999999999</v>
      </c>
      <c r="L237" s="154">
        <v>137.642</v>
      </c>
      <c r="M237" s="154">
        <v>146.71899999999999</v>
      </c>
      <c r="N237" s="135">
        <f t="shared" si="60"/>
        <v>95</v>
      </c>
      <c r="O237" s="167">
        <f t="shared" si="61"/>
        <v>174.04599999999999</v>
      </c>
      <c r="P237" s="167">
        <f t="shared" si="61"/>
        <v>107.642</v>
      </c>
      <c r="Q237" s="167">
        <f t="shared" si="61"/>
        <v>116.71899999999999</v>
      </c>
      <c r="R237" s="135">
        <f t="shared" si="62"/>
        <v>90</v>
      </c>
      <c r="S237" s="167">
        <f t="shared" si="63"/>
        <v>169.04599999999999</v>
      </c>
      <c r="T237" s="167">
        <f t="shared" si="64"/>
        <v>102.642</v>
      </c>
      <c r="U237" s="167">
        <f t="shared" si="65"/>
        <v>111.71899999999999</v>
      </c>
      <c r="V237" s="135">
        <f t="shared" si="66"/>
        <v>60</v>
      </c>
      <c r="W237" s="167">
        <f t="shared" si="67"/>
        <v>139.04599999999999</v>
      </c>
      <c r="X237" s="167">
        <f t="shared" si="68"/>
        <v>72.641999999999996</v>
      </c>
      <c r="Y237" s="167">
        <f t="shared" si="69"/>
        <v>81.718999999999994</v>
      </c>
      <c r="Z237">
        <f t="shared" si="70"/>
        <v>174.04599999999999</v>
      </c>
      <c r="AA237">
        <f t="shared" si="71"/>
        <v>107.642</v>
      </c>
      <c r="AB237" s="168">
        <f t="shared" si="72"/>
        <v>169.04599999999999</v>
      </c>
      <c r="AC237">
        <f t="shared" si="73"/>
        <v>102.642</v>
      </c>
      <c r="AD237" s="168" t="str">
        <f t="shared" si="74"/>
        <v>NA</v>
      </c>
      <c r="AE237">
        <f t="shared" si="75"/>
        <v>72.641999999999996</v>
      </c>
    </row>
    <row r="238" spans="1:31" outlineLevel="1" x14ac:dyDescent="0.25">
      <c r="A238" s="149">
        <v>15</v>
      </c>
      <c r="B238" s="164" t="str">
        <f t="shared" si="57"/>
        <v>FA</v>
      </c>
      <c r="C238" s="164" t="str">
        <f t="shared" si="58"/>
        <v>FA</v>
      </c>
      <c r="D238" s="164" t="str">
        <f t="shared" si="59"/>
        <v>FA</v>
      </c>
      <c r="E238" s="135">
        <v>3.98</v>
      </c>
      <c r="F238" s="165">
        <v>0.4</v>
      </c>
      <c r="G238" s="135">
        <v>1</v>
      </c>
      <c r="H238" s="135">
        <v>125</v>
      </c>
      <c r="I238" s="154">
        <v>-0.26307700000000001</v>
      </c>
      <c r="J238" s="154">
        <v>1E-3</v>
      </c>
      <c r="K238" s="154">
        <v>181.87100000000001</v>
      </c>
      <c r="L238" s="154">
        <v>133.874</v>
      </c>
      <c r="M238" s="154">
        <v>140.268</v>
      </c>
      <c r="N238" s="135">
        <f t="shared" si="60"/>
        <v>95</v>
      </c>
      <c r="O238" s="167">
        <f t="shared" si="61"/>
        <v>151.87100000000001</v>
      </c>
      <c r="P238" s="167">
        <f t="shared" si="61"/>
        <v>103.874</v>
      </c>
      <c r="Q238" s="167">
        <f t="shared" si="61"/>
        <v>110.268</v>
      </c>
      <c r="R238" s="135">
        <f t="shared" si="62"/>
        <v>90</v>
      </c>
      <c r="S238" s="167">
        <f t="shared" si="63"/>
        <v>146.87100000000001</v>
      </c>
      <c r="T238" s="167">
        <f t="shared" si="64"/>
        <v>98.873999999999995</v>
      </c>
      <c r="U238" s="167">
        <f t="shared" si="65"/>
        <v>105.268</v>
      </c>
      <c r="V238" s="135">
        <f t="shared" si="66"/>
        <v>60</v>
      </c>
      <c r="W238" s="167">
        <f t="shared" si="67"/>
        <v>116.87100000000001</v>
      </c>
      <c r="X238" s="167">
        <f t="shared" si="68"/>
        <v>68.873999999999995</v>
      </c>
      <c r="Y238" s="167">
        <f t="shared" si="69"/>
        <v>75.268000000000001</v>
      </c>
      <c r="Z238">
        <f t="shared" si="70"/>
        <v>151.87100000000001</v>
      </c>
      <c r="AA238">
        <f t="shared" si="71"/>
        <v>103.874</v>
      </c>
      <c r="AB238" s="168">
        <f t="shared" si="72"/>
        <v>146.87100000000001</v>
      </c>
      <c r="AC238">
        <f t="shared" si="73"/>
        <v>98.873999999999995</v>
      </c>
      <c r="AD238" s="168">
        <f t="shared" si="74"/>
        <v>116.87100000000001</v>
      </c>
      <c r="AE238">
        <f t="shared" si="75"/>
        <v>68.873999999999995</v>
      </c>
    </row>
    <row r="239" spans="1:31" outlineLevel="1" x14ac:dyDescent="0.25">
      <c r="A239" s="149">
        <v>20</v>
      </c>
      <c r="B239" s="164" t="str">
        <f t="shared" si="57"/>
        <v>FA</v>
      </c>
      <c r="C239" s="164" t="str">
        <f t="shared" si="58"/>
        <v>FA</v>
      </c>
      <c r="D239" s="164" t="str">
        <f t="shared" si="59"/>
        <v>FA</v>
      </c>
      <c r="E239" s="135">
        <v>5.25</v>
      </c>
      <c r="F239" s="165">
        <v>0.4</v>
      </c>
      <c r="G239" s="135">
        <v>1</v>
      </c>
      <c r="H239" s="135">
        <v>125</v>
      </c>
      <c r="I239" s="154">
        <v>1.0061500000000001</v>
      </c>
      <c r="J239" s="154">
        <v>1E-3</v>
      </c>
      <c r="K239" s="154">
        <v>169.28899999999999</v>
      </c>
      <c r="L239" s="154">
        <v>131.934</v>
      </c>
      <c r="M239" s="154">
        <v>136.82300000000001</v>
      </c>
      <c r="N239" s="135">
        <f t="shared" si="60"/>
        <v>95</v>
      </c>
      <c r="O239" s="167">
        <f t="shared" si="61"/>
        <v>139.28899999999999</v>
      </c>
      <c r="P239" s="167">
        <f t="shared" si="61"/>
        <v>101.934</v>
      </c>
      <c r="Q239" s="167">
        <f t="shared" si="61"/>
        <v>106.82300000000001</v>
      </c>
      <c r="R239" s="135">
        <f t="shared" si="62"/>
        <v>90</v>
      </c>
      <c r="S239" s="167">
        <f t="shared" si="63"/>
        <v>134.28899999999999</v>
      </c>
      <c r="T239" s="167">
        <f t="shared" si="64"/>
        <v>96.933999999999997</v>
      </c>
      <c r="U239" s="167">
        <f t="shared" si="65"/>
        <v>101.82300000000001</v>
      </c>
      <c r="V239" s="135">
        <f t="shared" si="66"/>
        <v>60</v>
      </c>
      <c r="W239" s="167">
        <f t="shared" si="67"/>
        <v>104.28899999999999</v>
      </c>
      <c r="X239" s="167">
        <f t="shared" si="68"/>
        <v>66.933999999999997</v>
      </c>
      <c r="Y239" s="167">
        <f t="shared" si="69"/>
        <v>71.823000000000008</v>
      </c>
      <c r="Z239">
        <f t="shared" si="70"/>
        <v>139.28899999999999</v>
      </c>
      <c r="AA239">
        <f t="shared" si="71"/>
        <v>101.934</v>
      </c>
      <c r="AB239" s="168">
        <f t="shared" si="72"/>
        <v>134.28899999999999</v>
      </c>
      <c r="AC239">
        <f t="shared" si="73"/>
        <v>96.933999999999997</v>
      </c>
      <c r="AD239" s="168">
        <f t="shared" si="74"/>
        <v>104.28899999999999</v>
      </c>
      <c r="AE239">
        <f t="shared" si="75"/>
        <v>66.933999999999997</v>
      </c>
    </row>
    <row r="240" spans="1:31" outlineLevel="1" x14ac:dyDescent="0.25">
      <c r="A240" s="149">
        <v>35</v>
      </c>
      <c r="B240" s="164" t="str">
        <f t="shared" si="57"/>
        <v>FA</v>
      </c>
      <c r="C240" s="164" t="str">
        <f t="shared" si="58"/>
        <v>FA</v>
      </c>
      <c r="D240" s="164" t="str">
        <f t="shared" si="59"/>
        <v>FA</v>
      </c>
      <c r="E240" s="135">
        <v>9.0500000000000007</v>
      </c>
      <c r="F240" s="165">
        <v>0.4</v>
      </c>
      <c r="G240" s="135">
        <v>1</v>
      </c>
      <c r="H240" s="135">
        <v>125</v>
      </c>
      <c r="I240" s="154">
        <v>4.8138500000000004</v>
      </c>
      <c r="J240" s="154">
        <v>1E-3</v>
      </c>
      <c r="K240" s="154">
        <v>151.398</v>
      </c>
      <c r="L240" s="154">
        <v>129.143</v>
      </c>
      <c r="M240" s="154">
        <v>131.95500000000001</v>
      </c>
      <c r="N240" s="135">
        <f t="shared" si="60"/>
        <v>95</v>
      </c>
      <c r="O240" s="167">
        <f t="shared" si="61"/>
        <v>121.398</v>
      </c>
      <c r="P240" s="167">
        <f t="shared" si="61"/>
        <v>99.143000000000001</v>
      </c>
      <c r="Q240" s="167">
        <f t="shared" si="61"/>
        <v>101.95500000000001</v>
      </c>
      <c r="R240" s="135">
        <f t="shared" si="62"/>
        <v>90</v>
      </c>
      <c r="S240" s="167">
        <f t="shared" si="63"/>
        <v>116.398</v>
      </c>
      <c r="T240" s="167">
        <f t="shared" si="64"/>
        <v>94.143000000000001</v>
      </c>
      <c r="U240" s="167">
        <f t="shared" si="65"/>
        <v>96.955000000000013</v>
      </c>
      <c r="V240" s="135">
        <f t="shared" si="66"/>
        <v>60</v>
      </c>
      <c r="W240" s="167">
        <f t="shared" si="67"/>
        <v>86.397999999999996</v>
      </c>
      <c r="X240" s="167">
        <f t="shared" si="68"/>
        <v>64.143000000000001</v>
      </c>
      <c r="Y240" s="167">
        <f t="shared" si="69"/>
        <v>66.955000000000013</v>
      </c>
      <c r="Z240">
        <f t="shared" si="70"/>
        <v>121.398</v>
      </c>
      <c r="AA240">
        <f t="shared" si="71"/>
        <v>99.143000000000001</v>
      </c>
      <c r="AB240" s="168">
        <f t="shared" si="72"/>
        <v>116.398</v>
      </c>
      <c r="AC240">
        <f t="shared" si="73"/>
        <v>94.143000000000001</v>
      </c>
      <c r="AD240" s="168">
        <f t="shared" si="74"/>
        <v>86.397999999999996</v>
      </c>
      <c r="AE240">
        <f t="shared" si="75"/>
        <v>64.143000000000001</v>
      </c>
    </row>
    <row r="241" spans="1:31" outlineLevel="1" x14ac:dyDescent="0.25">
      <c r="A241" s="149">
        <v>50</v>
      </c>
      <c r="B241" s="164" t="str">
        <f t="shared" si="57"/>
        <v>FA</v>
      </c>
      <c r="C241" s="164" t="str">
        <f t="shared" si="58"/>
        <v>FA</v>
      </c>
      <c r="D241" s="164" t="str">
        <f t="shared" si="59"/>
        <v>FA</v>
      </c>
      <c r="E241" s="135">
        <v>12.86</v>
      </c>
      <c r="F241" s="165">
        <v>0.4</v>
      </c>
      <c r="G241" s="135">
        <v>1</v>
      </c>
      <c r="H241" s="135">
        <v>125</v>
      </c>
      <c r="I241" s="154">
        <v>8.6215399999999995</v>
      </c>
      <c r="J241" s="154">
        <v>1E-3</v>
      </c>
      <c r="K241" s="154">
        <v>143.78299999999999</v>
      </c>
      <c r="L241" s="154">
        <v>127.991</v>
      </c>
      <c r="M241" s="154">
        <v>130.00200000000001</v>
      </c>
      <c r="N241" s="135">
        <f t="shared" si="60"/>
        <v>95</v>
      </c>
      <c r="O241" s="167">
        <f t="shared" si="61"/>
        <v>113.78299999999999</v>
      </c>
      <c r="P241" s="167">
        <f t="shared" si="61"/>
        <v>97.991</v>
      </c>
      <c r="Q241" s="167">
        <f t="shared" si="61"/>
        <v>100.00200000000001</v>
      </c>
      <c r="R241" s="135">
        <f t="shared" si="62"/>
        <v>90</v>
      </c>
      <c r="S241" s="167">
        <f t="shared" si="63"/>
        <v>108.78299999999999</v>
      </c>
      <c r="T241" s="167">
        <f t="shared" si="64"/>
        <v>92.991</v>
      </c>
      <c r="U241" s="167">
        <f t="shared" si="65"/>
        <v>95.00200000000001</v>
      </c>
      <c r="V241" s="135">
        <f t="shared" si="66"/>
        <v>60</v>
      </c>
      <c r="W241" s="167">
        <f t="shared" si="67"/>
        <v>78.782999999999987</v>
      </c>
      <c r="X241" s="167">
        <f t="shared" si="68"/>
        <v>62.991</v>
      </c>
      <c r="Y241" s="167">
        <f t="shared" si="69"/>
        <v>65.00200000000001</v>
      </c>
      <c r="Z241">
        <f t="shared" si="70"/>
        <v>113.78299999999999</v>
      </c>
      <c r="AA241">
        <f t="shared" si="71"/>
        <v>97.991</v>
      </c>
      <c r="AB241" s="168">
        <f t="shared" si="72"/>
        <v>108.78299999999999</v>
      </c>
      <c r="AC241">
        <f t="shared" si="73"/>
        <v>92.991</v>
      </c>
      <c r="AD241" s="168">
        <f t="shared" si="74"/>
        <v>78.782999999999987</v>
      </c>
      <c r="AE241">
        <f t="shared" si="75"/>
        <v>62.991</v>
      </c>
    </row>
    <row r="242" spans="1:31" outlineLevel="1" x14ac:dyDescent="0.25">
      <c r="A242" s="149">
        <v>60</v>
      </c>
      <c r="B242" s="164" t="str">
        <f t="shared" si="57"/>
        <v>FA</v>
      </c>
      <c r="C242" s="164" t="str">
        <f t="shared" si="58"/>
        <v>FA</v>
      </c>
      <c r="D242" s="164" t="str">
        <f t="shared" si="59"/>
        <v>FA</v>
      </c>
      <c r="E242" s="135">
        <v>15.4</v>
      </c>
      <c r="F242" s="165">
        <v>0.4</v>
      </c>
      <c r="G242" s="135">
        <v>1</v>
      </c>
      <c r="H242" s="135">
        <v>125</v>
      </c>
      <c r="I242" s="154">
        <v>11.16</v>
      </c>
      <c r="J242" s="154">
        <v>1E-3</v>
      </c>
      <c r="K242" s="154">
        <v>140.75</v>
      </c>
      <c r="L242" s="154">
        <v>127.517</v>
      </c>
      <c r="M242" s="154">
        <v>129.221</v>
      </c>
      <c r="N242" s="135">
        <f t="shared" si="60"/>
        <v>95</v>
      </c>
      <c r="O242" s="167">
        <f t="shared" si="61"/>
        <v>110.75</v>
      </c>
      <c r="P242" s="167">
        <f t="shared" si="61"/>
        <v>97.516999999999996</v>
      </c>
      <c r="Q242" s="167">
        <f t="shared" si="61"/>
        <v>99.221000000000004</v>
      </c>
      <c r="R242" s="135">
        <f t="shared" si="62"/>
        <v>90</v>
      </c>
      <c r="S242" s="167">
        <f t="shared" si="63"/>
        <v>105.75</v>
      </c>
      <c r="T242" s="167">
        <f t="shared" si="64"/>
        <v>92.516999999999996</v>
      </c>
      <c r="U242" s="167">
        <f t="shared" si="65"/>
        <v>94.221000000000004</v>
      </c>
      <c r="V242" s="135">
        <f t="shared" si="66"/>
        <v>60</v>
      </c>
      <c r="W242" s="167">
        <f t="shared" si="67"/>
        <v>75.75</v>
      </c>
      <c r="X242" s="167">
        <f t="shared" si="68"/>
        <v>62.516999999999996</v>
      </c>
      <c r="Y242" s="167">
        <f t="shared" si="69"/>
        <v>64.221000000000004</v>
      </c>
      <c r="Z242">
        <f t="shared" si="70"/>
        <v>110.75</v>
      </c>
      <c r="AA242">
        <f t="shared" si="71"/>
        <v>97.516999999999996</v>
      </c>
      <c r="AB242" s="168">
        <f t="shared" si="72"/>
        <v>105.75</v>
      </c>
      <c r="AC242">
        <f t="shared" si="73"/>
        <v>92.516999999999996</v>
      </c>
      <c r="AD242" s="168">
        <f t="shared" si="74"/>
        <v>75.75</v>
      </c>
      <c r="AE242">
        <f t="shared" si="75"/>
        <v>62.516999999999996</v>
      </c>
    </row>
    <row r="243" spans="1:31" outlineLevel="1" x14ac:dyDescent="0.25">
      <c r="A243" s="149">
        <v>70</v>
      </c>
      <c r="B243" s="164" t="str">
        <f t="shared" si="57"/>
        <v>FA</v>
      </c>
      <c r="C243" s="164" t="str">
        <f t="shared" si="58"/>
        <v>FA</v>
      </c>
      <c r="D243" s="164" t="str">
        <f t="shared" si="59"/>
        <v>FA</v>
      </c>
      <c r="E243" s="135">
        <v>17.940000000000001</v>
      </c>
      <c r="F243" s="165">
        <v>0.4</v>
      </c>
      <c r="G243" s="135">
        <v>1</v>
      </c>
      <c r="H243" s="135">
        <v>125</v>
      </c>
      <c r="I243" s="154">
        <v>13.698499999999999</v>
      </c>
      <c r="J243" s="154">
        <v>1E-3</v>
      </c>
      <c r="K243" s="154">
        <v>138.56700000000001</v>
      </c>
      <c r="L243" s="154">
        <v>127.179</v>
      </c>
      <c r="M243" s="154">
        <v>128.65799999999999</v>
      </c>
      <c r="N243" s="135">
        <f t="shared" si="60"/>
        <v>95</v>
      </c>
      <c r="O243" s="167">
        <f t="shared" si="61"/>
        <v>108.56700000000001</v>
      </c>
      <c r="P243" s="167">
        <f t="shared" si="61"/>
        <v>97.179000000000002</v>
      </c>
      <c r="Q243" s="167">
        <f t="shared" si="61"/>
        <v>98.657999999999987</v>
      </c>
      <c r="R243" s="135">
        <f t="shared" si="62"/>
        <v>90</v>
      </c>
      <c r="S243" s="167">
        <f t="shared" si="63"/>
        <v>103.56700000000001</v>
      </c>
      <c r="T243" s="167">
        <f t="shared" si="64"/>
        <v>92.179000000000002</v>
      </c>
      <c r="U243" s="167">
        <f t="shared" si="65"/>
        <v>93.657999999999987</v>
      </c>
      <c r="V243" s="135">
        <f t="shared" si="66"/>
        <v>60</v>
      </c>
      <c r="W243" s="167">
        <f t="shared" si="67"/>
        <v>73.567000000000007</v>
      </c>
      <c r="X243" s="167">
        <f t="shared" si="68"/>
        <v>62.179000000000002</v>
      </c>
      <c r="Y243" s="167">
        <f t="shared" si="69"/>
        <v>63.657999999999987</v>
      </c>
      <c r="Z243">
        <f t="shared" si="70"/>
        <v>108.56700000000001</v>
      </c>
      <c r="AA243">
        <f t="shared" si="71"/>
        <v>97.179000000000002</v>
      </c>
      <c r="AB243" s="168">
        <f t="shared" si="72"/>
        <v>103.56700000000001</v>
      </c>
      <c r="AC243">
        <f t="shared" si="73"/>
        <v>92.179000000000002</v>
      </c>
      <c r="AD243" s="168">
        <f t="shared" si="74"/>
        <v>73.567000000000007</v>
      </c>
      <c r="AE243">
        <f t="shared" si="75"/>
        <v>62.179000000000002</v>
      </c>
    </row>
    <row r="244" spans="1:31" outlineLevel="1" x14ac:dyDescent="0.25">
      <c r="A244" s="149">
        <v>85</v>
      </c>
      <c r="B244" s="164" t="str">
        <f t="shared" si="57"/>
        <v>FA</v>
      </c>
      <c r="C244" s="164" t="str">
        <f t="shared" si="58"/>
        <v>FA</v>
      </c>
      <c r="D244" s="164" t="str">
        <f t="shared" si="59"/>
        <v>FA</v>
      </c>
      <c r="E244" s="135">
        <v>21.75</v>
      </c>
      <c r="F244" s="165">
        <v>0.4</v>
      </c>
      <c r="G244" s="135">
        <v>1</v>
      </c>
      <c r="H244" s="135">
        <v>125</v>
      </c>
      <c r="I244" s="154">
        <v>17.5062</v>
      </c>
      <c r="J244" s="154">
        <v>1E-3</v>
      </c>
      <c r="K244" s="154">
        <v>136.24199999999999</v>
      </c>
      <c r="L244" s="154">
        <v>126.81100000000001</v>
      </c>
      <c r="M244" s="154">
        <v>128.041</v>
      </c>
      <c r="N244" s="135">
        <f t="shared" si="60"/>
        <v>95</v>
      </c>
      <c r="O244" s="167">
        <f t="shared" si="61"/>
        <v>106.24199999999999</v>
      </c>
      <c r="P244" s="167">
        <f t="shared" si="61"/>
        <v>96.811000000000007</v>
      </c>
      <c r="Q244" s="167">
        <f t="shared" si="61"/>
        <v>98.040999999999997</v>
      </c>
      <c r="R244" s="135">
        <f t="shared" si="62"/>
        <v>90</v>
      </c>
      <c r="S244" s="167">
        <f t="shared" si="63"/>
        <v>101.24199999999999</v>
      </c>
      <c r="T244" s="167">
        <f t="shared" si="64"/>
        <v>91.811000000000007</v>
      </c>
      <c r="U244" s="167">
        <f t="shared" si="65"/>
        <v>93.040999999999997</v>
      </c>
      <c r="V244" s="135">
        <f t="shared" si="66"/>
        <v>60</v>
      </c>
      <c r="W244" s="167">
        <f t="shared" si="67"/>
        <v>71.24199999999999</v>
      </c>
      <c r="X244" s="167">
        <f t="shared" si="68"/>
        <v>61.811000000000007</v>
      </c>
      <c r="Y244" s="167">
        <f t="shared" si="69"/>
        <v>63.040999999999997</v>
      </c>
      <c r="Z244">
        <f t="shared" si="70"/>
        <v>106.24199999999999</v>
      </c>
      <c r="AA244">
        <f t="shared" si="71"/>
        <v>96.811000000000007</v>
      </c>
      <c r="AB244" s="168">
        <f t="shared" si="72"/>
        <v>101.24199999999999</v>
      </c>
      <c r="AC244">
        <f t="shared" si="73"/>
        <v>91.811000000000007</v>
      </c>
      <c r="AD244" s="168">
        <f t="shared" si="74"/>
        <v>71.24199999999999</v>
      </c>
      <c r="AE244">
        <f t="shared" si="75"/>
        <v>61.811000000000007</v>
      </c>
    </row>
    <row r="245" spans="1:31" outlineLevel="1" x14ac:dyDescent="0.25">
      <c r="A245" s="149">
        <v>100</v>
      </c>
      <c r="B245" s="164" t="str">
        <f t="shared" si="57"/>
        <v>FA</v>
      </c>
      <c r="C245" s="164" t="str">
        <f t="shared" si="58"/>
        <v>FA</v>
      </c>
      <c r="D245" s="164" t="str">
        <f t="shared" si="59"/>
        <v>FA</v>
      </c>
      <c r="E245" s="135">
        <v>25.55</v>
      </c>
      <c r="F245" s="165">
        <v>0.4</v>
      </c>
      <c r="G245" s="135">
        <v>1</v>
      </c>
      <c r="H245" s="135">
        <v>125</v>
      </c>
      <c r="I245" s="154">
        <v>21.313800000000001</v>
      </c>
      <c r="J245" s="154">
        <v>1E-3</v>
      </c>
      <c r="K245" s="154">
        <v>134.595</v>
      </c>
      <c r="L245" s="154">
        <v>126.56399999999999</v>
      </c>
      <c r="M245" s="154">
        <v>127.598</v>
      </c>
      <c r="N245" s="135">
        <f t="shared" si="60"/>
        <v>95</v>
      </c>
      <c r="O245" s="167">
        <f t="shared" si="61"/>
        <v>104.595</v>
      </c>
      <c r="P245" s="167">
        <f t="shared" si="61"/>
        <v>96.563999999999993</v>
      </c>
      <c r="Q245" s="167">
        <f t="shared" si="61"/>
        <v>97.597999999999999</v>
      </c>
      <c r="R245" s="135">
        <f t="shared" si="62"/>
        <v>90</v>
      </c>
      <c r="S245" s="167">
        <f t="shared" si="63"/>
        <v>99.594999999999999</v>
      </c>
      <c r="T245" s="167">
        <f t="shared" si="64"/>
        <v>91.563999999999993</v>
      </c>
      <c r="U245" s="167">
        <f t="shared" si="65"/>
        <v>92.597999999999999</v>
      </c>
      <c r="V245" s="135">
        <f t="shared" si="66"/>
        <v>60</v>
      </c>
      <c r="W245" s="167">
        <f t="shared" si="67"/>
        <v>69.594999999999999</v>
      </c>
      <c r="X245" s="167">
        <f t="shared" si="68"/>
        <v>61.563999999999993</v>
      </c>
      <c r="Y245" s="167">
        <f t="shared" si="69"/>
        <v>62.597999999999999</v>
      </c>
      <c r="Z245">
        <f t="shared" si="70"/>
        <v>104.595</v>
      </c>
      <c r="AA245">
        <f t="shared" si="71"/>
        <v>96.563999999999993</v>
      </c>
      <c r="AB245" s="168">
        <f t="shared" si="72"/>
        <v>99.594999999999999</v>
      </c>
      <c r="AC245">
        <f t="shared" si="73"/>
        <v>91.563999999999993</v>
      </c>
      <c r="AD245" s="168">
        <f t="shared" si="74"/>
        <v>69.594999999999999</v>
      </c>
      <c r="AE245">
        <f t="shared" si="75"/>
        <v>61.563999999999993</v>
      </c>
    </row>
    <row r="246" spans="1:31" outlineLevel="1" x14ac:dyDescent="0.25">
      <c r="A246" s="149">
        <v>125</v>
      </c>
      <c r="B246" s="164" t="str">
        <f t="shared" si="57"/>
        <v>FA</v>
      </c>
      <c r="C246" s="164" t="str">
        <f t="shared" si="58"/>
        <v>FA</v>
      </c>
      <c r="D246" s="164" t="str">
        <f t="shared" si="59"/>
        <v>FA</v>
      </c>
      <c r="E246" s="135">
        <v>31.9</v>
      </c>
      <c r="F246" s="165">
        <v>0.4</v>
      </c>
      <c r="G246" s="135">
        <v>1</v>
      </c>
      <c r="H246" s="135">
        <v>125</v>
      </c>
      <c r="I246" s="154">
        <v>27.66</v>
      </c>
      <c r="J246" s="154">
        <v>1E-3</v>
      </c>
      <c r="K246" s="154">
        <v>132.721</v>
      </c>
      <c r="L246" s="154">
        <v>126.258</v>
      </c>
      <c r="M246" s="154">
        <v>127.11</v>
      </c>
      <c r="N246" s="135">
        <f t="shared" si="60"/>
        <v>95</v>
      </c>
      <c r="O246" s="167">
        <f t="shared" si="61"/>
        <v>102.721</v>
      </c>
      <c r="P246" s="167">
        <f t="shared" si="61"/>
        <v>96.257999999999996</v>
      </c>
      <c r="Q246" s="167">
        <f t="shared" si="61"/>
        <v>97.11</v>
      </c>
      <c r="R246" s="135">
        <f t="shared" si="62"/>
        <v>90</v>
      </c>
      <c r="S246" s="167">
        <f t="shared" si="63"/>
        <v>97.721000000000004</v>
      </c>
      <c r="T246" s="167">
        <f t="shared" si="64"/>
        <v>91.257999999999996</v>
      </c>
      <c r="U246" s="167">
        <f t="shared" si="65"/>
        <v>92.11</v>
      </c>
      <c r="V246" s="135">
        <f t="shared" si="66"/>
        <v>60</v>
      </c>
      <c r="W246" s="167">
        <f t="shared" si="67"/>
        <v>67.721000000000004</v>
      </c>
      <c r="X246" s="167">
        <f t="shared" si="68"/>
        <v>61.257999999999996</v>
      </c>
      <c r="Y246" s="167">
        <f t="shared" si="69"/>
        <v>62.11</v>
      </c>
      <c r="Z246">
        <f t="shared" si="70"/>
        <v>102.721</v>
      </c>
      <c r="AA246">
        <f t="shared" si="71"/>
        <v>96.257999999999996</v>
      </c>
      <c r="AB246" s="168">
        <f t="shared" si="72"/>
        <v>97.721000000000004</v>
      </c>
      <c r="AC246">
        <f t="shared" si="73"/>
        <v>91.257999999999996</v>
      </c>
      <c r="AD246" s="168">
        <f t="shared" si="74"/>
        <v>67.721000000000004</v>
      </c>
      <c r="AE246">
        <f t="shared" si="75"/>
        <v>61.257999999999996</v>
      </c>
    </row>
    <row r="247" spans="1:31" outlineLevel="1" x14ac:dyDescent="0.25">
      <c r="A247" s="149">
        <v>150</v>
      </c>
      <c r="B247" s="164" t="str">
        <f t="shared" si="57"/>
        <v>FA</v>
      </c>
      <c r="C247" s="164" t="str">
        <f t="shared" si="58"/>
        <v>FA</v>
      </c>
      <c r="D247" s="164" t="str">
        <f t="shared" si="59"/>
        <v>FA</v>
      </c>
      <c r="E247" s="135">
        <v>38.25</v>
      </c>
      <c r="F247" s="165">
        <v>0.4</v>
      </c>
      <c r="G247" s="135">
        <v>1</v>
      </c>
      <c r="H247" s="135">
        <v>125</v>
      </c>
      <c r="I247" s="154">
        <v>34.0062</v>
      </c>
      <c r="J247" s="154">
        <v>1E-3</v>
      </c>
      <c r="K247" s="154">
        <v>131.46299999999999</v>
      </c>
      <c r="L247" s="154">
        <v>126.06</v>
      </c>
      <c r="M247" s="154">
        <v>126.774</v>
      </c>
      <c r="N247" s="135">
        <f t="shared" si="60"/>
        <v>95</v>
      </c>
      <c r="O247" s="167">
        <f t="shared" si="61"/>
        <v>101.46299999999999</v>
      </c>
      <c r="P247" s="167">
        <f t="shared" si="61"/>
        <v>96.06</v>
      </c>
      <c r="Q247" s="167">
        <f t="shared" si="61"/>
        <v>96.774000000000001</v>
      </c>
      <c r="R247" s="135">
        <f t="shared" si="62"/>
        <v>90</v>
      </c>
      <c r="S247" s="167">
        <f t="shared" si="63"/>
        <v>96.462999999999994</v>
      </c>
      <c r="T247" s="167">
        <f t="shared" si="64"/>
        <v>91.06</v>
      </c>
      <c r="U247" s="167">
        <f t="shared" si="65"/>
        <v>91.774000000000001</v>
      </c>
      <c r="V247" s="135">
        <f t="shared" si="66"/>
        <v>60</v>
      </c>
      <c r="W247" s="167">
        <f t="shared" si="67"/>
        <v>66.462999999999994</v>
      </c>
      <c r="X247" s="167">
        <f t="shared" si="68"/>
        <v>61.06</v>
      </c>
      <c r="Y247" s="167">
        <f t="shared" si="69"/>
        <v>61.774000000000001</v>
      </c>
      <c r="Z247">
        <f t="shared" si="70"/>
        <v>101.46299999999999</v>
      </c>
      <c r="AA247">
        <f t="shared" si="71"/>
        <v>96.06</v>
      </c>
      <c r="AB247" s="168">
        <f t="shared" si="72"/>
        <v>96.462999999999994</v>
      </c>
      <c r="AC247">
        <f t="shared" si="73"/>
        <v>91.06</v>
      </c>
      <c r="AD247" s="168">
        <f t="shared" si="74"/>
        <v>66.462999999999994</v>
      </c>
      <c r="AE247">
        <f t="shared" si="75"/>
        <v>61.06</v>
      </c>
    </row>
    <row r="248" spans="1:31" outlineLevel="1" x14ac:dyDescent="0.25">
      <c r="A248" s="149">
        <v>2</v>
      </c>
      <c r="B248" s="164" t="str">
        <f t="shared" si="57"/>
        <v>FA</v>
      </c>
      <c r="C248" s="164" t="str">
        <f t="shared" si="58"/>
        <v>FA</v>
      </c>
      <c r="D248" s="164" t="str">
        <f t="shared" si="59"/>
        <v>FA</v>
      </c>
      <c r="E248" s="135">
        <v>0.68</v>
      </c>
      <c r="F248" s="165">
        <v>0.4</v>
      </c>
      <c r="G248" s="135">
        <v>2</v>
      </c>
      <c r="H248" s="135">
        <v>125</v>
      </c>
      <c r="I248" s="154">
        <v>-3.5630800000000002</v>
      </c>
      <c r="J248" s="154">
        <v>2E-3</v>
      </c>
      <c r="K248" s="154">
        <v>472.58199999999999</v>
      </c>
      <c r="L248" s="154">
        <v>190.87700000000001</v>
      </c>
      <c r="M248" s="154">
        <v>234.92</v>
      </c>
      <c r="N248" s="135">
        <f t="shared" si="60"/>
        <v>95</v>
      </c>
      <c r="O248" s="167">
        <f t="shared" si="61"/>
        <v>442.58199999999999</v>
      </c>
      <c r="P248" s="167">
        <f t="shared" si="61"/>
        <v>160.87700000000001</v>
      </c>
      <c r="Q248" s="167">
        <f t="shared" si="61"/>
        <v>204.92</v>
      </c>
      <c r="R248" s="135">
        <f t="shared" si="62"/>
        <v>90</v>
      </c>
      <c r="S248" s="167">
        <f t="shared" si="63"/>
        <v>437.58199999999999</v>
      </c>
      <c r="T248" s="167">
        <f t="shared" si="64"/>
        <v>155.87700000000001</v>
      </c>
      <c r="U248" s="167">
        <f t="shared" si="65"/>
        <v>199.92</v>
      </c>
      <c r="V248" s="135">
        <f t="shared" si="66"/>
        <v>60</v>
      </c>
      <c r="W248" s="167">
        <f t="shared" si="67"/>
        <v>407.58199999999999</v>
      </c>
      <c r="X248" s="167">
        <f t="shared" si="68"/>
        <v>125.87700000000001</v>
      </c>
      <c r="Y248" s="167">
        <f t="shared" si="69"/>
        <v>169.92</v>
      </c>
      <c r="Z248" t="str">
        <f t="shared" si="70"/>
        <v>NA</v>
      </c>
      <c r="AA248" t="str">
        <f t="shared" si="71"/>
        <v>NA</v>
      </c>
      <c r="AB248" s="168" t="str">
        <f t="shared" si="72"/>
        <v>NA</v>
      </c>
      <c r="AC248" t="str">
        <f t="shared" si="73"/>
        <v>NA</v>
      </c>
      <c r="AD248" s="168" t="str">
        <f t="shared" si="74"/>
        <v>NA</v>
      </c>
      <c r="AE248" t="str">
        <f t="shared" si="75"/>
        <v>NA</v>
      </c>
    </row>
    <row r="249" spans="1:31" outlineLevel="1" x14ac:dyDescent="0.25">
      <c r="A249" s="149">
        <v>3.5</v>
      </c>
      <c r="B249" s="164" t="str">
        <f t="shared" si="57"/>
        <v>FA</v>
      </c>
      <c r="C249" s="164" t="str">
        <f t="shared" si="58"/>
        <v>FA</v>
      </c>
      <c r="D249" s="164" t="str">
        <f t="shared" si="59"/>
        <v>FA</v>
      </c>
      <c r="E249" s="135">
        <v>1.06</v>
      </c>
      <c r="F249" s="165">
        <v>0.4</v>
      </c>
      <c r="G249" s="135">
        <v>2</v>
      </c>
      <c r="H249" s="135">
        <v>125</v>
      </c>
      <c r="I249" s="154">
        <v>-3.1823100000000002</v>
      </c>
      <c r="J249" s="154">
        <v>2E-3</v>
      </c>
      <c r="K249" s="154">
        <v>410.12099999999998</v>
      </c>
      <c r="L249" s="154">
        <v>175.762</v>
      </c>
      <c r="M249" s="154">
        <v>211.68799999999999</v>
      </c>
      <c r="N249" s="135">
        <f t="shared" si="60"/>
        <v>95</v>
      </c>
      <c r="O249" s="167">
        <f t="shared" si="61"/>
        <v>380.12099999999998</v>
      </c>
      <c r="P249" s="167">
        <f t="shared" si="61"/>
        <v>145.762</v>
      </c>
      <c r="Q249" s="167">
        <f t="shared" si="61"/>
        <v>181.68799999999999</v>
      </c>
      <c r="R249" s="135">
        <f t="shared" si="62"/>
        <v>90</v>
      </c>
      <c r="S249" s="167">
        <f t="shared" si="63"/>
        <v>375.12099999999998</v>
      </c>
      <c r="T249" s="167">
        <f t="shared" si="64"/>
        <v>140.762</v>
      </c>
      <c r="U249" s="167">
        <f t="shared" si="65"/>
        <v>176.68799999999999</v>
      </c>
      <c r="V249" s="135">
        <f t="shared" si="66"/>
        <v>60</v>
      </c>
      <c r="W249" s="167">
        <f t="shared" si="67"/>
        <v>345.12099999999998</v>
      </c>
      <c r="X249" s="167">
        <f t="shared" si="68"/>
        <v>110.762</v>
      </c>
      <c r="Y249" s="167">
        <f t="shared" si="69"/>
        <v>146.68799999999999</v>
      </c>
      <c r="Z249" t="str">
        <f t="shared" si="70"/>
        <v>NA</v>
      </c>
      <c r="AA249" t="str">
        <f t="shared" si="71"/>
        <v>NA</v>
      </c>
      <c r="AB249" s="168" t="str">
        <f t="shared" si="72"/>
        <v>NA</v>
      </c>
      <c r="AC249" t="str">
        <f t="shared" si="73"/>
        <v>NA</v>
      </c>
      <c r="AD249" s="168" t="str">
        <f t="shared" si="74"/>
        <v>NA</v>
      </c>
      <c r="AE249" t="str">
        <f t="shared" si="75"/>
        <v>NA</v>
      </c>
    </row>
    <row r="250" spans="1:31" outlineLevel="1" x14ac:dyDescent="0.25">
      <c r="A250" s="149">
        <v>5</v>
      </c>
      <c r="B250" s="164" t="str">
        <f t="shared" si="57"/>
        <v>FA</v>
      </c>
      <c r="C250" s="164" t="str">
        <f t="shared" si="58"/>
        <v>FA</v>
      </c>
      <c r="D250" s="164" t="str">
        <f t="shared" si="59"/>
        <v>FA</v>
      </c>
      <c r="E250" s="135">
        <v>1.44</v>
      </c>
      <c r="F250" s="165">
        <v>0.4</v>
      </c>
      <c r="G250" s="135">
        <v>2</v>
      </c>
      <c r="H250" s="135">
        <v>125</v>
      </c>
      <c r="I250" s="154">
        <v>-2.8015400000000001</v>
      </c>
      <c r="J250" s="154">
        <v>2E-3</v>
      </c>
      <c r="K250" s="154">
        <v>366.86500000000001</v>
      </c>
      <c r="L250" s="154">
        <v>166.095</v>
      </c>
      <c r="M250" s="154">
        <v>195.739</v>
      </c>
      <c r="N250" s="135">
        <f t="shared" si="60"/>
        <v>95</v>
      </c>
      <c r="O250" s="167">
        <f t="shared" si="61"/>
        <v>336.86500000000001</v>
      </c>
      <c r="P250" s="167">
        <f t="shared" si="61"/>
        <v>136.095</v>
      </c>
      <c r="Q250" s="167">
        <f t="shared" si="61"/>
        <v>165.739</v>
      </c>
      <c r="R250" s="135">
        <f t="shared" si="62"/>
        <v>90</v>
      </c>
      <c r="S250" s="167">
        <f t="shared" si="63"/>
        <v>331.86500000000001</v>
      </c>
      <c r="T250" s="167">
        <f t="shared" si="64"/>
        <v>131.095</v>
      </c>
      <c r="U250" s="167">
        <f t="shared" si="65"/>
        <v>160.739</v>
      </c>
      <c r="V250" s="135">
        <f t="shared" si="66"/>
        <v>60</v>
      </c>
      <c r="W250" s="167">
        <f t="shared" si="67"/>
        <v>301.86500000000001</v>
      </c>
      <c r="X250" s="167">
        <f t="shared" si="68"/>
        <v>101.095</v>
      </c>
      <c r="Y250" s="167">
        <f t="shared" si="69"/>
        <v>130.739</v>
      </c>
      <c r="Z250" t="str">
        <f t="shared" si="70"/>
        <v>NA</v>
      </c>
      <c r="AA250" t="str">
        <f t="shared" si="71"/>
        <v>NA</v>
      </c>
      <c r="AB250" s="168" t="str">
        <f t="shared" si="72"/>
        <v>NA</v>
      </c>
      <c r="AC250" t="str">
        <f t="shared" si="73"/>
        <v>NA</v>
      </c>
      <c r="AD250" s="168" t="str">
        <f t="shared" si="74"/>
        <v>NA</v>
      </c>
      <c r="AE250" t="str">
        <f t="shared" si="75"/>
        <v>NA</v>
      </c>
    </row>
    <row r="251" spans="1:31" outlineLevel="1" x14ac:dyDescent="0.25">
      <c r="A251" s="149">
        <v>7.5</v>
      </c>
      <c r="B251" s="164" t="str">
        <f t="shared" si="57"/>
        <v>FA</v>
      </c>
      <c r="C251" s="164" t="str">
        <f t="shared" si="58"/>
        <v>FA</v>
      </c>
      <c r="D251" s="164" t="str">
        <f t="shared" si="59"/>
        <v>FA</v>
      </c>
      <c r="E251" s="135">
        <v>2.0699999999999998</v>
      </c>
      <c r="F251" s="165">
        <v>0.4</v>
      </c>
      <c r="G251" s="135">
        <v>2</v>
      </c>
      <c r="H251" s="135">
        <v>125</v>
      </c>
      <c r="I251" s="154">
        <v>-2.1669200000000002</v>
      </c>
      <c r="J251" s="154">
        <v>2E-3</v>
      </c>
      <c r="K251" s="154">
        <v>314.113</v>
      </c>
      <c r="L251" s="154">
        <v>156.239</v>
      </c>
      <c r="M251" s="154">
        <v>178.50700000000001</v>
      </c>
      <c r="N251" s="135">
        <f t="shared" si="60"/>
        <v>95</v>
      </c>
      <c r="O251" s="167">
        <f t="shared" si="61"/>
        <v>284.113</v>
      </c>
      <c r="P251" s="167">
        <f t="shared" si="61"/>
        <v>126.239</v>
      </c>
      <c r="Q251" s="167">
        <f t="shared" si="61"/>
        <v>148.50700000000001</v>
      </c>
      <c r="R251" s="135">
        <f t="shared" si="62"/>
        <v>90</v>
      </c>
      <c r="S251" s="167">
        <f t="shared" si="63"/>
        <v>279.113</v>
      </c>
      <c r="T251" s="167">
        <f t="shared" si="64"/>
        <v>121.239</v>
      </c>
      <c r="U251" s="167">
        <f t="shared" si="65"/>
        <v>143.50700000000001</v>
      </c>
      <c r="V251" s="135">
        <f t="shared" si="66"/>
        <v>60</v>
      </c>
      <c r="W251" s="167">
        <f t="shared" si="67"/>
        <v>249.113</v>
      </c>
      <c r="X251" s="167">
        <f t="shared" si="68"/>
        <v>91.239000000000004</v>
      </c>
      <c r="Y251" s="167">
        <f t="shared" si="69"/>
        <v>113.50700000000001</v>
      </c>
      <c r="Z251" t="str">
        <f t="shared" si="70"/>
        <v>NA</v>
      </c>
      <c r="AA251">
        <f t="shared" si="71"/>
        <v>126.239</v>
      </c>
      <c r="AB251" s="168" t="str">
        <f t="shared" si="72"/>
        <v>NA</v>
      </c>
      <c r="AC251" t="str">
        <f t="shared" si="73"/>
        <v>NA</v>
      </c>
      <c r="AD251" s="168" t="str">
        <f t="shared" si="74"/>
        <v>NA</v>
      </c>
      <c r="AE251" t="str">
        <f t="shared" si="75"/>
        <v>NA</v>
      </c>
    </row>
    <row r="252" spans="1:31" outlineLevel="1" x14ac:dyDescent="0.25">
      <c r="A252" s="149">
        <v>10</v>
      </c>
      <c r="B252" s="164" t="str">
        <f t="shared" si="57"/>
        <v>FA</v>
      </c>
      <c r="C252" s="164" t="str">
        <f t="shared" si="58"/>
        <v>FA</v>
      </c>
      <c r="D252" s="164" t="str">
        <f t="shared" si="59"/>
        <v>FA</v>
      </c>
      <c r="E252" s="135">
        <v>2.71</v>
      </c>
      <c r="F252" s="165">
        <v>0.4</v>
      </c>
      <c r="G252" s="135">
        <v>2</v>
      </c>
      <c r="H252" s="135">
        <v>125</v>
      </c>
      <c r="I252" s="154">
        <v>-1.5323099999999998</v>
      </c>
      <c r="J252" s="154">
        <v>2E-3</v>
      </c>
      <c r="K252" s="154">
        <v>280.048</v>
      </c>
      <c r="L252" s="154">
        <v>149.81700000000001</v>
      </c>
      <c r="M252" s="154">
        <v>167.42</v>
      </c>
      <c r="N252" s="135">
        <f t="shared" si="60"/>
        <v>95</v>
      </c>
      <c r="O252" s="167">
        <f t="shared" si="61"/>
        <v>250.048</v>
      </c>
      <c r="P252" s="167">
        <f t="shared" si="61"/>
        <v>119.81700000000001</v>
      </c>
      <c r="Q252" s="167">
        <f t="shared" si="61"/>
        <v>137.41999999999999</v>
      </c>
      <c r="R252" s="135">
        <f t="shared" si="62"/>
        <v>90</v>
      </c>
      <c r="S252" s="167">
        <f t="shared" si="63"/>
        <v>245.048</v>
      </c>
      <c r="T252" s="167">
        <f t="shared" si="64"/>
        <v>114.81700000000001</v>
      </c>
      <c r="U252" s="167">
        <f t="shared" si="65"/>
        <v>132.41999999999999</v>
      </c>
      <c r="V252" s="135">
        <f t="shared" si="66"/>
        <v>60</v>
      </c>
      <c r="W252" s="167">
        <f t="shared" si="67"/>
        <v>215.048</v>
      </c>
      <c r="X252" s="167">
        <f t="shared" si="68"/>
        <v>84.817000000000007</v>
      </c>
      <c r="Y252" s="167">
        <f t="shared" si="69"/>
        <v>102.41999999999999</v>
      </c>
      <c r="Z252" t="str">
        <f t="shared" si="70"/>
        <v>NA</v>
      </c>
      <c r="AA252">
        <f t="shared" si="71"/>
        <v>119.81700000000001</v>
      </c>
      <c r="AB252" s="168" t="str">
        <f t="shared" si="72"/>
        <v>NA</v>
      </c>
      <c r="AC252">
        <f t="shared" si="73"/>
        <v>114.81700000000001</v>
      </c>
      <c r="AD252" s="168" t="str">
        <f t="shared" si="74"/>
        <v>NA</v>
      </c>
      <c r="AE252">
        <f t="shared" si="75"/>
        <v>84.817000000000007</v>
      </c>
    </row>
    <row r="253" spans="1:31" outlineLevel="1" x14ac:dyDescent="0.25">
      <c r="A253" s="149">
        <v>15</v>
      </c>
      <c r="B253" s="164" t="str">
        <f t="shared" si="57"/>
        <v>FA</v>
      </c>
      <c r="C253" s="164" t="str">
        <f t="shared" si="58"/>
        <v>FA</v>
      </c>
      <c r="D253" s="164" t="str">
        <f t="shared" si="59"/>
        <v>FA</v>
      </c>
      <c r="E253" s="135">
        <v>3.98</v>
      </c>
      <c r="F253" s="165">
        <v>0.4</v>
      </c>
      <c r="G253" s="135">
        <v>2</v>
      </c>
      <c r="H253" s="135">
        <v>125</v>
      </c>
      <c r="I253" s="154">
        <v>-0.26307700000000001</v>
      </c>
      <c r="J253" s="154">
        <v>2E-3</v>
      </c>
      <c r="K253" s="154">
        <v>236.97499999999999</v>
      </c>
      <c r="L253" s="154">
        <v>142.50899999999999</v>
      </c>
      <c r="M253" s="154">
        <v>155.00700000000001</v>
      </c>
      <c r="N253" s="135">
        <f t="shared" si="60"/>
        <v>95</v>
      </c>
      <c r="O253" s="167">
        <f t="shared" si="61"/>
        <v>206.97499999999999</v>
      </c>
      <c r="P253" s="167">
        <f t="shared" si="61"/>
        <v>112.50899999999999</v>
      </c>
      <c r="Q253" s="167">
        <f t="shared" si="61"/>
        <v>125.00700000000001</v>
      </c>
      <c r="R253" s="135">
        <f t="shared" si="62"/>
        <v>90</v>
      </c>
      <c r="S253" s="167">
        <f t="shared" si="63"/>
        <v>201.97499999999999</v>
      </c>
      <c r="T253" s="167">
        <f t="shared" si="64"/>
        <v>107.50899999999999</v>
      </c>
      <c r="U253" s="167">
        <f t="shared" si="65"/>
        <v>120.00700000000001</v>
      </c>
      <c r="V253" s="135">
        <f t="shared" si="66"/>
        <v>60</v>
      </c>
      <c r="W253" s="167">
        <f t="shared" si="67"/>
        <v>171.97499999999999</v>
      </c>
      <c r="X253" s="167">
        <f t="shared" si="68"/>
        <v>77.508999999999986</v>
      </c>
      <c r="Y253" s="167">
        <f t="shared" si="69"/>
        <v>90.007000000000005</v>
      </c>
      <c r="Z253">
        <f t="shared" si="70"/>
        <v>206.97499999999999</v>
      </c>
      <c r="AA253">
        <f t="shared" si="71"/>
        <v>112.50899999999999</v>
      </c>
      <c r="AB253" s="168" t="str">
        <f t="shared" si="72"/>
        <v>NA</v>
      </c>
      <c r="AC253">
        <f t="shared" si="73"/>
        <v>107.50899999999999</v>
      </c>
      <c r="AD253" s="168" t="str">
        <f t="shared" si="74"/>
        <v>NA</v>
      </c>
      <c r="AE253">
        <f t="shared" si="75"/>
        <v>77.508999999999986</v>
      </c>
    </row>
    <row r="254" spans="1:31" outlineLevel="1" x14ac:dyDescent="0.25">
      <c r="A254" s="149">
        <v>20</v>
      </c>
      <c r="B254" s="164" t="str">
        <f t="shared" si="57"/>
        <v>FA</v>
      </c>
      <c r="C254" s="164" t="str">
        <f t="shared" si="58"/>
        <v>FA</v>
      </c>
      <c r="D254" s="164" t="str">
        <f t="shared" si="59"/>
        <v>FA</v>
      </c>
      <c r="E254" s="135">
        <v>5.25</v>
      </c>
      <c r="F254" s="165">
        <v>0.4</v>
      </c>
      <c r="G254" s="135">
        <v>2</v>
      </c>
      <c r="H254" s="135">
        <v>125</v>
      </c>
      <c r="I254" s="154">
        <v>1.0061500000000001</v>
      </c>
      <c r="J254" s="154">
        <v>2E-3</v>
      </c>
      <c r="K254" s="154">
        <v>212.42699999999999</v>
      </c>
      <c r="L254" s="154">
        <v>138.72200000000001</v>
      </c>
      <c r="M254" s="154">
        <v>148.321</v>
      </c>
      <c r="N254" s="135">
        <f t="shared" si="60"/>
        <v>95</v>
      </c>
      <c r="O254" s="167">
        <f t="shared" si="61"/>
        <v>182.42699999999999</v>
      </c>
      <c r="P254" s="167">
        <f t="shared" si="61"/>
        <v>108.72200000000001</v>
      </c>
      <c r="Q254" s="167">
        <f t="shared" si="61"/>
        <v>118.321</v>
      </c>
      <c r="R254" s="135">
        <f t="shared" si="62"/>
        <v>90</v>
      </c>
      <c r="S254" s="167">
        <f t="shared" si="63"/>
        <v>177.42699999999999</v>
      </c>
      <c r="T254" s="167">
        <f t="shared" si="64"/>
        <v>103.72200000000001</v>
      </c>
      <c r="U254" s="167">
        <f t="shared" si="65"/>
        <v>113.321</v>
      </c>
      <c r="V254" s="135">
        <f t="shared" si="66"/>
        <v>60</v>
      </c>
      <c r="W254" s="167">
        <f t="shared" si="67"/>
        <v>147.42699999999999</v>
      </c>
      <c r="X254" s="167">
        <f t="shared" si="68"/>
        <v>73.722000000000008</v>
      </c>
      <c r="Y254" s="167">
        <f t="shared" si="69"/>
        <v>83.320999999999998</v>
      </c>
      <c r="Z254">
        <f t="shared" si="70"/>
        <v>182.42699999999999</v>
      </c>
      <c r="AA254">
        <f t="shared" si="71"/>
        <v>108.72200000000001</v>
      </c>
      <c r="AB254" s="168">
        <f t="shared" si="72"/>
        <v>177.42699999999999</v>
      </c>
      <c r="AC254">
        <f t="shared" si="73"/>
        <v>103.72200000000001</v>
      </c>
      <c r="AD254" s="168" t="str">
        <f t="shared" si="74"/>
        <v>NA</v>
      </c>
      <c r="AE254">
        <f t="shared" si="75"/>
        <v>73.722000000000008</v>
      </c>
    </row>
    <row r="255" spans="1:31" outlineLevel="1" x14ac:dyDescent="0.25">
      <c r="A255" s="149">
        <v>35</v>
      </c>
      <c r="B255" s="164" t="str">
        <f t="shared" si="57"/>
        <v>FA</v>
      </c>
      <c r="C255" s="164" t="str">
        <f t="shared" si="58"/>
        <v>FA</v>
      </c>
      <c r="D255" s="164" t="str">
        <f t="shared" si="59"/>
        <v>FA</v>
      </c>
      <c r="E255" s="135">
        <v>9.0500000000000007</v>
      </c>
      <c r="F255" s="165">
        <v>0.4</v>
      </c>
      <c r="G255" s="135">
        <v>2</v>
      </c>
      <c r="H255" s="135">
        <v>125</v>
      </c>
      <c r="I255" s="154">
        <v>4.8138500000000004</v>
      </c>
      <c r="J255" s="154">
        <v>2E-3</v>
      </c>
      <c r="K255" s="154">
        <v>177.34299999999999</v>
      </c>
      <c r="L255" s="154">
        <v>133.23099999999999</v>
      </c>
      <c r="M255" s="154">
        <v>138.79400000000001</v>
      </c>
      <c r="N255" s="135">
        <f t="shared" si="60"/>
        <v>95</v>
      </c>
      <c r="O255" s="167">
        <f t="shared" si="61"/>
        <v>147.34299999999999</v>
      </c>
      <c r="P255" s="167">
        <f t="shared" si="61"/>
        <v>103.23099999999999</v>
      </c>
      <c r="Q255" s="167">
        <f t="shared" si="61"/>
        <v>108.79400000000001</v>
      </c>
      <c r="R255" s="135">
        <f t="shared" si="62"/>
        <v>90</v>
      </c>
      <c r="S255" s="167">
        <f t="shared" si="63"/>
        <v>142.34299999999999</v>
      </c>
      <c r="T255" s="167">
        <f t="shared" si="64"/>
        <v>98.230999999999995</v>
      </c>
      <c r="U255" s="167">
        <f t="shared" si="65"/>
        <v>103.79400000000001</v>
      </c>
      <c r="V255" s="135">
        <f t="shared" si="66"/>
        <v>60</v>
      </c>
      <c r="W255" s="167">
        <f t="shared" si="67"/>
        <v>112.34299999999999</v>
      </c>
      <c r="X255" s="167">
        <f t="shared" si="68"/>
        <v>68.230999999999995</v>
      </c>
      <c r="Y255" s="167">
        <f t="shared" si="69"/>
        <v>73.794000000000011</v>
      </c>
      <c r="Z255">
        <f t="shared" si="70"/>
        <v>147.34299999999999</v>
      </c>
      <c r="AA255">
        <f t="shared" si="71"/>
        <v>103.23099999999999</v>
      </c>
      <c r="AB255" s="168">
        <f t="shared" si="72"/>
        <v>142.34299999999999</v>
      </c>
      <c r="AC255">
        <f t="shared" si="73"/>
        <v>98.230999999999995</v>
      </c>
      <c r="AD255" s="168">
        <f t="shared" si="74"/>
        <v>112.34299999999999</v>
      </c>
      <c r="AE255">
        <f t="shared" si="75"/>
        <v>68.230999999999995</v>
      </c>
    </row>
    <row r="256" spans="1:31" outlineLevel="1" x14ac:dyDescent="0.25">
      <c r="A256" s="149">
        <v>50</v>
      </c>
      <c r="B256" s="164" t="str">
        <f t="shared" si="57"/>
        <v>FA</v>
      </c>
      <c r="C256" s="164" t="str">
        <f t="shared" si="58"/>
        <v>FA</v>
      </c>
      <c r="D256" s="164" t="str">
        <f t="shared" si="59"/>
        <v>FA</v>
      </c>
      <c r="E256" s="135">
        <v>12.86</v>
      </c>
      <c r="F256" s="165">
        <v>0.4</v>
      </c>
      <c r="G256" s="135">
        <v>2</v>
      </c>
      <c r="H256" s="135">
        <v>125</v>
      </c>
      <c r="I256" s="154">
        <v>8.6215399999999995</v>
      </c>
      <c r="J256" s="154">
        <v>2E-3</v>
      </c>
      <c r="K256" s="154">
        <v>162.33199999999999</v>
      </c>
      <c r="L256" s="154">
        <v>130.953</v>
      </c>
      <c r="M256" s="154">
        <v>134.94399999999999</v>
      </c>
      <c r="N256" s="135">
        <f t="shared" si="60"/>
        <v>95</v>
      </c>
      <c r="O256" s="167">
        <f t="shared" si="61"/>
        <v>132.33199999999999</v>
      </c>
      <c r="P256" s="167">
        <f t="shared" si="61"/>
        <v>100.953</v>
      </c>
      <c r="Q256" s="167">
        <f t="shared" si="61"/>
        <v>104.94399999999999</v>
      </c>
      <c r="R256" s="135">
        <f t="shared" si="62"/>
        <v>90</v>
      </c>
      <c r="S256" s="167">
        <f t="shared" si="63"/>
        <v>127.33199999999999</v>
      </c>
      <c r="T256" s="167">
        <f t="shared" si="64"/>
        <v>95.953000000000003</v>
      </c>
      <c r="U256" s="167">
        <f t="shared" si="65"/>
        <v>99.943999999999988</v>
      </c>
      <c r="V256" s="135">
        <f t="shared" si="66"/>
        <v>60</v>
      </c>
      <c r="W256" s="167">
        <f t="shared" si="67"/>
        <v>97.331999999999994</v>
      </c>
      <c r="X256" s="167">
        <f t="shared" si="68"/>
        <v>65.953000000000003</v>
      </c>
      <c r="Y256" s="167">
        <f t="shared" si="69"/>
        <v>69.943999999999988</v>
      </c>
      <c r="Z256">
        <f t="shared" si="70"/>
        <v>132.33199999999999</v>
      </c>
      <c r="AA256">
        <f t="shared" si="71"/>
        <v>100.953</v>
      </c>
      <c r="AB256" s="168">
        <f t="shared" si="72"/>
        <v>127.33199999999999</v>
      </c>
      <c r="AC256">
        <f t="shared" si="73"/>
        <v>95.953000000000003</v>
      </c>
      <c r="AD256" s="168">
        <f t="shared" si="74"/>
        <v>97.331999999999994</v>
      </c>
      <c r="AE256">
        <f t="shared" si="75"/>
        <v>65.953000000000003</v>
      </c>
    </row>
    <row r="257" spans="1:31" outlineLevel="1" x14ac:dyDescent="0.25">
      <c r="A257" s="149">
        <v>60</v>
      </c>
      <c r="B257" s="164" t="str">
        <f t="shared" si="57"/>
        <v>FA</v>
      </c>
      <c r="C257" s="164" t="str">
        <f t="shared" si="58"/>
        <v>FA</v>
      </c>
      <c r="D257" s="164" t="str">
        <f t="shared" si="59"/>
        <v>FA</v>
      </c>
      <c r="E257" s="135">
        <v>15.4</v>
      </c>
      <c r="F257" s="165">
        <v>0.4</v>
      </c>
      <c r="G257" s="135">
        <v>2</v>
      </c>
      <c r="H257" s="135">
        <v>125</v>
      </c>
      <c r="I257" s="154">
        <v>11.16</v>
      </c>
      <c r="J257" s="154">
        <v>2E-3</v>
      </c>
      <c r="K257" s="154">
        <v>156.334</v>
      </c>
      <c r="L257" s="154">
        <v>130.01300000000001</v>
      </c>
      <c r="M257" s="154">
        <v>133.39699999999999</v>
      </c>
      <c r="N257" s="135">
        <f t="shared" si="60"/>
        <v>95</v>
      </c>
      <c r="O257" s="167">
        <f t="shared" si="61"/>
        <v>126.334</v>
      </c>
      <c r="P257" s="167">
        <f t="shared" si="61"/>
        <v>100.01300000000001</v>
      </c>
      <c r="Q257" s="167">
        <f t="shared" si="61"/>
        <v>103.39699999999999</v>
      </c>
      <c r="R257" s="135">
        <f t="shared" si="62"/>
        <v>90</v>
      </c>
      <c r="S257" s="167">
        <f t="shared" si="63"/>
        <v>121.334</v>
      </c>
      <c r="T257" s="167">
        <f t="shared" si="64"/>
        <v>95.013000000000005</v>
      </c>
      <c r="U257" s="167">
        <f t="shared" si="65"/>
        <v>98.396999999999991</v>
      </c>
      <c r="V257" s="135">
        <f t="shared" si="66"/>
        <v>60</v>
      </c>
      <c r="W257" s="167">
        <f t="shared" si="67"/>
        <v>91.334000000000003</v>
      </c>
      <c r="X257" s="167">
        <f t="shared" si="68"/>
        <v>65.013000000000005</v>
      </c>
      <c r="Y257" s="167">
        <f t="shared" si="69"/>
        <v>68.396999999999991</v>
      </c>
      <c r="Z257">
        <f t="shared" si="70"/>
        <v>126.334</v>
      </c>
      <c r="AA257">
        <f t="shared" si="71"/>
        <v>100.01300000000001</v>
      </c>
      <c r="AB257" s="168">
        <f t="shared" si="72"/>
        <v>121.334</v>
      </c>
      <c r="AC257">
        <f t="shared" si="73"/>
        <v>95.013000000000005</v>
      </c>
      <c r="AD257" s="168">
        <f t="shared" si="74"/>
        <v>91.334000000000003</v>
      </c>
      <c r="AE257">
        <f t="shared" si="75"/>
        <v>65.013000000000005</v>
      </c>
    </row>
    <row r="258" spans="1:31" outlineLevel="1" x14ac:dyDescent="0.25">
      <c r="A258" s="149">
        <v>70</v>
      </c>
      <c r="B258" s="164" t="str">
        <f t="shared" si="57"/>
        <v>FA</v>
      </c>
      <c r="C258" s="164" t="str">
        <f t="shared" si="58"/>
        <v>FA</v>
      </c>
      <c r="D258" s="164" t="str">
        <f t="shared" si="59"/>
        <v>FA</v>
      </c>
      <c r="E258" s="135">
        <v>17.940000000000001</v>
      </c>
      <c r="F258" s="165">
        <v>0.4</v>
      </c>
      <c r="G258" s="135">
        <v>2</v>
      </c>
      <c r="H258" s="135">
        <v>125</v>
      </c>
      <c r="I258" s="154">
        <v>13.698499999999999</v>
      </c>
      <c r="J258" s="154">
        <v>2E-3</v>
      </c>
      <c r="K258" s="154">
        <v>152.01</v>
      </c>
      <c r="L258" s="154">
        <v>129.34299999999999</v>
      </c>
      <c r="M258" s="154">
        <v>132.28299999999999</v>
      </c>
      <c r="N258" s="135">
        <f t="shared" si="60"/>
        <v>95</v>
      </c>
      <c r="O258" s="167">
        <f t="shared" si="61"/>
        <v>122.00999999999999</v>
      </c>
      <c r="P258" s="167">
        <f t="shared" si="61"/>
        <v>99.342999999999989</v>
      </c>
      <c r="Q258" s="167">
        <f t="shared" si="61"/>
        <v>102.28299999999999</v>
      </c>
      <c r="R258" s="135">
        <f t="shared" si="62"/>
        <v>90</v>
      </c>
      <c r="S258" s="167">
        <f t="shared" si="63"/>
        <v>117.00999999999999</v>
      </c>
      <c r="T258" s="167">
        <f t="shared" si="64"/>
        <v>94.342999999999989</v>
      </c>
      <c r="U258" s="167">
        <f t="shared" si="65"/>
        <v>97.282999999999987</v>
      </c>
      <c r="V258" s="135">
        <f t="shared" si="66"/>
        <v>60</v>
      </c>
      <c r="W258" s="167">
        <f t="shared" si="67"/>
        <v>87.009999999999991</v>
      </c>
      <c r="X258" s="167">
        <f t="shared" si="68"/>
        <v>64.342999999999989</v>
      </c>
      <c r="Y258" s="167">
        <f t="shared" si="69"/>
        <v>67.282999999999987</v>
      </c>
      <c r="Z258">
        <f t="shared" si="70"/>
        <v>122.00999999999999</v>
      </c>
      <c r="AA258">
        <f t="shared" si="71"/>
        <v>99.342999999999989</v>
      </c>
      <c r="AB258" s="168">
        <f t="shared" si="72"/>
        <v>117.00999999999999</v>
      </c>
      <c r="AC258">
        <f t="shared" si="73"/>
        <v>94.342999999999989</v>
      </c>
      <c r="AD258" s="168">
        <f t="shared" si="74"/>
        <v>87.009999999999991</v>
      </c>
      <c r="AE258">
        <f t="shared" si="75"/>
        <v>64.342999999999989</v>
      </c>
    </row>
    <row r="259" spans="1:31" outlineLevel="1" x14ac:dyDescent="0.25">
      <c r="A259" s="149">
        <v>85</v>
      </c>
      <c r="B259" s="164" t="str">
        <f t="shared" si="57"/>
        <v>FA</v>
      </c>
      <c r="C259" s="164" t="str">
        <f t="shared" si="58"/>
        <v>FA</v>
      </c>
      <c r="D259" s="164" t="str">
        <f t="shared" si="59"/>
        <v>FA</v>
      </c>
      <c r="E259" s="135">
        <v>21.75</v>
      </c>
      <c r="F259" s="165">
        <v>0.4</v>
      </c>
      <c r="G259" s="135">
        <v>2</v>
      </c>
      <c r="H259" s="135">
        <v>125</v>
      </c>
      <c r="I259" s="154">
        <v>17.5062</v>
      </c>
      <c r="J259" s="154">
        <v>2E-3</v>
      </c>
      <c r="K259" s="154">
        <v>147.399</v>
      </c>
      <c r="L259" s="154">
        <v>128.61199999999999</v>
      </c>
      <c r="M259" s="154">
        <v>131.059</v>
      </c>
      <c r="N259" s="135">
        <f t="shared" si="60"/>
        <v>95</v>
      </c>
      <c r="O259" s="167">
        <f t="shared" si="61"/>
        <v>117.399</v>
      </c>
      <c r="P259" s="167">
        <f t="shared" si="61"/>
        <v>98.611999999999995</v>
      </c>
      <c r="Q259" s="167">
        <f t="shared" si="61"/>
        <v>101.059</v>
      </c>
      <c r="R259" s="135">
        <f t="shared" si="62"/>
        <v>90</v>
      </c>
      <c r="S259" s="167">
        <f t="shared" si="63"/>
        <v>112.399</v>
      </c>
      <c r="T259" s="167">
        <f t="shared" si="64"/>
        <v>93.611999999999995</v>
      </c>
      <c r="U259" s="167">
        <f t="shared" si="65"/>
        <v>96.058999999999997</v>
      </c>
      <c r="V259" s="135">
        <f t="shared" si="66"/>
        <v>60</v>
      </c>
      <c r="W259" s="167">
        <f t="shared" si="67"/>
        <v>82.399000000000001</v>
      </c>
      <c r="X259" s="167">
        <f t="shared" si="68"/>
        <v>63.611999999999995</v>
      </c>
      <c r="Y259" s="167">
        <f t="shared" si="69"/>
        <v>66.058999999999997</v>
      </c>
      <c r="Z259">
        <f t="shared" si="70"/>
        <v>117.399</v>
      </c>
      <c r="AA259">
        <f t="shared" si="71"/>
        <v>98.611999999999995</v>
      </c>
      <c r="AB259" s="168">
        <f t="shared" si="72"/>
        <v>112.399</v>
      </c>
      <c r="AC259">
        <f t="shared" si="73"/>
        <v>93.611999999999995</v>
      </c>
      <c r="AD259" s="168">
        <f t="shared" si="74"/>
        <v>82.399000000000001</v>
      </c>
      <c r="AE259">
        <f t="shared" si="75"/>
        <v>63.611999999999995</v>
      </c>
    </row>
    <row r="260" spans="1:31" outlineLevel="1" x14ac:dyDescent="0.25">
      <c r="A260" s="149">
        <v>100</v>
      </c>
      <c r="B260" s="164" t="str">
        <f t="shared" si="57"/>
        <v>FA</v>
      </c>
      <c r="C260" s="164" t="str">
        <f t="shared" si="58"/>
        <v>FA</v>
      </c>
      <c r="D260" s="164" t="str">
        <f t="shared" si="59"/>
        <v>FA</v>
      </c>
      <c r="E260" s="135">
        <v>25.55</v>
      </c>
      <c r="F260" s="165">
        <v>0.4</v>
      </c>
      <c r="G260" s="135">
        <v>2</v>
      </c>
      <c r="H260" s="135">
        <v>125</v>
      </c>
      <c r="I260" s="154">
        <v>21.313800000000001</v>
      </c>
      <c r="J260" s="154">
        <v>2E-3</v>
      </c>
      <c r="K260" s="154">
        <v>144.12799999999999</v>
      </c>
      <c r="L260" s="154">
        <v>128.12</v>
      </c>
      <c r="M260" s="154">
        <v>130.17599999999999</v>
      </c>
      <c r="N260" s="135">
        <f t="shared" si="60"/>
        <v>95</v>
      </c>
      <c r="O260" s="167">
        <f t="shared" si="61"/>
        <v>114.12799999999999</v>
      </c>
      <c r="P260" s="167">
        <f t="shared" si="61"/>
        <v>98.12</v>
      </c>
      <c r="Q260" s="167">
        <f t="shared" si="61"/>
        <v>100.17599999999999</v>
      </c>
      <c r="R260" s="135">
        <f t="shared" si="62"/>
        <v>90</v>
      </c>
      <c r="S260" s="167">
        <f t="shared" si="63"/>
        <v>109.12799999999999</v>
      </c>
      <c r="T260" s="167">
        <f t="shared" si="64"/>
        <v>93.12</v>
      </c>
      <c r="U260" s="167">
        <f t="shared" si="65"/>
        <v>95.175999999999988</v>
      </c>
      <c r="V260" s="135">
        <f t="shared" si="66"/>
        <v>60</v>
      </c>
      <c r="W260" s="167">
        <f t="shared" si="67"/>
        <v>79.127999999999986</v>
      </c>
      <c r="X260" s="167">
        <f t="shared" si="68"/>
        <v>63.120000000000005</v>
      </c>
      <c r="Y260" s="167">
        <f t="shared" si="69"/>
        <v>65.175999999999988</v>
      </c>
      <c r="Z260">
        <f t="shared" si="70"/>
        <v>114.12799999999999</v>
      </c>
      <c r="AA260">
        <f t="shared" si="71"/>
        <v>98.12</v>
      </c>
      <c r="AB260" s="168">
        <f t="shared" si="72"/>
        <v>109.12799999999999</v>
      </c>
      <c r="AC260">
        <f t="shared" si="73"/>
        <v>93.12</v>
      </c>
      <c r="AD260" s="168">
        <f t="shared" si="74"/>
        <v>79.127999999999986</v>
      </c>
      <c r="AE260">
        <f t="shared" si="75"/>
        <v>63.120000000000005</v>
      </c>
    </row>
    <row r="261" spans="1:31" outlineLevel="1" x14ac:dyDescent="0.25">
      <c r="A261" s="149">
        <v>125</v>
      </c>
      <c r="B261" s="164" t="str">
        <f t="shared" si="57"/>
        <v>FA</v>
      </c>
      <c r="C261" s="164" t="str">
        <f t="shared" si="58"/>
        <v>FA</v>
      </c>
      <c r="D261" s="164" t="str">
        <f t="shared" si="59"/>
        <v>FA</v>
      </c>
      <c r="E261" s="135">
        <v>31.9</v>
      </c>
      <c r="F261" s="165">
        <v>0.4</v>
      </c>
      <c r="G261" s="135">
        <v>2</v>
      </c>
      <c r="H261" s="135">
        <v>125</v>
      </c>
      <c r="I261" s="154">
        <v>27.66</v>
      </c>
      <c r="J261" s="154">
        <v>2E-3</v>
      </c>
      <c r="K261" s="154">
        <v>140.40199999999999</v>
      </c>
      <c r="L261" s="154">
        <v>127.51</v>
      </c>
      <c r="M261" s="154">
        <v>129.20500000000001</v>
      </c>
      <c r="N261" s="135">
        <f t="shared" si="60"/>
        <v>95</v>
      </c>
      <c r="O261" s="167">
        <f t="shared" si="61"/>
        <v>110.40199999999999</v>
      </c>
      <c r="P261" s="167">
        <f t="shared" si="61"/>
        <v>97.51</v>
      </c>
      <c r="Q261" s="167">
        <f t="shared" si="61"/>
        <v>99.205000000000013</v>
      </c>
      <c r="R261" s="135">
        <f t="shared" si="62"/>
        <v>90</v>
      </c>
      <c r="S261" s="167">
        <f t="shared" si="63"/>
        <v>105.40199999999999</v>
      </c>
      <c r="T261" s="167">
        <f t="shared" si="64"/>
        <v>92.51</v>
      </c>
      <c r="U261" s="167">
        <f t="shared" si="65"/>
        <v>94.205000000000013</v>
      </c>
      <c r="V261" s="135">
        <f t="shared" si="66"/>
        <v>60</v>
      </c>
      <c r="W261" s="167">
        <f t="shared" si="67"/>
        <v>75.401999999999987</v>
      </c>
      <c r="X261" s="167">
        <f t="shared" si="68"/>
        <v>62.510000000000005</v>
      </c>
      <c r="Y261" s="167">
        <f t="shared" si="69"/>
        <v>64.205000000000013</v>
      </c>
      <c r="Z261">
        <f t="shared" si="70"/>
        <v>110.40199999999999</v>
      </c>
      <c r="AA261">
        <f t="shared" si="71"/>
        <v>97.51</v>
      </c>
      <c r="AB261" s="168">
        <f t="shared" si="72"/>
        <v>105.40199999999999</v>
      </c>
      <c r="AC261">
        <f t="shared" si="73"/>
        <v>92.51</v>
      </c>
      <c r="AD261" s="168">
        <f t="shared" si="74"/>
        <v>75.401999999999987</v>
      </c>
      <c r="AE261">
        <f t="shared" si="75"/>
        <v>62.510000000000005</v>
      </c>
    </row>
    <row r="262" spans="1:31" outlineLevel="1" x14ac:dyDescent="0.25">
      <c r="A262" s="149">
        <v>150</v>
      </c>
      <c r="B262" s="164" t="str">
        <f t="shared" si="57"/>
        <v>FA</v>
      </c>
      <c r="C262" s="164" t="str">
        <f t="shared" si="58"/>
        <v>FA</v>
      </c>
      <c r="D262" s="164" t="str">
        <f t="shared" si="59"/>
        <v>FA</v>
      </c>
      <c r="E262" s="135">
        <v>38.25</v>
      </c>
      <c r="F262" s="165">
        <v>0.4</v>
      </c>
      <c r="G262" s="135">
        <v>2</v>
      </c>
      <c r="H262" s="135">
        <v>125</v>
      </c>
      <c r="I262" s="154">
        <v>34.0062</v>
      </c>
      <c r="J262" s="154">
        <v>2E-3</v>
      </c>
      <c r="K262" s="154">
        <v>137.89699999999999</v>
      </c>
      <c r="L262" s="154">
        <v>127.117</v>
      </c>
      <c r="M262" s="154">
        <v>128.53899999999999</v>
      </c>
      <c r="N262" s="135">
        <f t="shared" si="60"/>
        <v>95</v>
      </c>
      <c r="O262" s="167">
        <f t="shared" si="61"/>
        <v>107.89699999999999</v>
      </c>
      <c r="P262" s="167">
        <f t="shared" si="61"/>
        <v>97.117000000000004</v>
      </c>
      <c r="Q262" s="167">
        <f t="shared" si="61"/>
        <v>98.538999999999987</v>
      </c>
      <c r="R262" s="135">
        <f t="shared" si="62"/>
        <v>90</v>
      </c>
      <c r="S262" s="167">
        <f t="shared" si="63"/>
        <v>102.89699999999999</v>
      </c>
      <c r="T262" s="167">
        <f t="shared" si="64"/>
        <v>92.117000000000004</v>
      </c>
      <c r="U262" s="167">
        <f t="shared" si="65"/>
        <v>93.538999999999987</v>
      </c>
      <c r="V262" s="135">
        <f t="shared" si="66"/>
        <v>60</v>
      </c>
      <c r="W262" s="167">
        <f t="shared" si="67"/>
        <v>72.896999999999991</v>
      </c>
      <c r="X262" s="167">
        <f t="shared" si="68"/>
        <v>62.117000000000004</v>
      </c>
      <c r="Y262" s="167">
        <f t="shared" si="69"/>
        <v>63.538999999999987</v>
      </c>
      <c r="Z262">
        <f t="shared" si="70"/>
        <v>107.89699999999999</v>
      </c>
      <c r="AA262">
        <f t="shared" si="71"/>
        <v>97.117000000000004</v>
      </c>
      <c r="AB262" s="168">
        <f t="shared" si="72"/>
        <v>102.89699999999999</v>
      </c>
      <c r="AC262">
        <f t="shared" si="73"/>
        <v>92.117000000000004</v>
      </c>
      <c r="AD262" s="168">
        <f t="shared" si="74"/>
        <v>72.896999999999991</v>
      </c>
      <c r="AE262">
        <f t="shared" si="75"/>
        <v>62.117000000000004</v>
      </c>
    </row>
    <row r="263" spans="1:31" outlineLevel="1" x14ac:dyDescent="0.25">
      <c r="A263" s="149">
        <v>2</v>
      </c>
      <c r="B263" s="164" t="str">
        <f t="shared" si="57"/>
        <v>FA</v>
      </c>
      <c r="C263" s="164" t="str">
        <f t="shared" si="58"/>
        <v>FA</v>
      </c>
      <c r="D263" s="164" t="str">
        <f t="shared" si="59"/>
        <v>FA</v>
      </c>
      <c r="E263" s="135">
        <v>0.68</v>
      </c>
      <c r="F263" s="165">
        <v>0.4</v>
      </c>
      <c r="G263" s="135">
        <v>4</v>
      </c>
      <c r="H263" s="135">
        <v>125</v>
      </c>
      <c r="I263" s="154">
        <v>-3.5630800000000002</v>
      </c>
      <c r="J263" s="154">
        <v>4.0000000000000001E-3</v>
      </c>
      <c r="K263" s="154">
        <v>801.39</v>
      </c>
      <c r="L263" s="154">
        <v>249.52199999999999</v>
      </c>
      <c r="M263" s="154">
        <v>330.24599999999998</v>
      </c>
      <c r="N263" s="135">
        <f t="shared" si="60"/>
        <v>95</v>
      </c>
      <c r="O263" s="167">
        <f t="shared" si="61"/>
        <v>771.39</v>
      </c>
      <c r="P263" s="167">
        <f t="shared" si="61"/>
        <v>219.52199999999999</v>
      </c>
      <c r="Q263" s="167">
        <f t="shared" si="61"/>
        <v>300.24599999999998</v>
      </c>
      <c r="R263" s="135">
        <f t="shared" si="62"/>
        <v>90</v>
      </c>
      <c r="S263" s="167">
        <f t="shared" si="63"/>
        <v>766.39</v>
      </c>
      <c r="T263" s="167">
        <f t="shared" si="64"/>
        <v>214.52199999999999</v>
      </c>
      <c r="U263" s="167">
        <f t="shared" si="65"/>
        <v>295.24599999999998</v>
      </c>
      <c r="V263" s="135">
        <f t="shared" si="66"/>
        <v>60</v>
      </c>
      <c r="W263" s="167">
        <f t="shared" si="67"/>
        <v>736.39</v>
      </c>
      <c r="X263" s="167">
        <f t="shared" si="68"/>
        <v>184.52199999999999</v>
      </c>
      <c r="Y263" s="167">
        <f t="shared" si="69"/>
        <v>265.24599999999998</v>
      </c>
      <c r="Z263" t="str">
        <f t="shared" si="70"/>
        <v>NA</v>
      </c>
      <c r="AA263" t="str">
        <f t="shared" si="71"/>
        <v>NA</v>
      </c>
      <c r="AB263" s="168" t="str">
        <f t="shared" si="72"/>
        <v>NA</v>
      </c>
      <c r="AC263" t="str">
        <f t="shared" si="73"/>
        <v>NA</v>
      </c>
      <c r="AD263" s="168" t="str">
        <f t="shared" si="74"/>
        <v>NA</v>
      </c>
      <c r="AE263" t="str">
        <f t="shared" si="75"/>
        <v>NA</v>
      </c>
    </row>
    <row r="264" spans="1:31" outlineLevel="1" x14ac:dyDescent="0.25">
      <c r="A264" s="149">
        <v>3.5</v>
      </c>
      <c r="B264" s="164" t="str">
        <f t="shared" si="57"/>
        <v>FA</v>
      </c>
      <c r="C264" s="164" t="str">
        <f t="shared" si="58"/>
        <v>FA</v>
      </c>
      <c r="D264" s="164" t="str">
        <f t="shared" si="59"/>
        <v>FA</v>
      </c>
      <c r="E264" s="135">
        <v>1.06</v>
      </c>
      <c r="F264" s="165">
        <v>0.4</v>
      </c>
      <c r="G264" s="135">
        <v>4</v>
      </c>
      <c r="H264" s="135">
        <v>125</v>
      </c>
      <c r="I264" s="154">
        <v>-3.1823100000000002</v>
      </c>
      <c r="J264" s="154">
        <v>4.0000000000000001E-3</v>
      </c>
      <c r="K264" s="154">
        <v>676.78499999999997</v>
      </c>
      <c r="L264" s="154">
        <v>221.54400000000001</v>
      </c>
      <c r="M264" s="154">
        <v>287.964</v>
      </c>
      <c r="N264" s="135">
        <f t="shared" si="60"/>
        <v>95</v>
      </c>
      <c r="O264" s="167">
        <f t="shared" si="61"/>
        <v>646.78499999999997</v>
      </c>
      <c r="P264" s="167">
        <f t="shared" si="61"/>
        <v>191.54400000000001</v>
      </c>
      <c r="Q264" s="167">
        <f t="shared" si="61"/>
        <v>257.964</v>
      </c>
      <c r="R264" s="135">
        <f t="shared" si="62"/>
        <v>90</v>
      </c>
      <c r="S264" s="167">
        <f t="shared" si="63"/>
        <v>641.78499999999997</v>
      </c>
      <c r="T264" s="167">
        <f t="shared" si="64"/>
        <v>186.54400000000001</v>
      </c>
      <c r="U264" s="167">
        <f t="shared" si="65"/>
        <v>252.964</v>
      </c>
      <c r="V264" s="135">
        <f t="shared" si="66"/>
        <v>60</v>
      </c>
      <c r="W264" s="167">
        <f t="shared" si="67"/>
        <v>611.78499999999997</v>
      </c>
      <c r="X264" s="167">
        <f t="shared" si="68"/>
        <v>156.54400000000001</v>
      </c>
      <c r="Y264" s="167">
        <f t="shared" si="69"/>
        <v>222.964</v>
      </c>
      <c r="Z264" t="str">
        <f t="shared" si="70"/>
        <v>NA</v>
      </c>
      <c r="AA264" t="str">
        <f t="shared" si="71"/>
        <v>NA</v>
      </c>
      <c r="AB264" s="168" t="str">
        <f t="shared" si="72"/>
        <v>NA</v>
      </c>
      <c r="AC264" t="str">
        <f t="shared" si="73"/>
        <v>NA</v>
      </c>
      <c r="AD264" s="168" t="str">
        <f t="shared" si="74"/>
        <v>NA</v>
      </c>
      <c r="AE264" t="str">
        <f t="shared" si="75"/>
        <v>NA</v>
      </c>
    </row>
    <row r="265" spans="1:31" outlineLevel="1" x14ac:dyDescent="0.25">
      <c r="A265" s="149">
        <v>5</v>
      </c>
      <c r="B265" s="164" t="str">
        <f t="shared" si="57"/>
        <v>FA</v>
      </c>
      <c r="C265" s="164" t="str">
        <f t="shared" si="58"/>
        <v>FA</v>
      </c>
      <c r="D265" s="164" t="str">
        <f t="shared" si="59"/>
        <v>FA</v>
      </c>
      <c r="E265" s="135">
        <v>1.44</v>
      </c>
      <c r="F265" s="165">
        <v>0.4</v>
      </c>
      <c r="G265" s="135">
        <v>4</v>
      </c>
      <c r="H265" s="135">
        <v>125</v>
      </c>
      <c r="I265" s="154">
        <v>-2.8015400000000001</v>
      </c>
      <c r="J265" s="154">
        <v>4.0000000000000001E-3</v>
      </c>
      <c r="K265" s="154">
        <v>591.96199999999999</v>
      </c>
      <c r="L265" s="154">
        <v>203.584</v>
      </c>
      <c r="M265" s="154">
        <v>258.786</v>
      </c>
      <c r="N265" s="135">
        <f t="shared" si="60"/>
        <v>95</v>
      </c>
      <c r="O265" s="167">
        <f t="shared" si="61"/>
        <v>561.96199999999999</v>
      </c>
      <c r="P265" s="167">
        <f t="shared" si="61"/>
        <v>173.584</v>
      </c>
      <c r="Q265" s="167">
        <f t="shared" si="61"/>
        <v>228.786</v>
      </c>
      <c r="R265" s="135">
        <f t="shared" si="62"/>
        <v>90</v>
      </c>
      <c r="S265" s="167">
        <f t="shared" si="63"/>
        <v>556.96199999999999</v>
      </c>
      <c r="T265" s="167">
        <f t="shared" si="64"/>
        <v>168.584</v>
      </c>
      <c r="U265" s="167">
        <f t="shared" si="65"/>
        <v>223.786</v>
      </c>
      <c r="V265" s="135">
        <f t="shared" si="66"/>
        <v>60</v>
      </c>
      <c r="W265" s="167">
        <f t="shared" si="67"/>
        <v>526.96199999999999</v>
      </c>
      <c r="X265" s="167">
        <f t="shared" si="68"/>
        <v>138.584</v>
      </c>
      <c r="Y265" s="167">
        <f t="shared" si="69"/>
        <v>193.786</v>
      </c>
      <c r="Z265" t="str">
        <f t="shared" si="70"/>
        <v>NA</v>
      </c>
      <c r="AA265" t="str">
        <f t="shared" si="71"/>
        <v>NA</v>
      </c>
      <c r="AB265" s="168" t="str">
        <f t="shared" si="72"/>
        <v>NA</v>
      </c>
      <c r="AC265" t="str">
        <f t="shared" si="73"/>
        <v>NA</v>
      </c>
      <c r="AD265" s="168" t="str">
        <f t="shared" si="74"/>
        <v>NA</v>
      </c>
      <c r="AE265" t="str">
        <f t="shared" si="75"/>
        <v>NA</v>
      </c>
    </row>
    <row r="266" spans="1:31" outlineLevel="1" x14ac:dyDescent="0.25">
      <c r="A266" s="149">
        <v>7.5</v>
      </c>
      <c r="B266" s="164" t="str">
        <f t="shared" si="57"/>
        <v>FA</v>
      </c>
      <c r="C266" s="164" t="str">
        <f t="shared" si="58"/>
        <v>FA</v>
      </c>
      <c r="D266" s="164" t="str">
        <f t="shared" si="59"/>
        <v>FA</v>
      </c>
      <c r="E266" s="135">
        <v>2.0699999999999998</v>
      </c>
      <c r="F266" s="165">
        <v>0.4</v>
      </c>
      <c r="G266" s="135">
        <v>4</v>
      </c>
      <c r="H266" s="135">
        <v>125</v>
      </c>
      <c r="I266" s="154">
        <v>-2.1669200000000002</v>
      </c>
      <c r="J266" s="154">
        <v>4.0000000000000001E-3</v>
      </c>
      <c r="K266" s="154">
        <v>490.28300000000002</v>
      </c>
      <c r="L266" s="154">
        <v>185.19900000000001</v>
      </c>
      <c r="M266" s="154">
        <v>227.10300000000001</v>
      </c>
      <c r="N266" s="135">
        <f t="shared" si="60"/>
        <v>95</v>
      </c>
      <c r="O266" s="167">
        <f t="shared" si="61"/>
        <v>460.28300000000002</v>
      </c>
      <c r="P266" s="167">
        <f t="shared" si="61"/>
        <v>155.19900000000001</v>
      </c>
      <c r="Q266" s="167">
        <f t="shared" si="61"/>
        <v>197.10300000000001</v>
      </c>
      <c r="R266" s="135">
        <f t="shared" si="62"/>
        <v>90</v>
      </c>
      <c r="S266" s="167">
        <f t="shared" si="63"/>
        <v>455.28300000000002</v>
      </c>
      <c r="T266" s="167">
        <f t="shared" si="64"/>
        <v>150.19900000000001</v>
      </c>
      <c r="U266" s="167">
        <f t="shared" si="65"/>
        <v>192.10300000000001</v>
      </c>
      <c r="V266" s="135">
        <f t="shared" si="66"/>
        <v>60</v>
      </c>
      <c r="W266" s="167">
        <f t="shared" si="67"/>
        <v>425.28300000000002</v>
      </c>
      <c r="X266" s="167">
        <f t="shared" si="68"/>
        <v>120.19900000000001</v>
      </c>
      <c r="Y266" s="167">
        <f t="shared" si="69"/>
        <v>162.10300000000001</v>
      </c>
      <c r="Z266" t="str">
        <f t="shared" si="70"/>
        <v>NA</v>
      </c>
      <c r="AA266" t="str">
        <f t="shared" si="71"/>
        <v>NA</v>
      </c>
      <c r="AB266" s="168" t="str">
        <f t="shared" si="72"/>
        <v>NA</v>
      </c>
      <c r="AC266" t="str">
        <f t="shared" si="73"/>
        <v>NA</v>
      </c>
      <c r="AD266" s="168" t="str">
        <f t="shared" si="74"/>
        <v>NA</v>
      </c>
      <c r="AE266" t="str">
        <f t="shared" si="75"/>
        <v>NA</v>
      </c>
    </row>
    <row r="267" spans="1:31" outlineLevel="1" x14ac:dyDescent="0.25">
      <c r="A267" s="149">
        <v>10</v>
      </c>
      <c r="B267" s="164" t="str">
        <f t="shared" si="57"/>
        <v>FA</v>
      </c>
      <c r="C267" s="164" t="str">
        <f t="shared" si="58"/>
        <v>FA</v>
      </c>
      <c r="D267" s="164" t="str">
        <f t="shared" si="59"/>
        <v>FA</v>
      </c>
      <c r="E267" s="135">
        <v>2.71</v>
      </c>
      <c r="F267" s="165">
        <v>0.4</v>
      </c>
      <c r="G267" s="135">
        <v>4</v>
      </c>
      <c r="H267" s="135">
        <v>125</v>
      </c>
      <c r="I267" s="154">
        <v>-1.5323099999999998</v>
      </c>
      <c r="J267" s="154">
        <v>4.0000000000000001E-3</v>
      </c>
      <c r="K267" s="154">
        <v>425.036</v>
      </c>
      <c r="L267" s="154">
        <v>173.08099999999999</v>
      </c>
      <c r="M267" s="154">
        <v>206.482</v>
      </c>
      <c r="N267" s="135">
        <f t="shared" si="60"/>
        <v>95</v>
      </c>
      <c r="O267" s="167">
        <f t="shared" si="61"/>
        <v>395.036</v>
      </c>
      <c r="P267" s="167">
        <f t="shared" si="61"/>
        <v>143.08099999999999</v>
      </c>
      <c r="Q267" s="167">
        <f t="shared" si="61"/>
        <v>176.482</v>
      </c>
      <c r="R267" s="135">
        <f t="shared" si="62"/>
        <v>90</v>
      </c>
      <c r="S267" s="167">
        <f t="shared" si="63"/>
        <v>390.036</v>
      </c>
      <c r="T267" s="167">
        <f t="shared" si="64"/>
        <v>138.08099999999999</v>
      </c>
      <c r="U267" s="167">
        <f t="shared" si="65"/>
        <v>171.482</v>
      </c>
      <c r="V267" s="135">
        <f t="shared" si="66"/>
        <v>60</v>
      </c>
      <c r="W267" s="167">
        <f t="shared" si="67"/>
        <v>360.036</v>
      </c>
      <c r="X267" s="167">
        <f t="shared" si="68"/>
        <v>108.08099999999999</v>
      </c>
      <c r="Y267" s="167">
        <f t="shared" si="69"/>
        <v>141.482</v>
      </c>
      <c r="Z267" t="str">
        <f t="shared" si="70"/>
        <v>NA</v>
      </c>
      <c r="AA267" t="str">
        <f t="shared" si="71"/>
        <v>NA</v>
      </c>
      <c r="AB267" s="168" t="str">
        <f t="shared" si="72"/>
        <v>NA</v>
      </c>
      <c r="AC267" t="str">
        <f t="shared" si="73"/>
        <v>NA</v>
      </c>
      <c r="AD267" s="168" t="str">
        <f t="shared" si="74"/>
        <v>NA</v>
      </c>
      <c r="AE267" t="str">
        <f t="shared" si="75"/>
        <v>NA</v>
      </c>
    </row>
    <row r="268" spans="1:31" outlineLevel="1" x14ac:dyDescent="0.25">
      <c r="A268" s="149">
        <v>15</v>
      </c>
      <c r="B268" s="164" t="str">
        <f t="shared" si="57"/>
        <v>FA</v>
      </c>
      <c r="C268" s="164" t="str">
        <f t="shared" si="58"/>
        <v>FA</v>
      </c>
      <c r="D268" s="164" t="str">
        <f t="shared" si="59"/>
        <v>FA</v>
      </c>
      <c r="E268" s="135">
        <v>3.98</v>
      </c>
      <c r="F268" s="165">
        <v>0.4</v>
      </c>
      <c r="G268" s="135">
        <v>4</v>
      </c>
      <c r="H268" s="135">
        <v>125</v>
      </c>
      <c r="I268" s="154">
        <v>-0.26307700000000001</v>
      </c>
      <c r="J268" s="154">
        <v>4.0000000000000001E-3</v>
      </c>
      <c r="K268" s="154">
        <v>342.84699999999998</v>
      </c>
      <c r="L268" s="154">
        <v>159.185</v>
      </c>
      <c r="M268" s="154">
        <v>183.17</v>
      </c>
      <c r="N268" s="135">
        <f t="shared" si="60"/>
        <v>95</v>
      </c>
      <c r="O268" s="167">
        <f t="shared" si="61"/>
        <v>312.84699999999998</v>
      </c>
      <c r="P268" s="167">
        <f t="shared" si="61"/>
        <v>129.185</v>
      </c>
      <c r="Q268" s="167">
        <f t="shared" si="61"/>
        <v>153.16999999999999</v>
      </c>
      <c r="R268" s="135">
        <f t="shared" si="62"/>
        <v>90</v>
      </c>
      <c r="S268" s="167">
        <f t="shared" si="63"/>
        <v>307.84699999999998</v>
      </c>
      <c r="T268" s="167">
        <f t="shared" si="64"/>
        <v>124.185</v>
      </c>
      <c r="U268" s="167">
        <f t="shared" si="65"/>
        <v>148.16999999999999</v>
      </c>
      <c r="V268" s="135">
        <f t="shared" si="66"/>
        <v>60</v>
      </c>
      <c r="W268" s="167">
        <f t="shared" si="67"/>
        <v>277.84699999999998</v>
      </c>
      <c r="X268" s="167">
        <f t="shared" si="68"/>
        <v>94.185000000000002</v>
      </c>
      <c r="Y268" s="167">
        <f t="shared" si="69"/>
        <v>118.16999999999999</v>
      </c>
      <c r="Z268" t="str">
        <f t="shared" si="70"/>
        <v>NA</v>
      </c>
      <c r="AA268">
        <f t="shared" si="71"/>
        <v>129.185</v>
      </c>
      <c r="AB268" s="168" t="str">
        <f t="shared" si="72"/>
        <v>NA</v>
      </c>
      <c r="AC268" t="str">
        <f t="shared" si="73"/>
        <v>NA</v>
      </c>
      <c r="AD268" s="168" t="str">
        <f t="shared" si="74"/>
        <v>NA</v>
      </c>
      <c r="AE268" t="str">
        <f t="shared" si="75"/>
        <v>NA</v>
      </c>
    </row>
    <row r="269" spans="1:31" outlineLevel="1" x14ac:dyDescent="0.25">
      <c r="A269" s="149">
        <v>20</v>
      </c>
      <c r="B269" s="164" t="str">
        <f t="shared" si="57"/>
        <v>FA</v>
      </c>
      <c r="C269" s="164" t="str">
        <f t="shared" si="58"/>
        <v>FA</v>
      </c>
      <c r="D269" s="164" t="str">
        <f t="shared" si="59"/>
        <v>FA</v>
      </c>
      <c r="E269" s="135">
        <v>5.25</v>
      </c>
      <c r="F269" s="165">
        <v>0.4</v>
      </c>
      <c r="G269" s="135">
        <v>4</v>
      </c>
      <c r="H269" s="135">
        <v>125</v>
      </c>
      <c r="I269" s="154">
        <v>1.0061500000000001</v>
      </c>
      <c r="J269" s="154">
        <v>4.0000000000000001E-3</v>
      </c>
      <c r="K269" s="154">
        <v>295.79199999999997</v>
      </c>
      <c r="L269" s="154">
        <v>151.91900000000001</v>
      </c>
      <c r="M269" s="154">
        <v>170.47900000000001</v>
      </c>
      <c r="N269" s="135">
        <f t="shared" si="60"/>
        <v>95</v>
      </c>
      <c r="O269" s="167">
        <f t="shared" si="61"/>
        <v>265.79199999999997</v>
      </c>
      <c r="P269" s="167">
        <f t="shared" si="61"/>
        <v>121.91900000000001</v>
      </c>
      <c r="Q269" s="167">
        <f t="shared" si="61"/>
        <v>140.47900000000001</v>
      </c>
      <c r="R269" s="135">
        <f t="shared" si="62"/>
        <v>90</v>
      </c>
      <c r="S269" s="167">
        <f t="shared" si="63"/>
        <v>260.79199999999997</v>
      </c>
      <c r="T269" s="167">
        <f t="shared" si="64"/>
        <v>116.91900000000001</v>
      </c>
      <c r="U269" s="167">
        <f t="shared" si="65"/>
        <v>135.47900000000001</v>
      </c>
      <c r="V269" s="135">
        <f t="shared" si="66"/>
        <v>60</v>
      </c>
      <c r="W269" s="167">
        <f t="shared" si="67"/>
        <v>230.79199999999997</v>
      </c>
      <c r="X269" s="167">
        <f t="shared" si="68"/>
        <v>86.919000000000011</v>
      </c>
      <c r="Y269" s="167">
        <f t="shared" si="69"/>
        <v>105.47900000000001</v>
      </c>
      <c r="Z269" t="str">
        <f t="shared" si="70"/>
        <v>NA</v>
      </c>
      <c r="AA269">
        <f t="shared" si="71"/>
        <v>121.91900000000001</v>
      </c>
      <c r="AB269" s="168" t="str">
        <f t="shared" si="72"/>
        <v>NA</v>
      </c>
      <c r="AC269">
        <f t="shared" si="73"/>
        <v>116.91900000000001</v>
      </c>
      <c r="AD269" s="168" t="str">
        <f t="shared" si="74"/>
        <v>NA</v>
      </c>
      <c r="AE269">
        <f t="shared" si="75"/>
        <v>86.919000000000011</v>
      </c>
    </row>
    <row r="270" spans="1:31" outlineLevel="1" x14ac:dyDescent="0.25">
      <c r="A270" s="149">
        <v>35</v>
      </c>
      <c r="B270" s="164" t="str">
        <f t="shared" si="57"/>
        <v>FA</v>
      </c>
      <c r="C270" s="164" t="str">
        <f t="shared" si="58"/>
        <v>FA</v>
      </c>
      <c r="D270" s="164" t="str">
        <f t="shared" si="59"/>
        <v>FA</v>
      </c>
      <c r="E270" s="135">
        <v>9.0500000000000007</v>
      </c>
      <c r="F270" s="165">
        <v>0.4</v>
      </c>
      <c r="G270" s="135">
        <v>4</v>
      </c>
      <c r="H270" s="135">
        <v>125</v>
      </c>
      <c r="I270" s="154">
        <v>4.8138500000000004</v>
      </c>
      <c r="J270" s="154">
        <v>4.0000000000000001E-3</v>
      </c>
      <c r="K270" s="154">
        <v>228.08600000000001</v>
      </c>
      <c r="L270" s="154">
        <v>141.26499999999999</v>
      </c>
      <c r="M270" s="154">
        <v>152.16499999999999</v>
      </c>
      <c r="N270" s="135">
        <f t="shared" si="60"/>
        <v>95</v>
      </c>
      <c r="O270" s="167">
        <f t="shared" si="61"/>
        <v>198.08600000000001</v>
      </c>
      <c r="P270" s="167">
        <f t="shared" si="61"/>
        <v>111.26499999999999</v>
      </c>
      <c r="Q270" s="167">
        <f t="shared" si="61"/>
        <v>122.16499999999999</v>
      </c>
      <c r="R270" s="135">
        <f t="shared" si="62"/>
        <v>90</v>
      </c>
      <c r="S270" s="167">
        <f t="shared" si="63"/>
        <v>193.08600000000001</v>
      </c>
      <c r="T270" s="167">
        <f t="shared" si="64"/>
        <v>106.26499999999999</v>
      </c>
      <c r="U270" s="167">
        <f t="shared" si="65"/>
        <v>117.16499999999999</v>
      </c>
      <c r="V270" s="135">
        <f t="shared" si="66"/>
        <v>60</v>
      </c>
      <c r="W270" s="167">
        <f t="shared" si="67"/>
        <v>163.08600000000001</v>
      </c>
      <c r="X270" s="167">
        <f t="shared" si="68"/>
        <v>76.264999999999986</v>
      </c>
      <c r="Y270" s="167">
        <f t="shared" si="69"/>
        <v>87.164999999999992</v>
      </c>
      <c r="Z270">
        <f t="shared" si="70"/>
        <v>198.08600000000001</v>
      </c>
      <c r="AA270">
        <f t="shared" si="71"/>
        <v>111.26499999999999</v>
      </c>
      <c r="AB270" s="168" t="str">
        <f t="shared" si="72"/>
        <v>NA</v>
      </c>
      <c r="AC270">
        <f t="shared" si="73"/>
        <v>106.26499999999999</v>
      </c>
      <c r="AD270" s="168" t="str">
        <f t="shared" si="74"/>
        <v>NA</v>
      </c>
      <c r="AE270">
        <f t="shared" si="75"/>
        <v>76.264999999999986</v>
      </c>
    </row>
    <row r="271" spans="1:31" outlineLevel="1" x14ac:dyDescent="0.25">
      <c r="A271" s="149">
        <v>50</v>
      </c>
      <c r="B271" s="164" t="str">
        <f t="shared" si="57"/>
        <v>FA</v>
      </c>
      <c r="C271" s="164" t="str">
        <f t="shared" si="58"/>
        <v>FA</v>
      </c>
      <c r="D271" s="164" t="str">
        <f t="shared" si="59"/>
        <v>FA</v>
      </c>
      <c r="E271" s="135">
        <v>12.86</v>
      </c>
      <c r="F271" s="165">
        <v>0.4</v>
      </c>
      <c r="G271" s="135">
        <v>4</v>
      </c>
      <c r="H271" s="135">
        <v>125</v>
      </c>
      <c r="I271" s="154">
        <v>8.6215399999999995</v>
      </c>
      <c r="J271" s="154">
        <v>4.0000000000000001E-3</v>
      </c>
      <c r="K271" s="154">
        <v>198.81</v>
      </c>
      <c r="L271" s="154">
        <v>136.80099999999999</v>
      </c>
      <c r="M271" s="154">
        <v>144.66499999999999</v>
      </c>
      <c r="N271" s="135">
        <f t="shared" si="60"/>
        <v>95</v>
      </c>
      <c r="O271" s="167">
        <f t="shared" si="61"/>
        <v>168.81</v>
      </c>
      <c r="P271" s="167">
        <f t="shared" si="61"/>
        <v>106.80099999999999</v>
      </c>
      <c r="Q271" s="167">
        <f t="shared" si="61"/>
        <v>114.66499999999999</v>
      </c>
      <c r="R271" s="135">
        <f t="shared" si="62"/>
        <v>90</v>
      </c>
      <c r="S271" s="167">
        <f t="shared" si="63"/>
        <v>163.81</v>
      </c>
      <c r="T271" s="167">
        <f t="shared" si="64"/>
        <v>101.80099999999999</v>
      </c>
      <c r="U271" s="167">
        <f t="shared" si="65"/>
        <v>109.66499999999999</v>
      </c>
      <c r="V271" s="135">
        <f t="shared" si="66"/>
        <v>60</v>
      </c>
      <c r="W271" s="167">
        <f t="shared" si="67"/>
        <v>133.81</v>
      </c>
      <c r="X271" s="167">
        <f t="shared" si="68"/>
        <v>71.800999999999988</v>
      </c>
      <c r="Y271" s="167">
        <f t="shared" si="69"/>
        <v>79.664999999999992</v>
      </c>
      <c r="Z271">
        <f t="shared" si="70"/>
        <v>168.81</v>
      </c>
      <c r="AA271">
        <f t="shared" si="71"/>
        <v>106.80099999999999</v>
      </c>
      <c r="AB271" s="168">
        <f t="shared" si="72"/>
        <v>163.81</v>
      </c>
      <c r="AC271">
        <f t="shared" si="73"/>
        <v>101.80099999999999</v>
      </c>
      <c r="AD271" s="168">
        <f t="shared" si="74"/>
        <v>133.81</v>
      </c>
      <c r="AE271">
        <f t="shared" si="75"/>
        <v>71.800999999999988</v>
      </c>
    </row>
    <row r="272" spans="1:31" outlineLevel="1" x14ac:dyDescent="0.25">
      <c r="A272" s="149">
        <v>60</v>
      </c>
      <c r="B272" s="164" t="str">
        <f t="shared" si="57"/>
        <v>FA</v>
      </c>
      <c r="C272" s="164" t="str">
        <f t="shared" si="58"/>
        <v>FA</v>
      </c>
      <c r="D272" s="164" t="str">
        <f t="shared" si="59"/>
        <v>FA</v>
      </c>
      <c r="E272" s="135">
        <v>15.4</v>
      </c>
      <c r="F272" s="165">
        <v>0.4</v>
      </c>
      <c r="G272" s="135">
        <v>4</v>
      </c>
      <c r="H272" s="135">
        <v>125</v>
      </c>
      <c r="I272" s="154">
        <v>11.16</v>
      </c>
      <c r="J272" s="154">
        <v>4.0000000000000001E-3</v>
      </c>
      <c r="K272" s="154">
        <v>187.03700000000001</v>
      </c>
      <c r="L272" s="154">
        <v>134.95099999999999</v>
      </c>
      <c r="M272" s="154">
        <v>141.63300000000001</v>
      </c>
      <c r="N272" s="135">
        <f t="shared" si="60"/>
        <v>95</v>
      </c>
      <c r="O272" s="167">
        <f t="shared" si="61"/>
        <v>157.03700000000001</v>
      </c>
      <c r="P272" s="167">
        <f t="shared" si="61"/>
        <v>104.95099999999999</v>
      </c>
      <c r="Q272" s="167">
        <f t="shared" si="61"/>
        <v>111.63300000000001</v>
      </c>
      <c r="R272" s="135">
        <f t="shared" si="62"/>
        <v>90</v>
      </c>
      <c r="S272" s="167">
        <f t="shared" si="63"/>
        <v>152.03700000000001</v>
      </c>
      <c r="T272" s="167">
        <f t="shared" si="64"/>
        <v>99.950999999999993</v>
      </c>
      <c r="U272" s="167">
        <f t="shared" si="65"/>
        <v>106.63300000000001</v>
      </c>
      <c r="V272" s="135">
        <f t="shared" si="66"/>
        <v>60</v>
      </c>
      <c r="W272" s="167">
        <f t="shared" si="67"/>
        <v>122.03700000000001</v>
      </c>
      <c r="X272" s="167">
        <f t="shared" si="68"/>
        <v>69.950999999999993</v>
      </c>
      <c r="Y272" s="167">
        <f t="shared" si="69"/>
        <v>76.63300000000001</v>
      </c>
      <c r="Z272">
        <f t="shared" si="70"/>
        <v>157.03700000000001</v>
      </c>
      <c r="AA272">
        <f t="shared" si="71"/>
        <v>104.95099999999999</v>
      </c>
      <c r="AB272" s="168">
        <f t="shared" si="72"/>
        <v>152.03700000000001</v>
      </c>
      <c r="AC272">
        <f t="shared" si="73"/>
        <v>99.950999999999993</v>
      </c>
      <c r="AD272" s="168">
        <f t="shared" si="74"/>
        <v>122.03700000000001</v>
      </c>
      <c r="AE272">
        <f t="shared" si="75"/>
        <v>69.950999999999993</v>
      </c>
    </row>
    <row r="273" spans="1:31" outlineLevel="1" x14ac:dyDescent="0.25">
      <c r="A273" s="149">
        <v>70</v>
      </c>
      <c r="B273" s="164" t="str">
        <f t="shared" si="57"/>
        <v>FA</v>
      </c>
      <c r="C273" s="164" t="str">
        <f t="shared" si="58"/>
        <v>FA</v>
      </c>
      <c r="D273" s="164" t="str">
        <f t="shared" si="59"/>
        <v>FA</v>
      </c>
      <c r="E273" s="135">
        <v>17.940000000000001</v>
      </c>
      <c r="F273" s="165">
        <v>0.4</v>
      </c>
      <c r="G273" s="135">
        <v>4</v>
      </c>
      <c r="H273" s="135">
        <v>125</v>
      </c>
      <c r="I273" s="154">
        <v>13.698499999999999</v>
      </c>
      <c r="J273" s="154">
        <v>4.0000000000000001E-3</v>
      </c>
      <c r="K273" s="154">
        <v>178.54499999999999</v>
      </c>
      <c r="L273" s="154">
        <v>133.62899999999999</v>
      </c>
      <c r="M273" s="154">
        <v>139.44300000000001</v>
      </c>
      <c r="N273" s="135">
        <f t="shared" si="60"/>
        <v>95</v>
      </c>
      <c r="O273" s="167">
        <f t="shared" si="61"/>
        <v>148.54499999999999</v>
      </c>
      <c r="P273" s="167">
        <f t="shared" si="61"/>
        <v>103.62899999999999</v>
      </c>
      <c r="Q273" s="167">
        <f t="shared" si="61"/>
        <v>109.44300000000001</v>
      </c>
      <c r="R273" s="135">
        <f t="shared" si="62"/>
        <v>90</v>
      </c>
      <c r="S273" s="167">
        <f t="shared" si="63"/>
        <v>143.54499999999999</v>
      </c>
      <c r="T273" s="167">
        <f t="shared" si="64"/>
        <v>98.628999999999991</v>
      </c>
      <c r="U273" s="167">
        <f t="shared" si="65"/>
        <v>104.44300000000001</v>
      </c>
      <c r="V273" s="135">
        <f t="shared" si="66"/>
        <v>60</v>
      </c>
      <c r="W273" s="167">
        <f t="shared" si="67"/>
        <v>113.54499999999999</v>
      </c>
      <c r="X273" s="167">
        <f t="shared" si="68"/>
        <v>68.628999999999991</v>
      </c>
      <c r="Y273" s="167">
        <f t="shared" si="69"/>
        <v>74.443000000000012</v>
      </c>
      <c r="Z273">
        <f t="shared" si="70"/>
        <v>148.54499999999999</v>
      </c>
      <c r="AA273">
        <f t="shared" si="71"/>
        <v>103.62899999999999</v>
      </c>
      <c r="AB273" s="168">
        <f t="shared" si="72"/>
        <v>143.54499999999999</v>
      </c>
      <c r="AC273">
        <f t="shared" si="73"/>
        <v>98.628999999999991</v>
      </c>
      <c r="AD273" s="168">
        <f t="shared" si="74"/>
        <v>113.54499999999999</v>
      </c>
      <c r="AE273">
        <f t="shared" si="75"/>
        <v>68.628999999999991</v>
      </c>
    </row>
    <row r="274" spans="1:31" outlineLevel="1" x14ac:dyDescent="0.25">
      <c r="A274" s="149">
        <v>85</v>
      </c>
      <c r="B274" s="164" t="str">
        <f t="shared" si="57"/>
        <v>FA</v>
      </c>
      <c r="C274" s="164" t="str">
        <f t="shared" si="58"/>
        <v>FA</v>
      </c>
      <c r="D274" s="164" t="str">
        <f t="shared" si="59"/>
        <v>FA</v>
      </c>
      <c r="E274" s="135">
        <v>21.75</v>
      </c>
      <c r="F274" s="165">
        <v>0.4</v>
      </c>
      <c r="G274" s="135">
        <v>4</v>
      </c>
      <c r="H274" s="135">
        <v>125</v>
      </c>
      <c r="I274" s="154">
        <v>17.5062</v>
      </c>
      <c r="J274" s="154">
        <v>4.0000000000000001E-3</v>
      </c>
      <c r="K274" s="154">
        <v>169.46799999999999</v>
      </c>
      <c r="L274" s="154">
        <v>132.18299999999999</v>
      </c>
      <c r="M274" s="154">
        <v>137.03200000000001</v>
      </c>
      <c r="N274" s="135">
        <f t="shared" si="60"/>
        <v>95</v>
      </c>
      <c r="O274" s="167">
        <f t="shared" si="61"/>
        <v>139.46799999999999</v>
      </c>
      <c r="P274" s="167">
        <f t="shared" si="61"/>
        <v>102.18299999999999</v>
      </c>
      <c r="Q274" s="167">
        <f t="shared" si="61"/>
        <v>107.03200000000001</v>
      </c>
      <c r="R274" s="135">
        <f t="shared" si="62"/>
        <v>90</v>
      </c>
      <c r="S274" s="167">
        <f t="shared" si="63"/>
        <v>134.46799999999999</v>
      </c>
      <c r="T274" s="167">
        <f t="shared" si="64"/>
        <v>97.182999999999993</v>
      </c>
      <c r="U274" s="167">
        <f t="shared" si="65"/>
        <v>102.03200000000001</v>
      </c>
      <c r="V274" s="135">
        <f t="shared" si="66"/>
        <v>60</v>
      </c>
      <c r="W274" s="167">
        <f t="shared" si="67"/>
        <v>104.46799999999999</v>
      </c>
      <c r="X274" s="167">
        <f t="shared" si="68"/>
        <v>67.182999999999993</v>
      </c>
      <c r="Y274" s="167">
        <f t="shared" si="69"/>
        <v>72.032000000000011</v>
      </c>
      <c r="Z274">
        <f t="shared" si="70"/>
        <v>139.46799999999999</v>
      </c>
      <c r="AA274">
        <f t="shared" si="71"/>
        <v>102.18299999999999</v>
      </c>
      <c r="AB274" s="168">
        <f t="shared" si="72"/>
        <v>134.46799999999999</v>
      </c>
      <c r="AC274">
        <f t="shared" si="73"/>
        <v>97.182999999999993</v>
      </c>
      <c r="AD274" s="168">
        <f t="shared" si="74"/>
        <v>104.46799999999999</v>
      </c>
      <c r="AE274">
        <f t="shared" si="75"/>
        <v>67.182999999999993</v>
      </c>
    </row>
    <row r="275" spans="1:31" outlineLevel="1" x14ac:dyDescent="0.25">
      <c r="A275" s="149">
        <v>100</v>
      </c>
      <c r="B275" s="164" t="str">
        <f t="shared" si="57"/>
        <v>FA</v>
      </c>
      <c r="C275" s="164" t="str">
        <f t="shared" si="58"/>
        <v>FA</v>
      </c>
      <c r="D275" s="164" t="str">
        <f t="shared" si="59"/>
        <v>FA</v>
      </c>
      <c r="E275" s="135">
        <v>25.55</v>
      </c>
      <c r="F275" s="165">
        <v>0.4</v>
      </c>
      <c r="G275" s="135">
        <v>4</v>
      </c>
      <c r="H275" s="135">
        <v>125</v>
      </c>
      <c r="I275" s="154">
        <v>21.313800000000001</v>
      </c>
      <c r="J275" s="154">
        <v>4.0000000000000001E-3</v>
      </c>
      <c r="K275" s="154">
        <v>163.01400000000001</v>
      </c>
      <c r="L275" s="154">
        <v>131.21199999999999</v>
      </c>
      <c r="M275" s="154">
        <v>135.291</v>
      </c>
      <c r="N275" s="135">
        <f t="shared" si="60"/>
        <v>95</v>
      </c>
      <c r="O275" s="167">
        <f t="shared" si="61"/>
        <v>133.01400000000001</v>
      </c>
      <c r="P275" s="167">
        <f t="shared" si="61"/>
        <v>101.21199999999999</v>
      </c>
      <c r="Q275" s="167">
        <f t="shared" si="61"/>
        <v>105.291</v>
      </c>
      <c r="R275" s="135">
        <f t="shared" si="62"/>
        <v>90</v>
      </c>
      <c r="S275" s="167">
        <f t="shared" si="63"/>
        <v>128.01400000000001</v>
      </c>
      <c r="T275" s="167">
        <f t="shared" si="64"/>
        <v>96.211999999999989</v>
      </c>
      <c r="U275" s="167">
        <f t="shared" si="65"/>
        <v>100.291</v>
      </c>
      <c r="V275" s="135">
        <f t="shared" si="66"/>
        <v>60</v>
      </c>
      <c r="W275" s="167">
        <f t="shared" si="67"/>
        <v>98.01400000000001</v>
      </c>
      <c r="X275" s="167">
        <f t="shared" si="68"/>
        <v>66.211999999999989</v>
      </c>
      <c r="Y275" s="167">
        <f t="shared" si="69"/>
        <v>70.290999999999997</v>
      </c>
      <c r="Z275">
        <f t="shared" si="70"/>
        <v>133.01400000000001</v>
      </c>
      <c r="AA275">
        <f t="shared" si="71"/>
        <v>101.21199999999999</v>
      </c>
      <c r="AB275" s="168">
        <f t="shared" si="72"/>
        <v>128.01400000000001</v>
      </c>
      <c r="AC275">
        <f t="shared" si="73"/>
        <v>96.211999999999989</v>
      </c>
      <c r="AD275" s="168">
        <f t="shared" si="74"/>
        <v>98.01400000000001</v>
      </c>
      <c r="AE275">
        <f t="shared" si="75"/>
        <v>66.211999999999989</v>
      </c>
    </row>
    <row r="276" spans="1:31" outlineLevel="1" x14ac:dyDescent="0.25">
      <c r="A276" s="149">
        <v>125</v>
      </c>
      <c r="B276" s="164" t="str">
        <f t="shared" si="57"/>
        <v>FA</v>
      </c>
      <c r="C276" s="164" t="str">
        <f t="shared" si="58"/>
        <v>FA</v>
      </c>
      <c r="D276" s="164" t="str">
        <f t="shared" si="59"/>
        <v>FA</v>
      </c>
      <c r="E276" s="135">
        <v>31.9</v>
      </c>
      <c r="F276" s="165">
        <v>0.4</v>
      </c>
      <c r="G276" s="135">
        <v>4</v>
      </c>
      <c r="H276" s="135">
        <v>125</v>
      </c>
      <c r="I276" s="154">
        <v>27.66</v>
      </c>
      <c r="J276" s="154">
        <v>4.0000000000000001E-3</v>
      </c>
      <c r="K276" s="154">
        <v>155.64699999999999</v>
      </c>
      <c r="L276" s="154">
        <v>130.00299999999999</v>
      </c>
      <c r="M276" s="154">
        <v>133.36799999999999</v>
      </c>
      <c r="N276" s="135">
        <f t="shared" si="60"/>
        <v>95</v>
      </c>
      <c r="O276" s="167">
        <f t="shared" si="61"/>
        <v>125.64699999999999</v>
      </c>
      <c r="P276" s="167">
        <f t="shared" si="61"/>
        <v>100.00299999999999</v>
      </c>
      <c r="Q276" s="167">
        <f t="shared" si="61"/>
        <v>103.36799999999999</v>
      </c>
      <c r="R276" s="135">
        <f t="shared" si="62"/>
        <v>90</v>
      </c>
      <c r="S276" s="167">
        <f t="shared" si="63"/>
        <v>120.64699999999999</v>
      </c>
      <c r="T276" s="167">
        <f t="shared" si="64"/>
        <v>95.002999999999986</v>
      </c>
      <c r="U276" s="167">
        <f t="shared" si="65"/>
        <v>98.367999999999995</v>
      </c>
      <c r="V276" s="135">
        <f t="shared" si="66"/>
        <v>60</v>
      </c>
      <c r="W276" s="167">
        <f t="shared" si="67"/>
        <v>90.646999999999991</v>
      </c>
      <c r="X276" s="167">
        <f t="shared" si="68"/>
        <v>65.002999999999986</v>
      </c>
      <c r="Y276" s="167">
        <f t="shared" si="69"/>
        <v>68.367999999999995</v>
      </c>
      <c r="Z276">
        <f t="shared" si="70"/>
        <v>125.64699999999999</v>
      </c>
      <c r="AA276">
        <f t="shared" si="71"/>
        <v>100.00299999999999</v>
      </c>
      <c r="AB276" s="168">
        <f t="shared" si="72"/>
        <v>120.64699999999999</v>
      </c>
      <c r="AC276">
        <f t="shared" si="73"/>
        <v>95.002999999999986</v>
      </c>
      <c r="AD276" s="168">
        <f t="shared" si="74"/>
        <v>90.646999999999991</v>
      </c>
      <c r="AE276">
        <f t="shared" si="75"/>
        <v>65.002999999999986</v>
      </c>
    </row>
    <row r="277" spans="1:31" outlineLevel="1" x14ac:dyDescent="0.25">
      <c r="A277" s="149">
        <v>150</v>
      </c>
      <c r="B277" s="164" t="str">
        <f t="shared" si="57"/>
        <v>FA</v>
      </c>
      <c r="C277" s="164" t="str">
        <f t="shared" si="58"/>
        <v>FA</v>
      </c>
      <c r="D277" s="164" t="str">
        <f t="shared" si="59"/>
        <v>FA</v>
      </c>
      <c r="E277" s="135">
        <v>38.25</v>
      </c>
      <c r="F277" s="165">
        <v>0.4</v>
      </c>
      <c r="G277" s="135">
        <v>4</v>
      </c>
      <c r="H277" s="135">
        <v>125</v>
      </c>
      <c r="I277" s="154">
        <v>34.0062</v>
      </c>
      <c r="J277" s="154">
        <v>4.0000000000000001E-3</v>
      </c>
      <c r="K277" s="154">
        <v>150.68199999999999</v>
      </c>
      <c r="L277" s="154">
        <v>129.22</v>
      </c>
      <c r="M277" s="154">
        <v>132.048</v>
      </c>
      <c r="N277" s="135">
        <f t="shared" si="60"/>
        <v>95</v>
      </c>
      <c r="O277" s="167">
        <f t="shared" si="61"/>
        <v>120.68199999999999</v>
      </c>
      <c r="P277" s="167">
        <f t="shared" si="61"/>
        <v>99.22</v>
      </c>
      <c r="Q277" s="167">
        <f t="shared" si="61"/>
        <v>102.048</v>
      </c>
      <c r="R277" s="135">
        <f t="shared" si="62"/>
        <v>90</v>
      </c>
      <c r="S277" s="167">
        <f t="shared" si="63"/>
        <v>115.68199999999999</v>
      </c>
      <c r="T277" s="167">
        <f t="shared" si="64"/>
        <v>94.22</v>
      </c>
      <c r="U277" s="167">
        <f t="shared" si="65"/>
        <v>97.048000000000002</v>
      </c>
      <c r="V277" s="135">
        <f t="shared" si="66"/>
        <v>60</v>
      </c>
      <c r="W277" s="167">
        <f t="shared" si="67"/>
        <v>85.681999999999988</v>
      </c>
      <c r="X277" s="167">
        <f t="shared" si="68"/>
        <v>64.22</v>
      </c>
      <c r="Y277" s="167">
        <f t="shared" si="69"/>
        <v>67.048000000000002</v>
      </c>
      <c r="Z277">
        <f t="shared" si="70"/>
        <v>120.68199999999999</v>
      </c>
      <c r="AA277">
        <f t="shared" si="71"/>
        <v>99.22</v>
      </c>
      <c r="AB277" s="168">
        <f t="shared" si="72"/>
        <v>115.68199999999999</v>
      </c>
      <c r="AC277">
        <f t="shared" si="73"/>
        <v>94.22</v>
      </c>
      <c r="AD277" s="168">
        <f t="shared" si="74"/>
        <v>85.681999999999988</v>
      </c>
      <c r="AE277">
        <f t="shared" si="75"/>
        <v>64.22</v>
      </c>
    </row>
    <row r="278" spans="1:31" outlineLevel="1" x14ac:dyDescent="0.25">
      <c r="A278" s="149">
        <v>2</v>
      </c>
      <c r="B278" s="164" t="str">
        <f t="shared" si="57"/>
        <v>FA</v>
      </c>
      <c r="C278" s="164" t="str">
        <f t="shared" si="58"/>
        <v>FA</v>
      </c>
      <c r="D278" s="164" t="str">
        <f t="shared" si="59"/>
        <v>FA</v>
      </c>
      <c r="E278" s="135">
        <v>0.68</v>
      </c>
      <c r="F278" s="165">
        <v>0.4</v>
      </c>
      <c r="G278" s="135">
        <v>6</v>
      </c>
      <c r="H278" s="135">
        <v>125</v>
      </c>
      <c r="I278" s="154">
        <v>-3.5630800000000002</v>
      </c>
      <c r="J278" s="154">
        <v>6.0000000000000001E-3</v>
      </c>
      <c r="K278" s="154">
        <v>1116.6099999999999</v>
      </c>
      <c r="L278" s="154">
        <v>303.79500000000002</v>
      </c>
      <c r="M278" s="154">
        <v>416.94099999999997</v>
      </c>
      <c r="N278" s="135">
        <f t="shared" si="60"/>
        <v>95</v>
      </c>
      <c r="O278" s="167">
        <f t="shared" si="61"/>
        <v>1086.6099999999999</v>
      </c>
      <c r="P278" s="167">
        <f t="shared" si="61"/>
        <v>273.79500000000002</v>
      </c>
      <c r="Q278" s="167">
        <f t="shared" si="61"/>
        <v>386.94099999999997</v>
      </c>
      <c r="R278" s="135">
        <f t="shared" si="62"/>
        <v>90</v>
      </c>
      <c r="S278" s="167">
        <f t="shared" si="63"/>
        <v>1081.6099999999999</v>
      </c>
      <c r="T278" s="167">
        <f t="shared" si="64"/>
        <v>268.79500000000002</v>
      </c>
      <c r="U278" s="167">
        <f t="shared" si="65"/>
        <v>381.94099999999997</v>
      </c>
      <c r="V278" s="135">
        <f t="shared" si="66"/>
        <v>60</v>
      </c>
      <c r="W278" s="167">
        <f t="shared" si="67"/>
        <v>1051.6099999999999</v>
      </c>
      <c r="X278" s="167">
        <f t="shared" si="68"/>
        <v>238.79500000000002</v>
      </c>
      <c r="Y278" s="167">
        <f t="shared" si="69"/>
        <v>351.94099999999997</v>
      </c>
      <c r="Z278" t="str">
        <f t="shared" si="70"/>
        <v>NA</v>
      </c>
      <c r="AA278" t="str">
        <f t="shared" si="71"/>
        <v>NA</v>
      </c>
      <c r="AB278" s="168" t="str">
        <f t="shared" si="72"/>
        <v>NA</v>
      </c>
      <c r="AC278" t="str">
        <f t="shared" si="73"/>
        <v>NA</v>
      </c>
      <c r="AD278" s="168" t="str">
        <f t="shared" si="74"/>
        <v>NA</v>
      </c>
      <c r="AE278" t="str">
        <f t="shared" si="75"/>
        <v>NA</v>
      </c>
    </row>
    <row r="279" spans="1:31" outlineLevel="1" x14ac:dyDescent="0.25">
      <c r="A279" s="149">
        <v>3.5</v>
      </c>
      <c r="B279" s="164" t="str">
        <f t="shared" si="57"/>
        <v>FA</v>
      </c>
      <c r="C279" s="164" t="str">
        <f t="shared" si="58"/>
        <v>FA</v>
      </c>
      <c r="D279" s="164" t="str">
        <f t="shared" si="59"/>
        <v>FA</v>
      </c>
      <c r="E279" s="135">
        <v>1.06</v>
      </c>
      <c r="F279" s="165">
        <v>0.4</v>
      </c>
      <c r="G279" s="135">
        <v>6</v>
      </c>
      <c r="H279" s="135">
        <v>125</v>
      </c>
      <c r="I279" s="154">
        <v>-3.1823100000000002</v>
      </c>
      <c r="J279" s="154">
        <v>6.0000000000000001E-3</v>
      </c>
      <c r="K279" s="154">
        <v>930.59</v>
      </c>
      <c r="L279" s="154">
        <v>264.15600000000001</v>
      </c>
      <c r="M279" s="154">
        <v>357.69200000000001</v>
      </c>
      <c r="N279" s="135">
        <f t="shared" si="60"/>
        <v>95</v>
      </c>
      <c r="O279" s="167">
        <f t="shared" si="61"/>
        <v>900.59</v>
      </c>
      <c r="P279" s="167">
        <f t="shared" si="61"/>
        <v>234.15600000000001</v>
      </c>
      <c r="Q279" s="167">
        <f t="shared" si="61"/>
        <v>327.69200000000001</v>
      </c>
      <c r="R279" s="135">
        <f t="shared" si="62"/>
        <v>90</v>
      </c>
      <c r="S279" s="167">
        <f t="shared" si="63"/>
        <v>895.59</v>
      </c>
      <c r="T279" s="167">
        <f t="shared" si="64"/>
        <v>229.15600000000001</v>
      </c>
      <c r="U279" s="167">
        <f t="shared" si="65"/>
        <v>322.69200000000001</v>
      </c>
      <c r="V279" s="135">
        <f t="shared" si="66"/>
        <v>60</v>
      </c>
      <c r="W279" s="167">
        <f t="shared" si="67"/>
        <v>865.59</v>
      </c>
      <c r="X279" s="167">
        <f t="shared" si="68"/>
        <v>199.15600000000001</v>
      </c>
      <c r="Y279" s="167">
        <f t="shared" si="69"/>
        <v>292.69200000000001</v>
      </c>
      <c r="Z279" t="str">
        <f t="shared" si="70"/>
        <v>NA</v>
      </c>
      <c r="AA279" t="str">
        <f t="shared" si="71"/>
        <v>NA</v>
      </c>
      <c r="AB279" s="168" t="str">
        <f t="shared" si="72"/>
        <v>NA</v>
      </c>
      <c r="AC279" t="str">
        <f t="shared" si="73"/>
        <v>NA</v>
      </c>
      <c r="AD279" s="168" t="str">
        <f t="shared" si="74"/>
        <v>NA</v>
      </c>
      <c r="AE279" t="str">
        <f t="shared" si="75"/>
        <v>NA</v>
      </c>
    </row>
    <row r="280" spans="1:31" outlineLevel="1" x14ac:dyDescent="0.25">
      <c r="A280" s="149">
        <v>5</v>
      </c>
      <c r="B280" s="164" t="str">
        <f t="shared" si="57"/>
        <v>FA</v>
      </c>
      <c r="C280" s="164" t="str">
        <f t="shared" si="58"/>
        <v>FA</v>
      </c>
      <c r="D280" s="164" t="str">
        <f t="shared" si="59"/>
        <v>FA</v>
      </c>
      <c r="E280" s="135">
        <v>1.44</v>
      </c>
      <c r="F280" s="165">
        <v>0.4</v>
      </c>
      <c r="G280" s="135">
        <v>6</v>
      </c>
      <c r="H280" s="135">
        <v>125</v>
      </c>
      <c r="I280" s="154">
        <v>-2.8015400000000001</v>
      </c>
      <c r="J280" s="154">
        <v>6.0000000000000001E-3</v>
      </c>
      <c r="K280" s="154">
        <v>805.45</v>
      </c>
      <c r="L280" s="154">
        <v>238.68899999999999</v>
      </c>
      <c r="M280" s="154">
        <v>316.81799999999998</v>
      </c>
      <c r="N280" s="135">
        <f t="shared" si="60"/>
        <v>95</v>
      </c>
      <c r="O280" s="167">
        <f t="shared" si="61"/>
        <v>775.45</v>
      </c>
      <c r="P280" s="167">
        <f t="shared" si="61"/>
        <v>208.68899999999999</v>
      </c>
      <c r="Q280" s="167">
        <f t="shared" si="61"/>
        <v>286.81799999999998</v>
      </c>
      <c r="R280" s="135">
        <f t="shared" si="62"/>
        <v>90</v>
      </c>
      <c r="S280" s="167">
        <f t="shared" si="63"/>
        <v>770.45</v>
      </c>
      <c r="T280" s="167">
        <f t="shared" si="64"/>
        <v>203.68899999999999</v>
      </c>
      <c r="U280" s="167">
        <f t="shared" si="65"/>
        <v>281.81799999999998</v>
      </c>
      <c r="V280" s="135">
        <f t="shared" si="66"/>
        <v>60</v>
      </c>
      <c r="W280" s="167">
        <f t="shared" si="67"/>
        <v>740.45</v>
      </c>
      <c r="X280" s="167">
        <f t="shared" si="68"/>
        <v>173.68899999999999</v>
      </c>
      <c r="Y280" s="167">
        <f t="shared" si="69"/>
        <v>251.81799999999998</v>
      </c>
      <c r="Z280" t="str">
        <f t="shared" si="70"/>
        <v>NA</v>
      </c>
      <c r="AA280" t="str">
        <f t="shared" si="71"/>
        <v>NA</v>
      </c>
      <c r="AB280" s="168" t="str">
        <f t="shared" si="72"/>
        <v>NA</v>
      </c>
      <c r="AC280" t="str">
        <f t="shared" si="73"/>
        <v>NA</v>
      </c>
      <c r="AD280" s="168" t="str">
        <f t="shared" si="74"/>
        <v>NA</v>
      </c>
      <c r="AE280" t="str">
        <f t="shared" si="75"/>
        <v>NA</v>
      </c>
    </row>
    <row r="281" spans="1:31" outlineLevel="1" x14ac:dyDescent="0.25">
      <c r="A281" s="149">
        <v>7.5</v>
      </c>
      <c r="B281" s="164" t="str">
        <f t="shared" si="57"/>
        <v>FA</v>
      </c>
      <c r="C281" s="164" t="str">
        <f t="shared" si="58"/>
        <v>FA</v>
      </c>
      <c r="D281" s="164" t="str">
        <f t="shared" si="59"/>
        <v>FA</v>
      </c>
      <c r="E281" s="135">
        <v>2.0699999999999998</v>
      </c>
      <c r="F281" s="165">
        <v>0.4</v>
      </c>
      <c r="G281" s="135">
        <v>6</v>
      </c>
      <c r="H281" s="135">
        <v>125</v>
      </c>
      <c r="I281" s="154">
        <v>-2.1669200000000002</v>
      </c>
      <c r="J281" s="154">
        <v>6.0000000000000001E-3</v>
      </c>
      <c r="K281" s="154">
        <v>657.35199999999998</v>
      </c>
      <c r="L281" s="154">
        <v>212.566</v>
      </c>
      <c r="M281" s="154">
        <v>272.31700000000001</v>
      </c>
      <c r="N281" s="135">
        <f t="shared" si="60"/>
        <v>95</v>
      </c>
      <c r="O281" s="167">
        <f t="shared" si="61"/>
        <v>627.35199999999998</v>
      </c>
      <c r="P281" s="167">
        <f t="shared" si="61"/>
        <v>182.566</v>
      </c>
      <c r="Q281" s="167">
        <f t="shared" si="61"/>
        <v>242.31700000000001</v>
      </c>
      <c r="R281" s="135">
        <f t="shared" si="62"/>
        <v>90</v>
      </c>
      <c r="S281" s="167">
        <f t="shared" si="63"/>
        <v>622.35199999999998</v>
      </c>
      <c r="T281" s="167">
        <f t="shared" si="64"/>
        <v>177.566</v>
      </c>
      <c r="U281" s="167">
        <f t="shared" si="65"/>
        <v>237.31700000000001</v>
      </c>
      <c r="V281" s="135">
        <f t="shared" si="66"/>
        <v>60</v>
      </c>
      <c r="W281" s="167">
        <f t="shared" si="67"/>
        <v>592.35199999999998</v>
      </c>
      <c r="X281" s="167">
        <f t="shared" si="68"/>
        <v>147.566</v>
      </c>
      <c r="Y281" s="167">
        <f t="shared" si="69"/>
        <v>207.31700000000001</v>
      </c>
      <c r="Z281" t="str">
        <f t="shared" si="70"/>
        <v>NA</v>
      </c>
      <c r="AA281" t="str">
        <f t="shared" si="71"/>
        <v>NA</v>
      </c>
      <c r="AB281" s="168" t="str">
        <f t="shared" si="72"/>
        <v>NA</v>
      </c>
      <c r="AC281" t="str">
        <f t="shared" si="73"/>
        <v>NA</v>
      </c>
      <c r="AD281" s="168" t="str">
        <f t="shared" si="74"/>
        <v>NA</v>
      </c>
      <c r="AE281" t="str">
        <f t="shared" si="75"/>
        <v>NA</v>
      </c>
    </row>
    <row r="282" spans="1:31" outlineLevel="1" x14ac:dyDescent="0.25">
      <c r="A282" s="149">
        <v>10</v>
      </c>
      <c r="B282" s="164" t="str">
        <f t="shared" ref="B282:B345" si="76">IF(AND($A282&lt;=$C$29,Z282&lt;&gt;"NA",AA282&lt;&gt;"NA",G282&gt;=$Z$31),"TR","FA")</f>
        <v>FA</v>
      </c>
      <c r="C282" s="164" t="str">
        <f t="shared" ref="C282:C345" si="77">IF(AND($A282&lt;=$C$29,$AB282&lt;&gt;"NA",$AC282&lt;&gt;"NA",$G282&gt;=$AB$31),"TR","FA")</f>
        <v>FA</v>
      </c>
      <c r="D282" s="164" t="str">
        <f t="shared" ref="D282:D345" si="78">IF(AND($A282&lt;=$C$29,$AD282&lt;&gt;"NA",$AE282&lt;&gt;"NA",$G282&gt;=$AD$31),"TR","FA")</f>
        <v>FA</v>
      </c>
      <c r="E282" s="135">
        <v>2.71</v>
      </c>
      <c r="F282" s="165">
        <v>0.4</v>
      </c>
      <c r="G282" s="135">
        <v>6</v>
      </c>
      <c r="H282" s="135">
        <v>125</v>
      </c>
      <c r="I282" s="154">
        <v>-1.5323099999999998</v>
      </c>
      <c r="J282" s="154">
        <v>6.0000000000000001E-3</v>
      </c>
      <c r="K282" s="154">
        <v>562.79600000000005</v>
      </c>
      <c r="L282" s="154">
        <v>195.214</v>
      </c>
      <c r="M282" s="154">
        <v>243.12299999999999</v>
      </c>
      <c r="N282" s="135">
        <f t="shared" si="60"/>
        <v>95</v>
      </c>
      <c r="O282" s="167">
        <f t="shared" si="61"/>
        <v>532.79600000000005</v>
      </c>
      <c r="P282" s="167">
        <f t="shared" si="61"/>
        <v>165.214</v>
      </c>
      <c r="Q282" s="167">
        <f t="shared" si="61"/>
        <v>213.12299999999999</v>
      </c>
      <c r="R282" s="135">
        <f t="shared" si="62"/>
        <v>90</v>
      </c>
      <c r="S282" s="167">
        <f t="shared" si="63"/>
        <v>527.79600000000005</v>
      </c>
      <c r="T282" s="167">
        <f t="shared" si="64"/>
        <v>160.214</v>
      </c>
      <c r="U282" s="167">
        <f t="shared" si="65"/>
        <v>208.12299999999999</v>
      </c>
      <c r="V282" s="135">
        <f t="shared" si="66"/>
        <v>60</v>
      </c>
      <c r="W282" s="167">
        <f t="shared" si="67"/>
        <v>497.79600000000005</v>
      </c>
      <c r="X282" s="167">
        <f t="shared" si="68"/>
        <v>130.214</v>
      </c>
      <c r="Y282" s="167">
        <f t="shared" si="69"/>
        <v>178.12299999999999</v>
      </c>
      <c r="Z282" t="str">
        <f t="shared" si="70"/>
        <v>NA</v>
      </c>
      <c r="AA282" t="str">
        <f t="shared" si="71"/>
        <v>NA</v>
      </c>
      <c r="AB282" s="168" t="str">
        <f t="shared" si="72"/>
        <v>NA</v>
      </c>
      <c r="AC282" t="str">
        <f t="shared" si="73"/>
        <v>NA</v>
      </c>
      <c r="AD282" s="168" t="str">
        <f t="shared" si="74"/>
        <v>NA</v>
      </c>
      <c r="AE282" t="str">
        <f t="shared" si="75"/>
        <v>NA</v>
      </c>
    </row>
    <row r="283" spans="1:31" outlineLevel="1" x14ac:dyDescent="0.25">
      <c r="A283" s="149">
        <v>15</v>
      </c>
      <c r="B283" s="164" t="str">
        <f t="shared" si="76"/>
        <v>FA</v>
      </c>
      <c r="C283" s="164" t="str">
        <f t="shared" si="77"/>
        <v>FA</v>
      </c>
      <c r="D283" s="164" t="str">
        <f t="shared" si="78"/>
        <v>FA</v>
      </c>
      <c r="E283" s="135">
        <v>3.98</v>
      </c>
      <c r="F283" s="165">
        <v>0.4</v>
      </c>
      <c r="G283" s="135">
        <v>6</v>
      </c>
      <c r="H283" s="135">
        <v>125</v>
      </c>
      <c r="I283" s="154">
        <v>-0.26307700000000001</v>
      </c>
      <c r="J283" s="154">
        <v>6.0000000000000001E-3</v>
      </c>
      <c r="K283" s="154">
        <v>444.15899999999999</v>
      </c>
      <c r="L283" s="154">
        <v>175.21700000000001</v>
      </c>
      <c r="M283" s="154">
        <v>209.93199999999999</v>
      </c>
      <c r="N283" s="135">
        <f t="shared" ref="N283:N346" si="79">$O$35</f>
        <v>95</v>
      </c>
      <c r="O283" s="167">
        <f t="shared" ref="O283:Q346" si="80">K283-$K$35+$O$35</f>
        <v>414.15899999999999</v>
      </c>
      <c r="P283" s="167">
        <f t="shared" si="80"/>
        <v>145.21700000000001</v>
      </c>
      <c r="Q283" s="167">
        <f t="shared" si="80"/>
        <v>179.93199999999999</v>
      </c>
      <c r="R283" s="135">
        <f t="shared" ref="R283:R346" si="81">$S$35</f>
        <v>90</v>
      </c>
      <c r="S283" s="167">
        <f t="shared" ref="S283:S346" si="82">$K283-$K$35+$S$35</f>
        <v>409.15899999999999</v>
      </c>
      <c r="T283" s="167">
        <f t="shared" ref="T283:T346" si="83">$L283-$K$35+$S$35</f>
        <v>140.21700000000001</v>
      </c>
      <c r="U283" s="167">
        <f t="shared" ref="U283:U346" si="84">$M283-$K$35+$S$35</f>
        <v>174.93199999999999</v>
      </c>
      <c r="V283" s="135">
        <f t="shared" ref="V283:V346" si="85">$W$35</f>
        <v>60</v>
      </c>
      <c r="W283" s="167">
        <f t="shared" ref="W283:W346" si="86">$K283-$K$35+$W$35</f>
        <v>379.15899999999999</v>
      </c>
      <c r="X283" s="167">
        <f t="shared" ref="X283:X346" si="87">$L283-$K$35+$W$35</f>
        <v>110.21700000000001</v>
      </c>
      <c r="Y283" s="167">
        <f t="shared" ref="Y283:Y346" si="88">$M283-$K$35+$W$35</f>
        <v>144.93199999999999</v>
      </c>
      <c r="Z283" t="str">
        <f t="shared" ref="Z283:Z346" si="89">IF(O283&lt;$Z$35,O283,"NA")</f>
        <v>NA</v>
      </c>
      <c r="AA283" t="str">
        <f t="shared" ref="AA283:AA346" si="90">IF(P283&lt;$AA$35,P283,"NA")</f>
        <v>NA</v>
      </c>
      <c r="AB283" s="168" t="str">
        <f t="shared" ref="AB283:AB346" si="91">IF(S283&lt;$AB$35,S283,"NA")</f>
        <v>NA</v>
      </c>
      <c r="AC283" t="str">
        <f t="shared" ref="AC283:AC346" si="92">IF(T283&lt;$AC$35,T283,"NA")</f>
        <v>NA</v>
      </c>
      <c r="AD283" s="168" t="str">
        <f t="shared" ref="AD283:AD346" si="93">IF(W283&lt;$AD$35,W283,"NA")</f>
        <v>NA</v>
      </c>
      <c r="AE283" t="str">
        <f t="shared" ref="AE283:AE346" si="94">IF(X283&lt;$AE$35,X283,"NA")</f>
        <v>NA</v>
      </c>
    </row>
    <row r="284" spans="1:31" outlineLevel="1" x14ac:dyDescent="0.25">
      <c r="A284" s="149">
        <v>20</v>
      </c>
      <c r="B284" s="164" t="str">
        <f t="shared" si="76"/>
        <v>FA</v>
      </c>
      <c r="C284" s="164" t="str">
        <f t="shared" si="77"/>
        <v>FA</v>
      </c>
      <c r="D284" s="164" t="str">
        <f t="shared" si="78"/>
        <v>FA</v>
      </c>
      <c r="E284" s="135">
        <v>5.25</v>
      </c>
      <c r="F284" s="165">
        <v>0.4</v>
      </c>
      <c r="G284" s="135">
        <v>6</v>
      </c>
      <c r="H284" s="135">
        <v>125</v>
      </c>
      <c r="I284" s="154">
        <v>1.0061500000000001</v>
      </c>
      <c r="J284" s="154">
        <v>6.0000000000000001E-3</v>
      </c>
      <c r="K284" s="154">
        <v>375.99700000000001</v>
      </c>
      <c r="L284" s="154">
        <v>164.69300000000001</v>
      </c>
      <c r="M284" s="154">
        <v>191.71299999999999</v>
      </c>
      <c r="N284" s="135">
        <f t="shared" si="79"/>
        <v>95</v>
      </c>
      <c r="O284" s="167">
        <f t="shared" si="80"/>
        <v>345.99700000000001</v>
      </c>
      <c r="P284" s="167">
        <f t="shared" si="80"/>
        <v>134.69300000000001</v>
      </c>
      <c r="Q284" s="167">
        <f t="shared" si="80"/>
        <v>161.71299999999999</v>
      </c>
      <c r="R284" s="135">
        <f t="shared" si="81"/>
        <v>90</v>
      </c>
      <c r="S284" s="167">
        <f t="shared" si="82"/>
        <v>340.99700000000001</v>
      </c>
      <c r="T284" s="167">
        <f t="shared" si="83"/>
        <v>129.69300000000001</v>
      </c>
      <c r="U284" s="167">
        <f t="shared" si="84"/>
        <v>156.71299999999999</v>
      </c>
      <c r="V284" s="135">
        <f t="shared" si="85"/>
        <v>60</v>
      </c>
      <c r="W284" s="167">
        <f t="shared" si="86"/>
        <v>310.99700000000001</v>
      </c>
      <c r="X284" s="167">
        <f t="shared" si="87"/>
        <v>99.693000000000012</v>
      </c>
      <c r="Y284" s="167">
        <f t="shared" si="88"/>
        <v>126.71299999999999</v>
      </c>
      <c r="Z284" t="str">
        <f t="shared" si="89"/>
        <v>NA</v>
      </c>
      <c r="AA284" t="str">
        <f t="shared" si="90"/>
        <v>NA</v>
      </c>
      <c r="AB284" s="168" t="str">
        <f t="shared" si="91"/>
        <v>NA</v>
      </c>
      <c r="AC284" t="str">
        <f t="shared" si="92"/>
        <v>NA</v>
      </c>
      <c r="AD284" s="168" t="str">
        <f t="shared" si="93"/>
        <v>NA</v>
      </c>
      <c r="AE284" t="str">
        <f t="shared" si="94"/>
        <v>NA</v>
      </c>
    </row>
    <row r="285" spans="1:31" outlineLevel="1" x14ac:dyDescent="0.25">
      <c r="A285" s="149">
        <v>35</v>
      </c>
      <c r="B285" s="164" t="str">
        <f t="shared" si="76"/>
        <v>FA</v>
      </c>
      <c r="C285" s="164" t="str">
        <f t="shared" si="77"/>
        <v>FA</v>
      </c>
      <c r="D285" s="164" t="str">
        <f t="shared" si="78"/>
        <v>FA</v>
      </c>
      <c r="E285" s="135">
        <v>9.0500000000000007</v>
      </c>
      <c r="F285" s="165">
        <v>0.4</v>
      </c>
      <c r="G285" s="135">
        <v>6</v>
      </c>
      <c r="H285" s="135">
        <v>125</v>
      </c>
      <c r="I285" s="154">
        <v>4.8138500000000004</v>
      </c>
      <c r="J285" s="154">
        <v>6.0000000000000001E-3</v>
      </c>
      <c r="K285" s="154">
        <v>277.44799999999998</v>
      </c>
      <c r="L285" s="154">
        <v>149.12799999999999</v>
      </c>
      <c r="M285" s="154">
        <v>165.16499999999999</v>
      </c>
      <c r="N285" s="135">
        <f t="shared" si="79"/>
        <v>95</v>
      </c>
      <c r="O285" s="167">
        <f t="shared" si="80"/>
        <v>247.44799999999998</v>
      </c>
      <c r="P285" s="167">
        <f t="shared" si="80"/>
        <v>119.12799999999999</v>
      </c>
      <c r="Q285" s="167">
        <f t="shared" si="80"/>
        <v>135.16499999999999</v>
      </c>
      <c r="R285" s="135">
        <f t="shared" si="81"/>
        <v>90</v>
      </c>
      <c r="S285" s="167">
        <f t="shared" si="82"/>
        <v>242.44799999999998</v>
      </c>
      <c r="T285" s="167">
        <f t="shared" si="83"/>
        <v>114.12799999999999</v>
      </c>
      <c r="U285" s="167">
        <f t="shared" si="84"/>
        <v>130.16499999999999</v>
      </c>
      <c r="V285" s="135">
        <f t="shared" si="85"/>
        <v>60</v>
      </c>
      <c r="W285" s="167">
        <f t="shared" si="86"/>
        <v>212.44799999999998</v>
      </c>
      <c r="X285" s="167">
        <f t="shared" si="87"/>
        <v>84.127999999999986</v>
      </c>
      <c r="Y285" s="167">
        <f t="shared" si="88"/>
        <v>100.16499999999999</v>
      </c>
      <c r="Z285" t="str">
        <f t="shared" si="89"/>
        <v>NA</v>
      </c>
      <c r="AA285">
        <f t="shared" si="90"/>
        <v>119.12799999999999</v>
      </c>
      <c r="AB285" s="168" t="str">
        <f t="shared" si="91"/>
        <v>NA</v>
      </c>
      <c r="AC285">
        <f t="shared" si="92"/>
        <v>114.12799999999999</v>
      </c>
      <c r="AD285" s="168" t="str">
        <f t="shared" si="93"/>
        <v>NA</v>
      </c>
      <c r="AE285">
        <f t="shared" si="94"/>
        <v>84.127999999999986</v>
      </c>
    </row>
    <row r="286" spans="1:31" outlineLevel="1" x14ac:dyDescent="0.25">
      <c r="A286" s="149">
        <v>50</v>
      </c>
      <c r="B286" s="164" t="str">
        <f t="shared" si="76"/>
        <v>FA</v>
      </c>
      <c r="C286" s="164" t="str">
        <f t="shared" si="77"/>
        <v>FA</v>
      </c>
      <c r="D286" s="164" t="str">
        <f t="shared" si="78"/>
        <v>FA</v>
      </c>
      <c r="E286" s="135">
        <v>12.86</v>
      </c>
      <c r="F286" s="165">
        <v>0.4</v>
      </c>
      <c r="G286" s="135">
        <v>6</v>
      </c>
      <c r="H286" s="135">
        <v>125</v>
      </c>
      <c r="I286" s="154">
        <v>8.6215399999999995</v>
      </c>
      <c r="J286" s="154">
        <v>6.0000000000000001E-3</v>
      </c>
      <c r="K286" s="154">
        <v>234.52500000000001</v>
      </c>
      <c r="L286" s="154">
        <v>142.55600000000001</v>
      </c>
      <c r="M286" s="154">
        <v>154.19</v>
      </c>
      <c r="N286" s="135">
        <f t="shared" si="79"/>
        <v>95</v>
      </c>
      <c r="O286" s="167">
        <f t="shared" si="80"/>
        <v>204.52500000000001</v>
      </c>
      <c r="P286" s="167">
        <f t="shared" si="80"/>
        <v>112.55600000000001</v>
      </c>
      <c r="Q286" s="167">
        <f t="shared" si="80"/>
        <v>124.19</v>
      </c>
      <c r="R286" s="135">
        <f t="shared" si="81"/>
        <v>90</v>
      </c>
      <c r="S286" s="167">
        <f t="shared" si="82"/>
        <v>199.52500000000001</v>
      </c>
      <c r="T286" s="167">
        <f t="shared" si="83"/>
        <v>107.55600000000001</v>
      </c>
      <c r="U286" s="167">
        <f t="shared" si="84"/>
        <v>119.19</v>
      </c>
      <c r="V286" s="135">
        <f t="shared" si="85"/>
        <v>60</v>
      </c>
      <c r="W286" s="167">
        <f t="shared" si="86"/>
        <v>169.52500000000001</v>
      </c>
      <c r="X286" s="167">
        <f t="shared" si="87"/>
        <v>77.556000000000012</v>
      </c>
      <c r="Y286" s="167">
        <f t="shared" si="88"/>
        <v>89.19</v>
      </c>
      <c r="Z286">
        <f t="shared" si="89"/>
        <v>204.52500000000001</v>
      </c>
      <c r="AA286">
        <f t="shared" si="90"/>
        <v>112.55600000000001</v>
      </c>
      <c r="AB286" s="168" t="str">
        <f t="shared" si="91"/>
        <v>NA</v>
      </c>
      <c r="AC286">
        <f t="shared" si="92"/>
        <v>107.55600000000001</v>
      </c>
      <c r="AD286" s="168" t="str">
        <f t="shared" si="93"/>
        <v>NA</v>
      </c>
      <c r="AE286">
        <f t="shared" si="94"/>
        <v>77.556000000000012</v>
      </c>
    </row>
    <row r="287" spans="1:31" outlineLevel="1" x14ac:dyDescent="0.25">
      <c r="A287" s="149">
        <v>60</v>
      </c>
      <c r="B287" s="164" t="str">
        <f t="shared" si="76"/>
        <v>FA</v>
      </c>
      <c r="C287" s="164" t="str">
        <f t="shared" si="77"/>
        <v>FA</v>
      </c>
      <c r="D287" s="164" t="str">
        <f t="shared" si="78"/>
        <v>FA</v>
      </c>
      <c r="E287" s="135">
        <v>15.4</v>
      </c>
      <c r="F287" s="165">
        <v>0.4</v>
      </c>
      <c r="G287" s="135">
        <v>6</v>
      </c>
      <c r="H287" s="135">
        <v>125</v>
      </c>
      <c r="I287" s="154">
        <v>11.16</v>
      </c>
      <c r="J287" s="154">
        <v>6.0000000000000001E-3</v>
      </c>
      <c r="K287" s="154">
        <v>217.22</v>
      </c>
      <c r="L287" s="154">
        <v>139.82400000000001</v>
      </c>
      <c r="M287" s="154">
        <v>149.727</v>
      </c>
      <c r="N287" s="135">
        <f t="shared" si="79"/>
        <v>95</v>
      </c>
      <c r="O287" s="167">
        <f t="shared" si="80"/>
        <v>187.22</v>
      </c>
      <c r="P287" s="167">
        <f t="shared" si="80"/>
        <v>109.82400000000001</v>
      </c>
      <c r="Q287" s="167">
        <f t="shared" si="80"/>
        <v>119.727</v>
      </c>
      <c r="R287" s="135">
        <f t="shared" si="81"/>
        <v>90</v>
      </c>
      <c r="S287" s="167">
        <f t="shared" si="82"/>
        <v>182.22</v>
      </c>
      <c r="T287" s="167">
        <f t="shared" si="83"/>
        <v>104.82400000000001</v>
      </c>
      <c r="U287" s="167">
        <f t="shared" si="84"/>
        <v>114.727</v>
      </c>
      <c r="V287" s="135">
        <f t="shared" si="85"/>
        <v>60</v>
      </c>
      <c r="W287" s="167">
        <f t="shared" si="86"/>
        <v>152.22</v>
      </c>
      <c r="X287" s="167">
        <f t="shared" si="87"/>
        <v>74.824000000000012</v>
      </c>
      <c r="Y287" s="167">
        <f t="shared" si="88"/>
        <v>84.727000000000004</v>
      </c>
      <c r="Z287">
        <f t="shared" si="89"/>
        <v>187.22</v>
      </c>
      <c r="AA287">
        <f t="shared" si="90"/>
        <v>109.82400000000001</v>
      </c>
      <c r="AB287" s="168" t="str">
        <f t="shared" si="91"/>
        <v>NA</v>
      </c>
      <c r="AC287">
        <f t="shared" si="92"/>
        <v>104.82400000000001</v>
      </c>
      <c r="AD287" s="168" t="str">
        <f t="shared" si="93"/>
        <v>NA</v>
      </c>
      <c r="AE287">
        <f t="shared" si="94"/>
        <v>74.824000000000012</v>
      </c>
    </row>
    <row r="288" spans="1:31" outlineLevel="1" x14ac:dyDescent="0.25">
      <c r="A288" s="149">
        <v>70</v>
      </c>
      <c r="B288" s="164" t="str">
        <f t="shared" si="76"/>
        <v>FA</v>
      </c>
      <c r="C288" s="164" t="str">
        <f t="shared" si="77"/>
        <v>FA</v>
      </c>
      <c r="D288" s="164" t="str">
        <f t="shared" si="78"/>
        <v>FA</v>
      </c>
      <c r="E288" s="135">
        <v>17.940000000000001</v>
      </c>
      <c r="F288" s="165">
        <v>0.4</v>
      </c>
      <c r="G288" s="135">
        <v>6</v>
      </c>
      <c r="H288" s="135">
        <v>125</v>
      </c>
      <c r="I288" s="154">
        <v>13.698499999999999</v>
      </c>
      <c r="J288" s="154">
        <v>6.0000000000000001E-3</v>
      </c>
      <c r="K288" s="154">
        <v>204.68100000000001</v>
      </c>
      <c r="L288" s="154">
        <v>137.86699999999999</v>
      </c>
      <c r="M288" s="154">
        <v>146.495</v>
      </c>
      <c r="N288" s="135">
        <f t="shared" si="79"/>
        <v>95</v>
      </c>
      <c r="O288" s="167">
        <f t="shared" si="80"/>
        <v>174.68100000000001</v>
      </c>
      <c r="P288" s="167">
        <f t="shared" si="80"/>
        <v>107.86699999999999</v>
      </c>
      <c r="Q288" s="167">
        <f t="shared" si="80"/>
        <v>116.495</v>
      </c>
      <c r="R288" s="135">
        <f t="shared" si="81"/>
        <v>90</v>
      </c>
      <c r="S288" s="167">
        <f t="shared" si="82"/>
        <v>169.68100000000001</v>
      </c>
      <c r="T288" s="167">
        <f t="shared" si="83"/>
        <v>102.86699999999999</v>
      </c>
      <c r="U288" s="167">
        <f t="shared" si="84"/>
        <v>111.495</v>
      </c>
      <c r="V288" s="135">
        <f t="shared" si="85"/>
        <v>60</v>
      </c>
      <c r="W288" s="167">
        <f t="shared" si="86"/>
        <v>139.68100000000001</v>
      </c>
      <c r="X288" s="167">
        <f t="shared" si="87"/>
        <v>72.86699999999999</v>
      </c>
      <c r="Y288" s="167">
        <f t="shared" si="88"/>
        <v>81.495000000000005</v>
      </c>
      <c r="Z288">
        <f t="shared" si="89"/>
        <v>174.68100000000001</v>
      </c>
      <c r="AA288">
        <f t="shared" si="90"/>
        <v>107.86699999999999</v>
      </c>
      <c r="AB288" s="168">
        <f t="shared" si="91"/>
        <v>169.68100000000001</v>
      </c>
      <c r="AC288">
        <f t="shared" si="92"/>
        <v>102.86699999999999</v>
      </c>
      <c r="AD288" s="168" t="str">
        <f t="shared" si="93"/>
        <v>NA</v>
      </c>
      <c r="AE288">
        <f t="shared" si="94"/>
        <v>72.86699999999999</v>
      </c>
    </row>
    <row r="289" spans="1:31" outlineLevel="1" x14ac:dyDescent="0.25">
      <c r="A289" s="149">
        <v>85</v>
      </c>
      <c r="B289" s="164" t="str">
        <f t="shared" si="76"/>
        <v>FA</v>
      </c>
      <c r="C289" s="164" t="str">
        <f t="shared" si="77"/>
        <v>FA</v>
      </c>
      <c r="D289" s="164" t="str">
        <f t="shared" si="78"/>
        <v>FA</v>
      </c>
      <c r="E289" s="135">
        <v>21.75</v>
      </c>
      <c r="F289" s="165">
        <v>0.4</v>
      </c>
      <c r="G289" s="135">
        <v>6</v>
      </c>
      <c r="H289" s="135">
        <v>125</v>
      </c>
      <c r="I289" s="154">
        <v>17.5062</v>
      </c>
      <c r="J289" s="154">
        <v>6.0000000000000001E-3</v>
      </c>
      <c r="K289" s="154">
        <v>191.25200000000001</v>
      </c>
      <c r="L289" s="154">
        <v>135.721</v>
      </c>
      <c r="M289" s="154">
        <v>142.929</v>
      </c>
      <c r="N289" s="135">
        <f t="shared" si="79"/>
        <v>95</v>
      </c>
      <c r="O289" s="167">
        <f t="shared" si="80"/>
        <v>161.25200000000001</v>
      </c>
      <c r="P289" s="167">
        <f t="shared" si="80"/>
        <v>105.721</v>
      </c>
      <c r="Q289" s="167">
        <f t="shared" si="80"/>
        <v>112.929</v>
      </c>
      <c r="R289" s="135">
        <f t="shared" si="81"/>
        <v>90</v>
      </c>
      <c r="S289" s="167">
        <f t="shared" si="82"/>
        <v>156.25200000000001</v>
      </c>
      <c r="T289" s="167">
        <f t="shared" si="83"/>
        <v>100.721</v>
      </c>
      <c r="U289" s="167">
        <f t="shared" si="84"/>
        <v>107.929</v>
      </c>
      <c r="V289" s="135">
        <f t="shared" si="85"/>
        <v>60</v>
      </c>
      <c r="W289" s="167">
        <f t="shared" si="86"/>
        <v>126.25200000000001</v>
      </c>
      <c r="X289" s="167">
        <f t="shared" si="87"/>
        <v>70.721000000000004</v>
      </c>
      <c r="Y289" s="167">
        <f t="shared" si="88"/>
        <v>77.929000000000002</v>
      </c>
      <c r="Z289">
        <f t="shared" si="89"/>
        <v>161.25200000000001</v>
      </c>
      <c r="AA289">
        <f t="shared" si="90"/>
        <v>105.721</v>
      </c>
      <c r="AB289" s="168">
        <f t="shared" si="91"/>
        <v>156.25200000000001</v>
      </c>
      <c r="AC289">
        <f t="shared" si="92"/>
        <v>100.721</v>
      </c>
      <c r="AD289" s="168">
        <f t="shared" si="93"/>
        <v>126.25200000000001</v>
      </c>
      <c r="AE289">
        <f t="shared" si="94"/>
        <v>70.721000000000004</v>
      </c>
    </row>
    <row r="290" spans="1:31" outlineLevel="1" x14ac:dyDescent="0.25">
      <c r="A290" s="149">
        <v>100</v>
      </c>
      <c r="B290" s="164" t="str">
        <f t="shared" si="76"/>
        <v>FA</v>
      </c>
      <c r="C290" s="164" t="str">
        <f t="shared" si="77"/>
        <v>FA</v>
      </c>
      <c r="D290" s="164" t="str">
        <f t="shared" si="78"/>
        <v>FA</v>
      </c>
      <c r="E290" s="135">
        <v>25.55</v>
      </c>
      <c r="F290" s="165">
        <v>0.4</v>
      </c>
      <c r="G290" s="135">
        <v>6</v>
      </c>
      <c r="H290" s="135">
        <v>125</v>
      </c>
      <c r="I290" s="154">
        <v>21.313800000000001</v>
      </c>
      <c r="J290" s="154">
        <v>6.0000000000000001E-3</v>
      </c>
      <c r="K290" s="154">
        <v>181.673</v>
      </c>
      <c r="L290" s="154">
        <v>134.27600000000001</v>
      </c>
      <c r="M290" s="154">
        <v>140.34800000000001</v>
      </c>
      <c r="N290" s="135">
        <f t="shared" si="79"/>
        <v>95</v>
      </c>
      <c r="O290" s="167">
        <f t="shared" si="80"/>
        <v>151.673</v>
      </c>
      <c r="P290" s="167">
        <f t="shared" si="80"/>
        <v>104.27600000000001</v>
      </c>
      <c r="Q290" s="167">
        <f t="shared" si="80"/>
        <v>110.34800000000001</v>
      </c>
      <c r="R290" s="135">
        <f t="shared" si="81"/>
        <v>90</v>
      </c>
      <c r="S290" s="167">
        <f t="shared" si="82"/>
        <v>146.673</v>
      </c>
      <c r="T290" s="167">
        <f t="shared" si="83"/>
        <v>99.27600000000001</v>
      </c>
      <c r="U290" s="167">
        <f t="shared" si="84"/>
        <v>105.34800000000001</v>
      </c>
      <c r="V290" s="135">
        <f t="shared" si="85"/>
        <v>60</v>
      </c>
      <c r="W290" s="167">
        <f t="shared" si="86"/>
        <v>116.673</v>
      </c>
      <c r="X290" s="167">
        <f t="shared" si="87"/>
        <v>69.27600000000001</v>
      </c>
      <c r="Y290" s="167">
        <f t="shared" si="88"/>
        <v>75.348000000000013</v>
      </c>
      <c r="Z290">
        <f t="shared" si="89"/>
        <v>151.673</v>
      </c>
      <c r="AA290">
        <f t="shared" si="90"/>
        <v>104.27600000000001</v>
      </c>
      <c r="AB290" s="168">
        <f t="shared" si="91"/>
        <v>146.673</v>
      </c>
      <c r="AC290">
        <f t="shared" si="92"/>
        <v>99.27600000000001</v>
      </c>
      <c r="AD290" s="168">
        <f t="shared" si="93"/>
        <v>116.673</v>
      </c>
      <c r="AE290">
        <f t="shared" si="94"/>
        <v>69.27600000000001</v>
      </c>
    </row>
    <row r="291" spans="1:31" outlineLevel="1" x14ac:dyDescent="0.25">
      <c r="A291" s="149">
        <v>125</v>
      </c>
      <c r="B291" s="164" t="str">
        <f t="shared" si="76"/>
        <v>FA</v>
      </c>
      <c r="C291" s="164" t="str">
        <f t="shared" si="77"/>
        <v>FA</v>
      </c>
      <c r="D291" s="164" t="str">
        <f t="shared" si="78"/>
        <v>FA</v>
      </c>
      <c r="E291" s="135">
        <v>31.9</v>
      </c>
      <c r="F291" s="165">
        <v>0.4</v>
      </c>
      <c r="G291" s="135">
        <v>6</v>
      </c>
      <c r="H291" s="135">
        <v>125</v>
      </c>
      <c r="I291" s="154">
        <v>27.66</v>
      </c>
      <c r="J291" s="154">
        <v>6.0000000000000001E-3</v>
      </c>
      <c r="K291" s="154">
        <v>170.74</v>
      </c>
      <c r="L291" s="154">
        <v>132.476</v>
      </c>
      <c r="M291" s="154">
        <v>137.495</v>
      </c>
      <c r="N291" s="135">
        <f t="shared" si="79"/>
        <v>95</v>
      </c>
      <c r="O291" s="167">
        <f t="shared" si="80"/>
        <v>140.74</v>
      </c>
      <c r="P291" s="167">
        <f t="shared" si="80"/>
        <v>102.476</v>
      </c>
      <c r="Q291" s="167">
        <f t="shared" si="80"/>
        <v>107.495</v>
      </c>
      <c r="R291" s="135">
        <f t="shared" si="81"/>
        <v>90</v>
      </c>
      <c r="S291" s="167">
        <f t="shared" si="82"/>
        <v>135.74</v>
      </c>
      <c r="T291" s="167">
        <f t="shared" si="83"/>
        <v>97.475999999999999</v>
      </c>
      <c r="U291" s="167">
        <f t="shared" si="84"/>
        <v>102.495</v>
      </c>
      <c r="V291" s="135">
        <f t="shared" si="85"/>
        <v>60</v>
      </c>
      <c r="W291" s="167">
        <f t="shared" si="86"/>
        <v>105.74000000000001</v>
      </c>
      <c r="X291" s="167">
        <f t="shared" si="87"/>
        <v>67.475999999999999</v>
      </c>
      <c r="Y291" s="167">
        <f t="shared" si="88"/>
        <v>72.495000000000005</v>
      </c>
      <c r="Z291">
        <f t="shared" si="89"/>
        <v>140.74</v>
      </c>
      <c r="AA291">
        <f t="shared" si="90"/>
        <v>102.476</v>
      </c>
      <c r="AB291" s="168">
        <f t="shared" si="91"/>
        <v>135.74</v>
      </c>
      <c r="AC291">
        <f t="shared" si="92"/>
        <v>97.475999999999999</v>
      </c>
      <c r="AD291" s="168">
        <f t="shared" si="93"/>
        <v>105.74000000000001</v>
      </c>
      <c r="AE291">
        <f t="shared" si="94"/>
        <v>67.475999999999999</v>
      </c>
    </row>
    <row r="292" spans="1:31" outlineLevel="1" x14ac:dyDescent="0.25">
      <c r="A292" s="149">
        <v>150</v>
      </c>
      <c r="B292" s="164" t="str">
        <f t="shared" si="76"/>
        <v>FA</v>
      </c>
      <c r="C292" s="164" t="str">
        <f t="shared" si="77"/>
        <v>FA</v>
      </c>
      <c r="D292" s="164" t="str">
        <f t="shared" si="78"/>
        <v>FA</v>
      </c>
      <c r="E292" s="135">
        <v>38.25</v>
      </c>
      <c r="F292" s="165">
        <v>0.4</v>
      </c>
      <c r="G292" s="135">
        <v>6</v>
      </c>
      <c r="H292" s="135">
        <v>125</v>
      </c>
      <c r="I292" s="154">
        <v>34.0062</v>
      </c>
      <c r="J292" s="154">
        <v>6.0000000000000001E-3</v>
      </c>
      <c r="K292" s="154">
        <v>163.36000000000001</v>
      </c>
      <c r="L292" s="154">
        <v>131.31100000000001</v>
      </c>
      <c r="M292" s="154">
        <v>135.529</v>
      </c>
      <c r="N292" s="135">
        <f t="shared" si="79"/>
        <v>95</v>
      </c>
      <c r="O292" s="167">
        <f t="shared" si="80"/>
        <v>133.36000000000001</v>
      </c>
      <c r="P292" s="167">
        <f t="shared" si="80"/>
        <v>101.31100000000001</v>
      </c>
      <c r="Q292" s="167">
        <f t="shared" si="80"/>
        <v>105.529</v>
      </c>
      <c r="R292" s="135">
        <f t="shared" si="81"/>
        <v>90</v>
      </c>
      <c r="S292" s="167">
        <f t="shared" si="82"/>
        <v>128.36000000000001</v>
      </c>
      <c r="T292" s="167">
        <f t="shared" si="83"/>
        <v>96.311000000000007</v>
      </c>
      <c r="U292" s="167">
        <f t="shared" si="84"/>
        <v>100.529</v>
      </c>
      <c r="V292" s="135">
        <f t="shared" si="85"/>
        <v>60</v>
      </c>
      <c r="W292" s="167">
        <f t="shared" si="86"/>
        <v>98.360000000000014</v>
      </c>
      <c r="X292" s="167">
        <f t="shared" si="87"/>
        <v>66.311000000000007</v>
      </c>
      <c r="Y292" s="167">
        <f t="shared" si="88"/>
        <v>70.528999999999996</v>
      </c>
      <c r="Z292">
        <f t="shared" si="89"/>
        <v>133.36000000000001</v>
      </c>
      <c r="AA292">
        <f t="shared" si="90"/>
        <v>101.31100000000001</v>
      </c>
      <c r="AB292" s="168">
        <f t="shared" si="91"/>
        <v>128.36000000000001</v>
      </c>
      <c r="AC292">
        <f t="shared" si="92"/>
        <v>96.311000000000007</v>
      </c>
      <c r="AD292" s="168">
        <f t="shared" si="93"/>
        <v>98.360000000000014</v>
      </c>
      <c r="AE292">
        <f t="shared" si="94"/>
        <v>66.311000000000007</v>
      </c>
    </row>
    <row r="293" spans="1:31" outlineLevel="1" x14ac:dyDescent="0.25">
      <c r="A293" s="149">
        <v>2</v>
      </c>
      <c r="B293" s="164" t="str">
        <f t="shared" si="76"/>
        <v>FA</v>
      </c>
      <c r="C293" s="164" t="str">
        <f t="shared" si="77"/>
        <v>FA</v>
      </c>
      <c r="D293" s="164" t="str">
        <f t="shared" si="78"/>
        <v>FA</v>
      </c>
      <c r="E293" s="135">
        <v>0.68</v>
      </c>
      <c r="F293" s="165">
        <v>0.4</v>
      </c>
      <c r="G293" s="135">
        <v>8</v>
      </c>
      <c r="H293" s="135">
        <v>125</v>
      </c>
      <c r="I293" s="154">
        <v>-3.5630800000000002</v>
      </c>
      <c r="J293" s="154">
        <v>8.0000000000000002E-3</v>
      </c>
      <c r="K293" s="154">
        <v>1421.46</v>
      </c>
      <c r="L293" s="154">
        <v>354.99700000000001</v>
      </c>
      <c r="M293" s="154">
        <v>497.66399999999999</v>
      </c>
      <c r="N293" s="135">
        <f t="shared" si="79"/>
        <v>95</v>
      </c>
      <c r="O293" s="167">
        <f t="shared" si="80"/>
        <v>1391.46</v>
      </c>
      <c r="P293" s="167">
        <f t="shared" si="80"/>
        <v>324.99700000000001</v>
      </c>
      <c r="Q293" s="167">
        <f t="shared" si="80"/>
        <v>467.66399999999999</v>
      </c>
      <c r="R293" s="135">
        <f t="shared" si="81"/>
        <v>90</v>
      </c>
      <c r="S293" s="167">
        <f t="shared" si="82"/>
        <v>1386.46</v>
      </c>
      <c r="T293" s="167">
        <f t="shared" si="83"/>
        <v>319.99700000000001</v>
      </c>
      <c r="U293" s="167">
        <f t="shared" si="84"/>
        <v>462.66399999999999</v>
      </c>
      <c r="V293" s="135">
        <f t="shared" si="85"/>
        <v>60</v>
      </c>
      <c r="W293" s="167">
        <f t="shared" si="86"/>
        <v>1356.46</v>
      </c>
      <c r="X293" s="167">
        <f t="shared" si="87"/>
        <v>289.99700000000001</v>
      </c>
      <c r="Y293" s="167">
        <f t="shared" si="88"/>
        <v>432.66399999999999</v>
      </c>
      <c r="Z293" t="str">
        <f t="shared" si="89"/>
        <v>NA</v>
      </c>
      <c r="AA293" t="str">
        <f t="shared" si="90"/>
        <v>NA</v>
      </c>
      <c r="AB293" s="168" t="str">
        <f t="shared" si="91"/>
        <v>NA</v>
      </c>
      <c r="AC293" t="str">
        <f t="shared" si="92"/>
        <v>NA</v>
      </c>
      <c r="AD293" s="168" t="str">
        <f t="shared" si="93"/>
        <v>NA</v>
      </c>
      <c r="AE293" t="str">
        <f t="shared" si="94"/>
        <v>NA</v>
      </c>
    </row>
    <row r="294" spans="1:31" outlineLevel="1" x14ac:dyDescent="0.25">
      <c r="A294" s="149">
        <v>3.5</v>
      </c>
      <c r="B294" s="164" t="str">
        <f t="shared" si="76"/>
        <v>FA</v>
      </c>
      <c r="C294" s="164" t="str">
        <f t="shared" si="77"/>
        <v>FA</v>
      </c>
      <c r="D294" s="164" t="str">
        <f t="shared" si="78"/>
        <v>FA</v>
      </c>
      <c r="E294" s="135">
        <v>1.06</v>
      </c>
      <c r="F294" s="165">
        <v>0.4</v>
      </c>
      <c r="G294" s="135">
        <v>8</v>
      </c>
      <c r="H294" s="135">
        <v>125</v>
      </c>
      <c r="I294" s="154">
        <v>-3.1823100000000002</v>
      </c>
      <c r="J294" s="154">
        <v>8.0000000000000002E-3</v>
      </c>
      <c r="K294" s="154">
        <v>1174.77</v>
      </c>
      <c r="L294" s="154">
        <v>304.54599999999999</v>
      </c>
      <c r="M294" s="154">
        <v>422.96499999999997</v>
      </c>
      <c r="N294" s="135">
        <f t="shared" si="79"/>
        <v>95</v>
      </c>
      <c r="O294" s="167">
        <f t="shared" si="80"/>
        <v>1144.77</v>
      </c>
      <c r="P294" s="167">
        <f t="shared" si="80"/>
        <v>274.54599999999999</v>
      </c>
      <c r="Q294" s="167">
        <f t="shared" si="80"/>
        <v>392.96499999999997</v>
      </c>
      <c r="R294" s="135">
        <f t="shared" si="81"/>
        <v>90</v>
      </c>
      <c r="S294" s="167">
        <f t="shared" si="82"/>
        <v>1139.77</v>
      </c>
      <c r="T294" s="167">
        <f t="shared" si="83"/>
        <v>269.54599999999999</v>
      </c>
      <c r="U294" s="167">
        <f t="shared" si="84"/>
        <v>387.96499999999997</v>
      </c>
      <c r="V294" s="135">
        <f t="shared" si="85"/>
        <v>60</v>
      </c>
      <c r="W294" s="167">
        <f t="shared" si="86"/>
        <v>1109.77</v>
      </c>
      <c r="X294" s="167">
        <f t="shared" si="87"/>
        <v>239.54599999999999</v>
      </c>
      <c r="Y294" s="167">
        <f t="shared" si="88"/>
        <v>357.96499999999997</v>
      </c>
      <c r="Z294" t="str">
        <f t="shared" si="89"/>
        <v>NA</v>
      </c>
      <c r="AA294" t="str">
        <f t="shared" si="90"/>
        <v>NA</v>
      </c>
      <c r="AB294" s="168" t="str">
        <f t="shared" si="91"/>
        <v>NA</v>
      </c>
      <c r="AC294" t="str">
        <f t="shared" si="92"/>
        <v>NA</v>
      </c>
      <c r="AD294" s="168" t="str">
        <f t="shared" si="93"/>
        <v>NA</v>
      </c>
      <c r="AE294" t="str">
        <f t="shared" si="94"/>
        <v>NA</v>
      </c>
    </row>
    <row r="295" spans="1:31" outlineLevel="1" x14ac:dyDescent="0.25">
      <c r="A295" s="149">
        <v>5</v>
      </c>
      <c r="B295" s="164" t="str">
        <f t="shared" si="76"/>
        <v>FA</v>
      </c>
      <c r="C295" s="164" t="str">
        <f t="shared" si="77"/>
        <v>FA</v>
      </c>
      <c r="D295" s="164" t="str">
        <f t="shared" si="78"/>
        <v>FA</v>
      </c>
      <c r="E295" s="135">
        <v>1.44</v>
      </c>
      <c r="F295" s="165">
        <v>0.4</v>
      </c>
      <c r="G295" s="135">
        <v>8</v>
      </c>
      <c r="H295" s="135">
        <v>125</v>
      </c>
      <c r="I295" s="154">
        <v>-2.8015400000000001</v>
      </c>
      <c r="J295" s="154">
        <v>8.0000000000000002E-3</v>
      </c>
      <c r="K295" s="154">
        <v>1010.33</v>
      </c>
      <c r="L295" s="154">
        <v>272.08999999999997</v>
      </c>
      <c r="M295" s="154">
        <v>371.35700000000003</v>
      </c>
      <c r="N295" s="135">
        <f t="shared" si="79"/>
        <v>95</v>
      </c>
      <c r="O295" s="167">
        <f t="shared" si="80"/>
        <v>980.33</v>
      </c>
      <c r="P295" s="167">
        <f t="shared" si="80"/>
        <v>242.08999999999997</v>
      </c>
      <c r="Q295" s="167">
        <f t="shared" si="80"/>
        <v>341.35700000000003</v>
      </c>
      <c r="R295" s="135">
        <f t="shared" si="81"/>
        <v>90</v>
      </c>
      <c r="S295" s="167">
        <f t="shared" si="82"/>
        <v>975.33</v>
      </c>
      <c r="T295" s="167">
        <f t="shared" si="83"/>
        <v>237.08999999999997</v>
      </c>
      <c r="U295" s="167">
        <f t="shared" si="84"/>
        <v>336.35700000000003</v>
      </c>
      <c r="V295" s="135">
        <f t="shared" si="85"/>
        <v>60</v>
      </c>
      <c r="W295" s="167">
        <f t="shared" si="86"/>
        <v>945.33</v>
      </c>
      <c r="X295" s="167">
        <f t="shared" si="87"/>
        <v>207.08999999999997</v>
      </c>
      <c r="Y295" s="167">
        <f t="shared" si="88"/>
        <v>306.35700000000003</v>
      </c>
      <c r="Z295" t="str">
        <f t="shared" si="89"/>
        <v>NA</v>
      </c>
      <c r="AA295" t="str">
        <f t="shared" si="90"/>
        <v>NA</v>
      </c>
      <c r="AB295" s="168" t="str">
        <f t="shared" si="91"/>
        <v>NA</v>
      </c>
      <c r="AC295" t="str">
        <f t="shared" si="92"/>
        <v>NA</v>
      </c>
      <c r="AD295" s="168" t="str">
        <f t="shared" si="93"/>
        <v>NA</v>
      </c>
      <c r="AE295" t="str">
        <f t="shared" si="94"/>
        <v>NA</v>
      </c>
    </row>
    <row r="296" spans="1:31" outlineLevel="1" x14ac:dyDescent="0.25">
      <c r="A296" s="149">
        <v>7.5</v>
      </c>
      <c r="B296" s="164" t="str">
        <f t="shared" si="76"/>
        <v>FA</v>
      </c>
      <c r="C296" s="164" t="str">
        <f t="shared" si="77"/>
        <v>FA</v>
      </c>
      <c r="D296" s="164" t="str">
        <f t="shared" si="78"/>
        <v>FA</v>
      </c>
      <c r="E296" s="135">
        <v>2.0699999999999998</v>
      </c>
      <c r="F296" s="165">
        <v>0.4</v>
      </c>
      <c r="G296" s="135">
        <v>8</v>
      </c>
      <c r="H296" s="135">
        <v>125</v>
      </c>
      <c r="I296" s="154">
        <v>-2.1669200000000002</v>
      </c>
      <c r="J296" s="154">
        <v>8.0000000000000002E-3</v>
      </c>
      <c r="K296" s="154">
        <v>817.63</v>
      </c>
      <c r="L296" s="154">
        <v>238.75299999999999</v>
      </c>
      <c r="M296" s="154">
        <v>315.077</v>
      </c>
      <c r="N296" s="135">
        <f t="shared" si="79"/>
        <v>95</v>
      </c>
      <c r="O296" s="167">
        <f t="shared" si="80"/>
        <v>787.63</v>
      </c>
      <c r="P296" s="167">
        <f t="shared" si="80"/>
        <v>208.75299999999999</v>
      </c>
      <c r="Q296" s="167">
        <f t="shared" si="80"/>
        <v>285.077</v>
      </c>
      <c r="R296" s="135">
        <f t="shared" si="81"/>
        <v>90</v>
      </c>
      <c r="S296" s="167">
        <f t="shared" si="82"/>
        <v>782.63</v>
      </c>
      <c r="T296" s="167">
        <f t="shared" si="83"/>
        <v>203.75299999999999</v>
      </c>
      <c r="U296" s="167">
        <f t="shared" si="84"/>
        <v>280.077</v>
      </c>
      <c r="V296" s="135">
        <f t="shared" si="85"/>
        <v>60</v>
      </c>
      <c r="W296" s="167">
        <f t="shared" si="86"/>
        <v>752.63</v>
      </c>
      <c r="X296" s="167">
        <f t="shared" si="87"/>
        <v>173.75299999999999</v>
      </c>
      <c r="Y296" s="167">
        <f t="shared" si="88"/>
        <v>250.077</v>
      </c>
      <c r="Z296" t="str">
        <f t="shared" si="89"/>
        <v>NA</v>
      </c>
      <c r="AA296" t="str">
        <f t="shared" si="90"/>
        <v>NA</v>
      </c>
      <c r="AB296" s="168" t="str">
        <f t="shared" si="91"/>
        <v>NA</v>
      </c>
      <c r="AC296" t="str">
        <f t="shared" si="92"/>
        <v>NA</v>
      </c>
      <c r="AD296" s="168" t="str">
        <f t="shared" si="93"/>
        <v>NA</v>
      </c>
      <c r="AE296" t="str">
        <f t="shared" si="94"/>
        <v>NA</v>
      </c>
    </row>
    <row r="297" spans="1:31" outlineLevel="1" x14ac:dyDescent="0.25">
      <c r="A297" s="149">
        <v>10</v>
      </c>
      <c r="B297" s="164" t="str">
        <f t="shared" si="76"/>
        <v>FA</v>
      </c>
      <c r="C297" s="164" t="str">
        <f t="shared" si="77"/>
        <v>FA</v>
      </c>
      <c r="D297" s="164" t="str">
        <f t="shared" si="78"/>
        <v>FA</v>
      </c>
      <c r="E297" s="135">
        <v>2.71</v>
      </c>
      <c r="F297" s="165">
        <v>0.4</v>
      </c>
      <c r="G297" s="135">
        <v>8</v>
      </c>
      <c r="H297" s="135">
        <v>125</v>
      </c>
      <c r="I297" s="154">
        <v>-1.5323099999999998</v>
      </c>
      <c r="J297" s="154">
        <v>8.0000000000000002E-3</v>
      </c>
      <c r="K297" s="154">
        <v>695.096</v>
      </c>
      <c r="L297" s="154">
        <v>216.47900000000001</v>
      </c>
      <c r="M297" s="154">
        <v>277.94299999999998</v>
      </c>
      <c r="N297" s="135">
        <f t="shared" si="79"/>
        <v>95</v>
      </c>
      <c r="O297" s="167">
        <f t="shared" si="80"/>
        <v>665.096</v>
      </c>
      <c r="P297" s="167">
        <f t="shared" si="80"/>
        <v>186.47900000000001</v>
      </c>
      <c r="Q297" s="167">
        <f t="shared" si="80"/>
        <v>247.94299999999998</v>
      </c>
      <c r="R297" s="135">
        <f t="shared" si="81"/>
        <v>90</v>
      </c>
      <c r="S297" s="167">
        <f t="shared" si="82"/>
        <v>660.096</v>
      </c>
      <c r="T297" s="167">
        <f t="shared" si="83"/>
        <v>181.47900000000001</v>
      </c>
      <c r="U297" s="167">
        <f t="shared" si="84"/>
        <v>242.94299999999998</v>
      </c>
      <c r="V297" s="135">
        <f t="shared" si="85"/>
        <v>60</v>
      </c>
      <c r="W297" s="167">
        <f t="shared" si="86"/>
        <v>630.096</v>
      </c>
      <c r="X297" s="167">
        <f t="shared" si="87"/>
        <v>151.47900000000001</v>
      </c>
      <c r="Y297" s="167">
        <f t="shared" si="88"/>
        <v>212.94299999999998</v>
      </c>
      <c r="Z297" t="str">
        <f t="shared" si="89"/>
        <v>NA</v>
      </c>
      <c r="AA297" t="str">
        <f t="shared" si="90"/>
        <v>NA</v>
      </c>
      <c r="AB297" s="168" t="str">
        <f t="shared" si="91"/>
        <v>NA</v>
      </c>
      <c r="AC297" t="str">
        <f t="shared" si="92"/>
        <v>NA</v>
      </c>
      <c r="AD297" s="168" t="str">
        <f t="shared" si="93"/>
        <v>NA</v>
      </c>
      <c r="AE297" t="str">
        <f t="shared" si="94"/>
        <v>NA</v>
      </c>
    </row>
    <row r="298" spans="1:31" outlineLevel="1" x14ac:dyDescent="0.25">
      <c r="A298" s="149">
        <v>15</v>
      </c>
      <c r="B298" s="164" t="str">
        <f t="shared" si="76"/>
        <v>FA</v>
      </c>
      <c r="C298" s="164" t="str">
        <f t="shared" si="77"/>
        <v>FA</v>
      </c>
      <c r="D298" s="164" t="str">
        <f t="shared" si="78"/>
        <v>FA</v>
      </c>
      <c r="E298" s="135">
        <v>3.98</v>
      </c>
      <c r="F298" s="165">
        <v>0.4</v>
      </c>
      <c r="G298" s="135">
        <v>8</v>
      </c>
      <c r="H298" s="135">
        <v>125</v>
      </c>
      <c r="I298" s="154">
        <v>-0.26307700000000001</v>
      </c>
      <c r="J298" s="154">
        <v>8.0000000000000002E-3</v>
      </c>
      <c r="K298" s="154">
        <v>541.76400000000001</v>
      </c>
      <c r="L298" s="154">
        <v>190.71899999999999</v>
      </c>
      <c r="M298" s="154">
        <v>235.53700000000001</v>
      </c>
      <c r="N298" s="135">
        <f t="shared" si="79"/>
        <v>95</v>
      </c>
      <c r="O298" s="167">
        <f t="shared" si="80"/>
        <v>511.76400000000001</v>
      </c>
      <c r="P298" s="167">
        <f t="shared" si="80"/>
        <v>160.71899999999999</v>
      </c>
      <c r="Q298" s="167">
        <f t="shared" si="80"/>
        <v>205.53700000000001</v>
      </c>
      <c r="R298" s="135">
        <f t="shared" si="81"/>
        <v>90</v>
      </c>
      <c r="S298" s="167">
        <f t="shared" si="82"/>
        <v>506.76400000000001</v>
      </c>
      <c r="T298" s="167">
        <f t="shared" si="83"/>
        <v>155.71899999999999</v>
      </c>
      <c r="U298" s="167">
        <f t="shared" si="84"/>
        <v>200.53700000000001</v>
      </c>
      <c r="V298" s="135">
        <f t="shared" si="85"/>
        <v>60</v>
      </c>
      <c r="W298" s="167">
        <f t="shared" si="86"/>
        <v>476.76400000000001</v>
      </c>
      <c r="X298" s="167">
        <f t="shared" si="87"/>
        <v>125.71899999999999</v>
      </c>
      <c r="Y298" s="167">
        <f t="shared" si="88"/>
        <v>170.53700000000001</v>
      </c>
      <c r="Z298" t="str">
        <f t="shared" si="89"/>
        <v>NA</v>
      </c>
      <c r="AA298" t="str">
        <f t="shared" si="90"/>
        <v>NA</v>
      </c>
      <c r="AB298" s="168" t="str">
        <f t="shared" si="91"/>
        <v>NA</v>
      </c>
      <c r="AC298" t="str">
        <f t="shared" si="92"/>
        <v>NA</v>
      </c>
      <c r="AD298" s="168" t="str">
        <f t="shared" si="93"/>
        <v>NA</v>
      </c>
      <c r="AE298" t="str">
        <f t="shared" si="94"/>
        <v>NA</v>
      </c>
    </row>
    <row r="299" spans="1:31" outlineLevel="1" x14ac:dyDescent="0.25">
      <c r="A299" s="149">
        <v>20</v>
      </c>
      <c r="B299" s="164" t="str">
        <f t="shared" si="76"/>
        <v>FA</v>
      </c>
      <c r="C299" s="164" t="str">
        <f t="shared" si="77"/>
        <v>FA</v>
      </c>
      <c r="D299" s="164" t="str">
        <f t="shared" si="78"/>
        <v>FA</v>
      </c>
      <c r="E299" s="135">
        <v>5.25</v>
      </c>
      <c r="F299" s="165">
        <v>0.4</v>
      </c>
      <c r="G299" s="135">
        <v>8</v>
      </c>
      <c r="H299" s="135">
        <v>125</v>
      </c>
      <c r="I299" s="154">
        <v>1.0061500000000001</v>
      </c>
      <c r="J299" s="154">
        <v>8.0000000000000002E-3</v>
      </c>
      <c r="K299" s="154">
        <v>453.642</v>
      </c>
      <c r="L299" s="154">
        <v>177.114</v>
      </c>
      <c r="M299" s="154">
        <v>212.18299999999999</v>
      </c>
      <c r="N299" s="135">
        <f t="shared" si="79"/>
        <v>95</v>
      </c>
      <c r="O299" s="167">
        <f t="shared" si="80"/>
        <v>423.642</v>
      </c>
      <c r="P299" s="167">
        <f t="shared" si="80"/>
        <v>147.114</v>
      </c>
      <c r="Q299" s="167">
        <f t="shared" si="80"/>
        <v>182.18299999999999</v>
      </c>
      <c r="R299" s="135">
        <f t="shared" si="81"/>
        <v>90</v>
      </c>
      <c r="S299" s="167">
        <f t="shared" si="82"/>
        <v>418.642</v>
      </c>
      <c r="T299" s="167">
        <f t="shared" si="83"/>
        <v>142.114</v>
      </c>
      <c r="U299" s="167">
        <f t="shared" si="84"/>
        <v>177.18299999999999</v>
      </c>
      <c r="V299" s="135">
        <f t="shared" si="85"/>
        <v>60</v>
      </c>
      <c r="W299" s="167">
        <f t="shared" si="86"/>
        <v>388.642</v>
      </c>
      <c r="X299" s="167">
        <f t="shared" si="87"/>
        <v>112.114</v>
      </c>
      <c r="Y299" s="167">
        <f t="shared" si="88"/>
        <v>147.18299999999999</v>
      </c>
      <c r="Z299" t="str">
        <f t="shared" si="89"/>
        <v>NA</v>
      </c>
      <c r="AA299" t="str">
        <f t="shared" si="90"/>
        <v>NA</v>
      </c>
      <c r="AB299" s="168" t="str">
        <f t="shared" si="91"/>
        <v>NA</v>
      </c>
      <c r="AC299" t="str">
        <f t="shared" si="92"/>
        <v>NA</v>
      </c>
      <c r="AD299" s="168" t="str">
        <f t="shared" si="93"/>
        <v>NA</v>
      </c>
      <c r="AE299" t="str">
        <f t="shared" si="94"/>
        <v>NA</v>
      </c>
    </row>
    <row r="300" spans="1:31" outlineLevel="1" x14ac:dyDescent="0.25">
      <c r="A300" s="149">
        <v>35</v>
      </c>
      <c r="B300" s="164" t="str">
        <f t="shared" si="76"/>
        <v>FA</v>
      </c>
      <c r="C300" s="164" t="str">
        <f t="shared" si="77"/>
        <v>FA</v>
      </c>
      <c r="D300" s="164" t="str">
        <f t="shared" si="78"/>
        <v>FA</v>
      </c>
      <c r="E300" s="135">
        <v>9.0500000000000007</v>
      </c>
      <c r="F300" s="165">
        <v>0.4</v>
      </c>
      <c r="G300" s="135">
        <v>8</v>
      </c>
      <c r="H300" s="135">
        <v>125</v>
      </c>
      <c r="I300" s="154">
        <v>4.8138500000000004</v>
      </c>
      <c r="J300" s="154">
        <v>8.0000000000000002E-3</v>
      </c>
      <c r="K300" s="154">
        <v>325.63400000000001</v>
      </c>
      <c r="L300" s="154">
        <v>156.84</v>
      </c>
      <c r="M300" s="154">
        <v>177.83799999999999</v>
      </c>
      <c r="N300" s="135">
        <f t="shared" si="79"/>
        <v>95</v>
      </c>
      <c r="O300" s="167">
        <f t="shared" si="80"/>
        <v>295.63400000000001</v>
      </c>
      <c r="P300" s="167">
        <f t="shared" si="80"/>
        <v>126.84</v>
      </c>
      <c r="Q300" s="167">
        <f t="shared" si="80"/>
        <v>147.83799999999999</v>
      </c>
      <c r="R300" s="135">
        <f t="shared" si="81"/>
        <v>90</v>
      </c>
      <c r="S300" s="167">
        <f t="shared" si="82"/>
        <v>290.63400000000001</v>
      </c>
      <c r="T300" s="167">
        <f t="shared" si="83"/>
        <v>121.84</v>
      </c>
      <c r="U300" s="167">
        <f t="shared" si="84"/>
        <v>142.83799999999999</v>
      </c>
      <c r="V300" s="135">
        <f t="shared" si="85"/>
        <v>60</v>
      </c>
      <c r="W300" s="167">
        <f t="shared" si="86"/>
        <v>260.63400000000001</v>
      </c>
      <c r="X300" s="167">
        <f t="shared" si="87"/>
        <v>91.84</v>
      </c>
      <c r="Y300" s="167">
        <f t="shared" si="88"/>
        <v>112.83799999999999</v>
      </c>
      <c r="Z300" t="str">
        <f t="shared" si="89"/>
        <v>NA</v>
      </c>
      <c r="AA300">
        <f t="shared" si="90"/>
        <v>126.84</v>
      </c>
      <c r="AB300" s="168" t="str">
        <f t="shared" si="91"/>
        <v>NA</v>
      </c>
      <c r="AC300" t="str">
        <f t="shared" si="92"/>
        <v>NA</v>
      </c>
      <c r="AD300" s="168" t="str">
        <f t="shared" si="93"/>
        <v>NA</v>
      </c>
      <c r="AE300" t="str">
        <f t="shared" si="94"/>
        <v>NA</v>
      </c>
    </row>
    <row r="301" spans="1:31" outlineLevel="1" x14ac:dyDescent="0.25">
      <c r="A301" s="149">
        <v>50</v>
      </c>
      <c r="B301" s="164" t="str">
        <f t="shared" si="76"/>
        <v>FA</v>
      </c>
      <c r="C301" s="164" t="str">
        <f t="shared" si="77"/>
        <v>FA</v>
      </c>
      <c r="D301" s="164" t="str">
        <f t="shared" si="78"/>
        <v>FA</v>
      </c>
      <c r="E301" s="135">
        <v>12.86</v>
      </c>
      <c r="F301" s="165">
        <v>0.4</v>
      </c>
      <c r="G301" s="135">
        <v>8</v>
      </c>
      <c r="H301" s="135">
        <v>125</v>
      </c>
      <c r="I301" s="154">
        <v>8.6215399999999995</v>
      </c>
      <c r="J301" s="154">
        <v>8.0000000000000002E-3</v>
      </c>
      <c r="K301" s="154">
        <v>269.56599999999997</v>
      </c>
      <c r="L301" s="154">
        <v>148.22499999999999</v>
      </c>
      <c r="M301" s="154">
        <v>163.53</v>
      </c>
      <c r="N301" s="135">
        <f t="shared" si="79"/>
        <v>95</v>
      </c>
      <c r="O301" s="167">
        <f t="shared" si="80"/>
        <v>239.56599999999997</v>
      </c>
      <c r="P301" s="167">
        <f t="shared" si="80"/>
        <v>118.22499999999999</v>
      </c>
      <c r="Q301" s="167">
        <f t="shared" si="80"/>
        <v>133.53</v>
      </c>
      <c r="R301" s="135">
        <f t="shared" si="81"/>
        <v>90</v>
      </c>
      <c r="S301" s="167">
        <f t="shared" si="82"/>
        <v>234.56599999999997</v>
      </c>
      <c r="T301" s="167">
        <f t="shared" si="83"/>
        <v>113.22499999999999</v>
      </c>
      <c r="U301" s="167">
        <f t="shared" si="84"/>
        <v>128.53</v>
      </c>
      <c r="V301" s="135">
        <f t="shared" si="85"/>
        <v>60</v>
      </c>
      <c r="W301" s="167">
        <f t="shared" si="86"/>
        <v>204.56599999999997</v>
      </c>
      <c r="X301" s="167">
        <f t="shared" si="87"/>
        <v>83.224999999999994</v>
      </c>
      <c r="Y301" s="167">
        <f t="shared" si="88"/>
        <v>98.53</v>
      </c>
      <c r="Z301" t="str">
        <f t="shared" si="89"/>
        <v>NA</v>
      </c>
      <c r="AA301">
        <f t="shared" si="90"/>
        <v>118.22499999999999</v>
      </c>
      <c r="AB301" s="168" t="str">
        <f t="shared" si="91"/>
        <v>NA</v>
      </c>
      <c r="AC301">
        <f t="shared" si="92"/>
        <v>113.22499999999999</v>
      </c>
      <c r="AD301" s="168" t="str">
        <f t="shared" si="93"/>
        <v>NA</v>
      </c>
      <c r="AE301">
        <f t="shared" si="94"/>
        <v>83.224999999999994</v>
      </c>
    </row>
    <row r="302" spans="1:31" outlineLevel="1" x14ac:dyDescent="0.25">
      <c r="A302" s="149">
        <v>60</v>
      </c>
      <c r="B302" s="164" t="str">
        <f t="shared" si="76"/>
        <v>FA</v>
      </c>
      <c r="C302" s="164" t="str">
        <f t="shared" si="77"/>
        <v>FA</v>
      </c>
      <c r="D302" s="164" t="str">
        <f t="shared" si="78"/>
        <v>FA</v>
      </c>
      <c r="E302" s="135">
        <v>15.4</v>
      </c>
      <c r="F302" s="165">
        <v>0.4</v>
      </c>
      <c r="G302" s="135">
        <v>8</v>
      </c>
      <c r="H302" s="135">
        <v>125</v>
      </c>
      <c r="I302" s="154">
        <v>11.16</v>
      </c>
      <c r="J302" s="154">
        <v>8.0000000000000002E-3</v>
      </c>
      <c r="K302" s="154">
        <v>246.88399999999999</v>
      </c>
      <c r="L302" s="154">
        <v>144.63499999999999</v>
      </c>
      <c r="M302" s="154">
        <v>157.68700000000001</v>
      </c>
      <c r="N302" s="135">
        <f t="shared" si="79"/>
        <v>95</v>
      </c>
      <c r="O302" s="167">
        <f t="shared" si="80"/>
        <v>216.88399999999999</v>
      </c>
      <c r="P302" s="167">
        <f t="shared" si="80"/>
        <v>114.63499999999999</v>
      </c>
      <c r="Q302" s="167">
        <f t="shared" si="80"/>
        <v>127.68700000000001</v>
      </c>
      <c r="R302" s="135">
        <f t="shared" si="81"/>
        <v>90</v>
      </c>
      <c r="S302" s="167">
        <f t="shared" si="82"/>
        <v>211.88399999999999</v>
      </c>
      <c r="T302" s="167">
        <f t="shared" si="83"/>
        <v>109.63499999999999</v>
      </c>
      <c r="U302" s="167">
        <f t="shared" si="84"/>
        <v>122.68700000000001</v>
      </c>
      <c r="V302" s="135">
        <f t="shared" si="85"/>
        <v>60</v>
      </c>
      <c r="W302" s="167">
        <f t="shared" si="86"/>
        <v>181.88399999999999</v>
      </c>
      <c r="X302" s="167">
        <f t="shared" si="87"/>
        <v>79.634999999999991</v>
      </c>
      <c r="Y302" s="167">
        <f t="shared" si="88"/>
        <v>92.687000000000012</v>
      </c>
      <c r="Z302" t="str">
        <f t="shared" si="89"/>
        <v>NA</v>
      </c>
      <c r="AA302">
        <f t="shared" si="90"/>
        <v>114.63499999999999</v>
      </c>
      <c r="AB302" s="168" t="str">
        <f t="shared" si="91"/>
        <v>NA</v>
      </c>
      <c r="AC302">
        <f t="shared" si="92"/>
        <v>109.63499999999999</v>
      </c>
      <c r="AD302" s="168" t="str">
        <f t="shared" si="93"/>
        <v>NA</v>
      </c>
      <c r="AE302">
        <f t="shared" si="94"/>
        <v>79.634999999999991</v>
      </c>
    </row>
    <row r="303" spans="1:31" outlineLevel="1" x14ac:dyDescent="0.25">
      <c r="A303" s="149">
        <v>70</v>
      </c>
      <c r="B303" s="164" t="str">
        <f t="shared" si="76"/>
        <v>FA</v>
      </c>
      <c r="C303" s="164" t="str">
        <f t="shared" si="77"/>
        <v>FA</v>
      </c>
      <c r="D303" s="164" t="str">
        <f t="shared" si="78"/>
        <v>FA</v>
      </c>
      <c r="E303" s="135">
        <v>17.940000000000001</v>
      </c>
      <c r="F303" s="165">
        <v>0.4</v>
      </c>
      <c r="G303" s="135">
        <v>8</v>
      </c>
      <c r="H303" s="135">
        <v>125</v>
      </c>
      <c r="I303" s="154">
        <v>13.698499999999999</v>
      </c>
      <c r="J303" s="154">
        <v>8.0000000000000002E-3</v>
      </c>
      <c r="K303" s="154">
        <v>230.41800000000001</v>
      </c>
      <c r="L303" s="154">
        <v>142.05699999999999</v>
      </c>
      <c r="M303" s="154">
        <v>153.44300000000001</v>
      </c>
      <c r="N303" s="135">
        <f t="shared" si="79"/>
        <v>95</v>
      </c>
      <c r="O303" s="167">
        <f t="shared" si="80"/>
        <v>200.41800000000001</v>
      </c>
      <c r="P303" s="167">
        <f t="shared" si="80"/>
        <v>112.05699999999999</v>
      </c>
      <c r="Q303" s="167">
        <f t="shared" si="80"/>
        <v>123.44300000000001</v>
      </c>
      <c r="R303" s="135">
        <f t="shared" si="81"/>
        <v>90</v>
      </c>
      <c r="S303" s="167">
        <f t="shared" si="82"/>
        <v>195.41800000000001</v>
      </c>
      <c r="T303" s="167">
        <f t="shared" si="83"/>
        <v>107.05699999999999</v>
      </c>
      <c r="U303" s="167">
        <f t="shared" si="84"/>
        <v>118.44300000000001</v>
      </c>
      <c r="V303" s="135">
        <f t="shared" si="85"/>
        <v>60</v>
      </c>
      <c r="W303" s="167">
        <f t="shared" si="86"/>
        <v>165.41800000000001</v>
      </c>
      <c r="X303" s="167">
        <f t="shared" si="87"/>
        <v>77.056999999999988</v>
      </c>
      <c r="Y303" s="167">
        <f t="shared" si="88"/>
        <v>88.443000000000012</v>
      </c>
      <c r="Z303">
        <f t="shared" si="89"/>
        <v>200.41800000000001</v>
      </c>
      <c r="AA303">
        <f t="shared" si="90"/>
        <v>112.05699999999999</v>
      </c>
      <c r="AB303" s="168" t="str">
        <f t="shared" si="91"/>
        <v>NA</v>
      </c>
      <c r="AC303">
        <f t="shared" si="92"/>
        <v>107.05699999999999</v>
      </c>
      <c r="AD303" s="168" t="str">
        <f t="shared" si="93"/>
        <v>NA</v>
      </c>
      <c r="AE303">
        <f t="shared" si="94"/>
        <v>77.056999999999988</v>
      </c>
    </row>
    <row r="304" spans="1:31" outlineLevel="1" x14ac:dyDescent="0.25">
      <c r="A304" s="149">
        <v>85</v>
      </c>
      <c r="B304" s="164" t="str">
        <f t="shared" si="76"/>
        <v>FA</v>
      </c>
      <c r="C304" s="164" t="str">
        <f t="shared" si="77"/>
        <v>FA</v>
      </c>
      <c r="D304" s="164" t="str">
        <f t="shared" si="78"/>
        <v>FA</v>
      </c>
      <c r="E304" s="135">
        <v>21.75</v>
      </c>
      <c r="F304" s="165">
        <v>0.4</v>
      </c>
      <c r="G304" s="135">
        <v>8</v>
      </c>
      <c r="H304" s="135">
        <v>125</v>
      </c>
      <c r="I304" s="154">
        <v>17.5062</v>
      </c>
      <c r="J304" s="154">
        <v>8.0000000000000002E-3</v>
      </c>
      <c r="K304" s="154">
        <v>212.75200000000001</v>
      </c>
      <c r="L304" s="154">
        <v>139.22399999999999</v>
      </c>
      <c r="M304" s="154">
        <v>148.75</v>
      </c>
      <c r="N304" s="135">
        <f t="shared" si="79"/>
        <v>95</v>
      </c>
      <c r="O304" s="167">
        <f t="shared" si="80"/>
        <v>182.75200000000001</v>
      </c>
      <c r="P304" s="167">
        <f t="shared" si="80"/>
        <v>109.22399999999999</v>
      </c>
      <c r="Q304" s="167">
        <f t="shared" si="80"/>
        <v>118.75</v>
      </c>
      <c r="R304" s="135">
        <f t="shared" si="81"/>
        <v>90</v>
      </c>
      <c r="S304" s="167">
        <f t="shared" si="82"/>
        <v>177.75200000000001</v>
      </c>
      <c r="T304" s="167">
        <f t="shared" si="83"/>
        <v>104.22399999999999</v>
      </c>
      <c r="U304" s="167">
        <f t="shared" si="84"/>
        <v>113.75</v>
      </c>
      <c r="V304" s="135">
        <f t="shared" si="85"/>
        <v>60</v>
      </c>
      <c r="W304" s="167">
        <f t="shared" si="86"/>
        <v>147.75200000000001</v>
      </c>
      <c r="X304" s="167">
        <f t="shared" si="87"/>
        <v>74.22399999999999</v>
      </c>
      <c r="Y304" s="167">
        <f t="shared" si="88"/>
        <v>83.75</v>
      </c>
      <c r="Z304">
        <f t="shared" si="89"/>
        <v>182.75200000000001</v>
      </c>
      <c r="AA304">
        <f t="shared" si="90"/>
        <v>109.22399999999999</v>
      </c>
      <c r="AB304" s="168">
        <f t="shared" si="91"/>
        <v>177.75200000000001</v>
      </c>
      <c r="AC304">
        <f t="shared" si="92"/>
        <v>104.22399999999999</v>
      </c>
      <c r="AD304" s="168" t="str">
        <f t="shared" si="93"/>
        <v>NA</v>
      </c>
      <c r="AE304">
        <f t="shared" si="94"/>
        <v>74.22399999999999</v>
      </c>
    </row>
    <row r="305" spans="1:31" outlineLevel="1" x14ac:dyDescent="0.25">
      <c r="A305" s="149">
        <v>100</v>
      </c>
      <c r="B305" s="164" t="str">
        <f t="shared" si="76"/>
        <v>FA</v>
      </c>
      <c r="C305" s="164" t="str">
        <f t="shared" si="77"/>
        <v>FA</v>
      </c>
      <c r="D305" s="164" t="str">
        <f t="shared" si="78"/>
        <v>FA</v>
      </c>
      <c r="E305" s="135">
        <v>25.55</v>
      </c>
      <c r="F305" s="165">
        <v>0.4</v>
      </c>
      <c r="G305" s="135">
        <v>8</v>
      </c>
      <c r="H305" s="135">
        <v>125</v>
      </c>
      <c r="I305" s="154">
        <v>21.313800000000001</v>
      </c>
      <c r="J305" s="154">
        <v>8.0000000000000002E-3</v>
      </c>
      <c r="K305" s="154">
        <v>200.14699999999999</v>
      </c>
      <c r="L305" s="154">
        <v>137.31700000000001</v>
      </c>
      <c r="M305" s="154">
        <v>145.35300000000001</v>
      </c>
      <c r="N305" s="135">
        <f t="shared" si="79"/>
        <v>95</v>
      </c>
      <c r="O305" s="167">
        <f t="shared" si="80"/>
        <v>170.14699999999999</v>
      </c>
      <c r="P305" s="167">
        <f t="shared" si="80"/>
        <v>107.31700000000001</v>
      </c>
      <c r="Q305" s="167">
        <f t="shared" si="80"/>
        <v>115.35300000000001</v>
      </c>
      <c r="R305" s="135">
        <f t="shared" si="81"/>
        <v>90</v>
      </c>
      <c r="S305" s="167">
        <f t="shared" si="82"/>
        <v>165.14699999999999</v>
      </c>
      <c r="T305" s="167">
        <f t="shared" si="83"/>
        <v>102.31700000000001</v>
      </c>
      <c r="U305" s="167">
        <f t="shared" si="84"/>
        <v>110.35300000000001</v>
      </c>
      <c r="V305" s="135">
        <f t="shared" si="85"/>
        <v>60</v>
      </c>
      <c r="W305" s="167">
        <f t="shared" si="86"/>
        <v>135.14699999999999</v>
      </c>
      <c r="X305" s="167">
        <f t="shared" si="87"/>
        <v>72.317000000000007</v>
      </c>
      <c r="Y305" s="167">
        <f t="shared" si="88"/>
        <v>80.353000000000009</v>
      </c>
      <c r="Z305">
        <f t="shared" si="89"/>
        <v>170.14699999999999</v>
      </c>
      <c r="AA305">
        <f t="shared" si="90"/>
        <v>107.31700000000001</v>
      </c>
      <c r="AB305" s="168">
        <f t="shared" si="91"/>
        <v>165.14699999999999</v>
      </c>
      <c r="AC305">
        <f t="shared" si="92"/>
        <v>102.31700000000001</v>
      </c>
      <c r="AD305" s="168">
        <f t="shared" si="93"/>
        <v>135.14699999999999</v>
      </c>
      <c r="AE305">
        <f t="shared" si="94"/>
        <v>72.317000000000007</v>
      </c>
    </row>
    <row r="306" spans="1:31" outlineLevel="1" x14ac:dyDescent="0.25">
      <c r="A306" s="149">
        <v>125</v>
      </c>
      <c r="B306" s="164" t="str">
        <f t="shared" si="76"/>
        <v>FA</v>
      </c>
      <c r="C306" s="164" t="str">
        <f t="shared" si="77"/>
        <v>FA</v>
      </c>
      <c r="D306" s="164" t="str">
        <f t="shared" si="78"/>
        <v>FA</v>
      </c>
      <c r="E306" s="135">
        <v>31.9</v>
      </c>
      <c r="F306" s="165">
        <v>0.4</v>
      </c>
      <c r="G306" s="135">
        <v>8</v>
      </c>
      <c r="H306" s="135">
        <v>125</v>
      </c>
      <c r="I306" s="154">
        <v>27.66</v>
      </c>
      <c r="J306" s="154">
        <v>8.0000000000000002E-3</v>
      </c>
      <c r="K306" s="154">
        <v>185.69</v>
      </c>
      <c r="L306" s="154">
        <v>134.93299999999999</v>
      </c>
      <c r="M306" s="154">
        <v>141.58199999999999</v>
      </c>
      <c r="N306" s="135">
        <f t="shared" si="79"/>
        <v>95</v>
      </c>
      <c r="O306" s="167">
        <f t="shared" si="80"/>
        <v>155.69</v>
      </c>
      <c r="P306" s="167">
        <f t="shared" si="80"/>
        <v>104.93299999999999</v>
      </c>
      <c r="Q306" s="167">
        <f t="shared" si="80"/>
        <v>111.58199999999999</v>
      </c>
      <c r="R306" s="135">
        <f t="shared" si="81"/>
        <v>90</v>
      </c>
      <c r="S306" s="167">
        <f t="shared" si="82"/>
        <v>150.69</v>
      </c>
      <c r="T306" s="167">
        <f t="shared" si="83"/>
        <v>99.932999999999993</v>
      </c>
      <c r="U306" s="167">
        <f t="shared" si="84"/>
        <v>106.58199999999999</v>
      </c>
      <c r="V306" s="135">
        <f t="shared" si="85"/>
        <v>60</v>
      </c>
      <c r="W306" s="167">
        <f t="shared" si="86"/>
        <v>120.69</v>
      </c>
      <c r="X306" s="167">
        <f t="shared" si="87"/>
        <v>69.932999999999993</v>
      </c>
      <c r="Y306" s="167">
        <f t="shared" si="88"/>
        <v>76.581999999999994</v>
      </c>
      <c r="Z306">
        <f t="shared" si="89"/>
        <v>155.69</v>
      </c>
      <c r="AA306">
        <f t="shared" si="90"/>
        <v>104.93299999999999</v>
      </c>
      <c r="AB306" s="168">
        <f t="shared" si="91"/>
        <v>150.69</v>
      </c>
      <c r="AC306">
        <f t="shared" si="92"/>
        <v>99.932999999999993</v>
      </c>
      <c r="AD306" s="168">
        <f t="shared" si="93"/>
        <v>120.69</v>
      </c>
      <c r="AE306">
        <f t="shared" si="94"/>
        <v>69.932999999999993</v>
      </c>
    </row>
    <row r="307" spans="1:31" outlineLevel="1" x14ac:dyDescent="0.25">
      <c r="A307" s="149">
        <v>150</v>
      </c>
      <c r="B307" s="164" t="str">
        <f t="shared" si="76"/>
        <v>FA</v>
      </c>
      <c r="C307" s="164" t="str">
        <f t="shared" si="77"/>
        <v>FA</v>
      </c>
      <c r="D307" s="164" t="str">
        <f t="shared" si="78"/>
        <v>FA</v>
      </c>
      <c r="E307" s="135">
        <v>38.25</v>
      </c>
      <c r="F307" s="165">
        <v>0.4</v>
      </c>
      <c r="G307" s="135">
        <v>8</v>
      </c>
      <c r="H307" s="135">
        <v>125</v>
      </c>
      <c r="I307" s="154">
        <v>34.0062</v>
      </c>
      <c r="J307" s="154">
        <v>8.0000000000000002E-3</v>
      </c>
      <c r="K307" s="154">
        <v>175.935</v>
      </c>
      <c r="L307" s="154">
        <v>133.38999999999999</v>
      </c>
      <c r="M307" s="154">
        <v>138.982</v>
      </c>
      <c r="N307" s="135">
        <f t="shared" si="79"/>
        <v>95</v>
      </c>
      <c r="O307" s="167">
        <f t="shared" si="80"/>
        <v>145.935</v>
      </c>
      <c r="P307" s="167">
        <f t="shared" si="80"/>
        <v>103.38999999999999</v>
      </c>
      <c r="Q307" s="167">
        <f t="shared" si="80"/>
        <v>108.982</v>
      </c>
      <c r="R307" s="135">
        <f t="shared" si="81"/>
        <v>90</v>
      </c>
      <c r="S307" s="167">
        <f t="shared" si="82"/>
        <v>140.935</v>
      </c>
      <c r="T307" s="167">
        <f t="shared" si="83"/>
        <v>98.389999999999986</v>
      </c>
      <c r="U307" s="167">
        <f t="shared" si="84"/>
        <v>103.982</v>
      </c>
      <c r="V307" s="135">
        <f t="shared" si="85"/>
        <v>60</v>
      </c>
      <c r="W307" s="167">
        <f t="shared" si="86"/>
        <v>110.935</v>
      </c>
      <c r="X307" s="167">
        <f t="shared" si="87"/>
        <v>68.389999999999986</v>
      </c>
      <c r="Y307" s="167">
        <f t="shared" si="88"/>
        <v>73.981999999999999</v>
      </c>
      <c r="Z307">
        <f t="shared" si="89"/>
        <v>145.935</v>
      </c>
      <c r="AA307">
        <f t="shared" si="90"/>
        <v>103.38999999999999</v>
      </c>
      <c r="AB307" s="168">
        <f t="shared" si="91"/>
        <v>140.935</v>
      </c>
      <c r="AC307">
        <f t="shared" si="92"/>
        <v>98.389999999999986</v>
      </c>
      <c r="AD307" s="168">
        <f t="shared" si="93"/>
        <v>110.935</v>
      </c>
      <c r="AE307">
        <f t="shared" si="94"/>
        <v>68.389999999999986</v>
      </c>
    </row>
    <row r="308" spans="1:31" outlineLevel="1" x14ac:dyDescent="0.25">
      <c r="A308" s="149">
        <v>2</v>
      </c>
      <c r="B308" s="164" t="str">
        <f t="shared" si="76"/>
        <v>FA</v>
      </c>
      <c r="C308" s="164" t="str">
        <f t="shared" si="77"/>
        <v>FA</v>
      </c>
      <c r="D308" s="164" t="str">
        <f t="shared" si="78"/>
        <v>FA</v>
      </c>
      <c r="E308" s="135">
        <v>0.68</v>
      </c>
      <c r="F308" s="165">
        <v>0.4</v>
      </c>
      <c r="G308" s="135">
        <v>9</v>
      </c>
      <c r="H308" s="135">
        <v>125</v>
      </c>
      <c r="I308" s="154">
        <v>-3.5630800000000002</v>
      </c>
      <c r="J308" s="154">
        <v>8.9999999999999993E-3</v>
      </c>
      <c r="K308" s="154">
        <v>1570.68</v>
      </c>
      <c r="L308" s="154">
        <v>379.68700000000001</v>
      </c>
      <c r="M308" s="154">
        <v>536.27800000000002</v>
      </c>
      <c r="N308" s="135">
        <f t="shared" si="79"/>
        <v>95</v>
      </c>
      <c r="O308" s="167">
        <f t="shared" si="80"/>
        <v>1540.68</v>
      </c>
      <c r="P308" s="167">
        <f t="shared" si="80"/>
        <v>349.68700000000001</v>
      </c>
      <c r="Q308" s="167">
        <f t="shared" si="80"/>
        <v>506.27800000000002</v>
      </c>
      <c r="R308" s="135">
        <f t="shared" si="81"/>
        <v>90</v>
      </c>
      <c r="S308" s="167">
        <f t="shared" si="82"/>
        <v>1535.68</v>
      </c>
      <c r="T308" s="167">
        <f t="shared" si="83"/>
        <v>344.68700000000001</v>
      </c>
      <c r="U308" s="167">
        <f t="shared" si="84"/>
        <v>501.27800000000002</v>
      </c>
      <c r="V308" s="135">
        <f t="shared" si="85"/>
        <v>60</v>
      </c>
      <c r="W308" s="167">
        <f t="shared" si="86"/>
        <v>1505.68</v>
      </c>
      <c r="X308" s="167">
        <f t="shared" si="87"/>
        <v>314.68700000000001</v>
      </c>
      <c r="Y308" s="167">
        <f t="shared" si="88"/>
        <v>471.27800000000002</v>
      </c>
      <c r="Z308" t="str">
        <f t="shared" si="89"/>
        <v>NA</v>
      </c>
      <c r="AA308" t="str">
        <f t="shared" si="90"/>
        <v>NA</v>
      </c>
      <c r="AB308" s="168" t="str">
        <f t="shared" si="91"/>
        <v>NA</v>
      </c>
      <c r="AC308" t="str">
        <f t="shared" si="92"/>
        <v>NA</v>
      </c>
      <c r="AD308" s="168" t="str">
        <f t="shared" si="93"/>
        <v>NA</v>
      </c>
      <c r="AE308" t="str">
        <f t="shared" si="94"/>
        <v>NA</v>
      </c>
    </row>
    <row r="309" spans="1:31" outlineLevel="1" x14ac:dyDescent="0.25">
      <c r="A309" s="149">
        <v>3.5</v>
      </c>
      <c r="B309" s="164" t="str">
        <f t="shared" si="76"/>
        <v>FA</v>
      </c>
      <c r="C309" s="164" t="str">
        <f t="shared" si="77"/>
        <v>FA</v>
      </c>
      <c r="D309" s="164" t="str">
        <f t="shared" si="78"/>
        <v>FA</v>
      </c>
      <c r="E309" s="135">
        <v>1.06</v>
      </c>
      <c r="F309" s="165">
        <v>0.4</v>
      </c>
      <c r="G309" s="135">
        <v>9</v>
      </c>
      <c r="H309" s="135">
        <v>125</v>
      </c>
      <c r="I309" s="154">
        <v>-3.1823100000000002</v>
      </c>
      <c r="J309" s="154">
        <v>8.9999999999999993E-3</v>
      </c>
      <c r="K309" s="154">
        <v>1293.8900000000001</v>
      </c>
      <c r="L309" s="154">
        <v>324.06900000000002</v>
      </c>
      <c r="M309" s="154">
        <v>454.26400000000001</v>
      </c>
      <c r="N309" s="135">
        <f t="shared" si="79"/>
        <v>95</v>
      </c>
      <c r="O309" s="167">
        <f t="shared" si="80"/>
        <v>1263.8900000000001</v>
      </c>
      <c r="P309" s="167">
        <f t="shared" si="80"/>
        <v>294.06900000000002</v>
      </c>
      <c r="Q309" s="167">
        <f t="shared" si="80"/>
        <v>424.26400000000001</v>
      </c>
      <c r="R309" s="135">
        <f t="shared" si="81"/>
        <v>90</v>
      </c>
      <c r="S309" s="167">
        <f t="shared" si="82"/>
        <v>1258.8900000000001</v>
      </c>
      <c r="T309" s="167">
        <f t="shared" si="83"/>
        <v>289.06900000000002</v>
      </c>
      <c r="U309" s="167">
        <f t="shared" si="84"/>
        <v>419.26400000000001</v>
      </c>
      <c r="V309" s="135">
        <f t="shared" si="85"/>
        <v>60</v>
      </c>
      <c r="W309" s="167">
        <f t="shared" si="86"/>
        <v>1228.8900000000001</v>
      </c>
      <c r="X309" s="167">
        <f t="shared" si="87"/>
        <v>259.06900000000002</v>
      </c>
      <c r="Y309" s="167">
        <f t="shared" si="88"/>
        <v>389.26400000000001</v>
      </c>
      <c r="Z309" t="str">
        <f t="shared" si="89"/>
        <v>NA</v>
      </c>
      <c r="AA309" t="str">
        <f t="shared" si="90"/>
        <v>NA</v>
      </c>
      <c r="AB309" s="168" t="str">
        <f t="shared" si="91"/>
        <v>NA</v>
      </c>
      <c r="AC309" t="str">
        <f t="shared" si="92"/>
        <v>NA</v>
      </c>
      <c r="AD309" s="168" t="str">
        <f t="shared" si="93"/>
        <v>NA</v>
      </c>
      <c r="AE309" t="str">
        <f t="shared" si="94"/>
        <v>NA</v>
      </c>
    </row>
    <row r="310" spans="1:31" outlineLevel="1" x14ac:dyDescent="0.25">
      <c r="A310" s="149">
        <v>5</v>
      </c>
      <c r="B310" s="164" t="str">
        <f t="shared" si="76"/>
        <v>FA</v>
      </c>
      <c r="C310" s="164" t="str">
        <f t="shared" si="77"/>
        <v>FA</v>
      </c>
      <c r="D310" s="164" t="str">
        <f t="shared" si="78"/>
        <v>FA</v>
      </c>
      <c r="E310" s="135">
        <v>1.44</v>
      </c>
      <c r="F310" s="165">
        <v>0.4</v>
      </c>
      <c r="G310" s="135">
        <v>9</v>
      </c>
      <c r="H310" s="135">
        <v>125</v>
      </c>
      <c r="I310" s="154">
        <v>-2.8015400000000001</v>
      </c>
      <c r="J310" s="154">
        <v>8.9999999999999993E-3</v>
      </c>
      <c r="K310" s="154">
        <v>1110.1199999999999</v>
      </c>
      <c r="L310" s="154">
        <v>288.26900000000001</v>
      </c>
      <c r="M310" s="154">
        <v>397.56700000000001</v>
      </c>
      <c r="N310" s="135">
        <f t="shared" si="79"/>
        <v>95</v>
      </c>
      <c r="O310" s="167">
        <f t="shared" si="80"/>
        <v>1080.1199999999999</v>
      </c>
      <c r="P310" s="167">
        <f t="shared" si="80"/>
        <v>258.26900000000001</v>
      </c>
      <c r="Q310" s="167">
        <f t="shared" si="80"/>
        <v>367.56700000000001</v>
      </c>
      <c r="R310" s="135">
        <f t="shared" si="81"/>
        <v>90</v>
      </c>
      <c r="S310" s="167">
        <f t="shared" si="82"/>
        <v>1075.1199999999999</v>
      </c>
      <c r="T310" s="167">
        <f t="shared" si="83"/>
        <v>253.26900000000001</v>
      </c>
      <c r="U310" s="167">
        <f t="shared" si="84"/>
        <v>362.56700000000001</v>
      </c>
      <c r="V310" s="135">
        <f t="shared" si="85"/>
        <v>60</v>
      </c>
      <c r="W310" s="167">
        <f t="shared" si="86"/>
        <v>1045.1199999999999</v>
      </c>
      <c r="X310" s="167">
        <f t="shared" si="87"/>
        <v>223.26900000000001</v>
      </c>
      <c r="Y310" s="167">
        <f t="shared" si="88"/>
        <v>332.56700000000001</v>
      </c>
      <c r="Z310" t="str">
        <f t="shared" si="89"/>
        <v>NA</v>
      </c>
      <c r="AA310" t="str">
        <f t="shared" si="90"/>
        <v>NA</v>
      </c>
      <c r="AB310" s="168" t="str">
        <f t="shared" si="91"/>
        <v>NA</v>
      </c>
      <c r="AC310" t="str">
        <f t="shared" si="92"/>
        <v>NA</v>
      </c>
      <c r="AD310" s="168" t="str">
        <f t="shared" si="93"/>
        <v>NA</v>
      </c>
      <c r="AE310" t="str">
        <f t="shared" si="94"/>
        <v>NA</v>
      </c>
    </row>
    <row r="311" spans="1:31" outlineLevel="1" x14ac:dyDescent="0.25">
      <c r="A311" s="149">
        <v>7.5</v>
      </c>
      <c r="B311" s="164" t="str">
        <f t="shared" si="76"/>
        <v>FA</v>
      </c>
      <c r="C311" s="164" t="str">
        <f t="shared" si="77"/>
        <v>FA</v>
      </c>
      <c r="D311" s="164" t="str">
        <f t="shared" si="78"/>
        <v>FA</v>
      </c>
      <c r="E311" s="135">
        <v>2.0699999999999998</v>
      </c>
      <c r="F311" s="165">
        <v>0.4</v>
      </c>
      <c r="G311" s="135">
        <v>9</v>
      </c>
      <c r="H311" s="135">
        <v>125</v>
      </c>
      <c r="I311" s="154">
        <v>-2.1669200000000002</v>
      </c>
      <c r="J311" s="154">
        <v>8.9999999999999993E-3</v>
      </c>
      <c r="K311" s="154">
        <v>895.68</v>
      </c>
      <c r="L311" s="154">
        <v>251.47900000000001</v>
      </c>
      <c r="M311" s="154">
        <v>335.702</v>
      </c>
      <c r="N311" s="135">
        <f t="shared" si="79"/>
        <v>95</v>
      </c>
      <c r="O311" s="167">
        <f t="shared" si="80"/>
        <v>865.68</v>
      </c>
      <c r="P311" s="167">
        <f t="shared" si="80"/>
        <v>221.47900000000001</v>
      </c>
      <c r="Q311" s="167">
        <f t="shared" si="80"/>
        <v>305.702</v>
      </c>
      <c r="R311" s="135">
        <f t="shared" si="81"/>
        <v>90</v>
      </c>
      <c r="S311" s="167">
        <f t="shared" si="82"/>
        <v>860.68</v>
      </c>
      <c r="T311" s="167">
        <f t="shared" si="83"/>
        <v>216.47900000000001</v>
      </c>
      <c r="U311" s="167">
        <f t="shared" si="84"/>
        <v>300.702</v>
      </c>
      <c r="V311" s="135">
        <f t="shared" si="85"/>
        <v>60</v>
      </c>
      <c r="W311" s="167">
        <f t="shared" si="86"/>
        <v>830.68</v>
      </c>
      <c r="X311" s="167">
        <f t="shared" si="87"/>
        <v>186.47900000000001</v>
      </c>
      <c r="Y311" s="167">
        <f t="shared" si="88"/>
        <v>270.702</v>
      </c>
      <c r="Z311" t="str">
        <f t="shared" si="89"/>
        <v>NA</v>
      </c>
      <c r="AA311" t="str">
        <f t="shared" si="90"/>
        <v>NA</v>
      </c>
      <c r="AB311" s="168" t="str">
        <f t="shared" si="91"/>
        <v>NA</v>
      </c>
      <c r="AC311" t="str">
        <f t="shared" si="92"/>
        <v>NA</v>
      </c>
      <c r="AD311" s="168" t="str">
        <f t="shared" si="93"/>
        <v>NA</v>
      </c>
      <c r="AE311" t="str">
        <f t="shared" si="94"/>
        <v>NA</v>
      </c>
    </row>
    <row r="312" spans="1:31" outlineLevel="1" x14ac:dyDescent="0.25">
      <c r="A312" s="149">
        <v>10</v>
      </c>
      <c r="B312" s="164" t="str">
        <f t="shared" si="76"/>
        <v>FA</v>
      </c>
      <c r="C312" s="164" t="str">
        <f t="shared" si="77"/>
        <v>FA</v>
      </c>
      <c r="D312" s="164" t="str">
        <f t="shared" si="78"/>
        <v>FA</v>
      </c>
      <c r="E312" s="135">
        <v>2.71</v>
      </c>
      <c r="F312" s="165">
        <v>0.4</v>
      </c>
      <c r="G312" s="135">
        <v>9</v>
      </c>
      <c r="H312" s="135">
        <v>125</v>
      </c>
      <c r="I312" s="154">
        <v>-1.5323099999999998</v>
      </c>
      <c r="J312" s="154">
        <v>8.9999999999999993E-3</v>
      </c>
      <c r="K312" s="154">
        <v>759.54</v>
      </c>
      <c r="L312" s="154">
        <v>226.83799999999999</v>
      </c>
      <c r="M312" s="154">
        <v>294.78300000000002</v>
      </c>
      <c r="N312" s="135">
        <f t="shared" si="79"/>
        <v>95</v>
      </c>
      <c r="O312" s="167">
        <f t="shared" si="80"/>
        <v>729.54</v>
      </c>
      <c r="P312" s="167">
        <f t="shared" si="80"/>
        <v>196.83799999999999</v>
      </c>
      <c r="Q312" s="167">
        <f t="shared" si="80"/>
        <v>264.78300000000002</v>
      </c>
      <c r="R312" s="135">
        <f t="shared" si="81"/>
        <v>90</v>
      </c>
      <c r="S312" s="167">
        <f t="shared" si="82"/>
        <v>724.54</v>
      </c>
      <c r="T312" s="167">
        <f t="shared" si="83"/>
        <v>191.83799999999999</v>
      </c>
      <c r="U312" s="167">
        <f t="shared" si="84"/>
        <v>259.78300000000002</v>
      </c>
      <c r="V312" s="135">
        <f t="shared" si="85"/>
        <v>60</v>
      </c>
      <c r="W312" s="167">
        <f t="shared" si="86"/>
        <v>694.54</v>
      </c>
      <c r="X312" s="167">
        <f t="shared" si="87"/>
        <v>161.83799999999999</v>
      </c>
      <c r="Y312" s="167">
        <f t="shared" si="88"/>
        <v>229.78300000000002</v>
      </c>
      <c r="Z312" t="str">
        <f t="shared" si="89"/>
        <v>NA</v>
      </c>
      <c r="AA312" t="str">
        <f t="shared" si="90"/>
        <v>NA</v>
      </c>
      <c r="AB312" s="168" t="str">
        <f t="shared" si="91"/>
        <v>NA</v>
      </c>
      <c r="AC312" t="str">
        <f t="shared" si="92"/>
        <v>NA</v>
      </c>
      <c r="AD312" s="168" t="str">
        <f t="shared" si="93"/>
        <v>NA</v>
      </c>
      <c r="AE312" t="str">
        <f t="shared" si="94"/>
        <v>NA</v>
      </c>
    </row>
    <row r="313" spans="1:31" outlineLevel="1" x14ac:dyDescent="0.25">
      <c r="A313" s="149">
        <v>15</v>
      </c>
      <c r="B313" s="164" t="str">
        <f t="shared" si="76"/>
        <v>FA</v>
      </c>
      <c r="C313" s="164" t="str">
        <f t="shared" si="77"/>
        <v>FA</v>
      </c>
      <c r="D313" s="164" t="str">
        <f t="shared" si="78"/>
        <v>FA</v>
      </c>
      <c r="E313" s="135">
        <v>3.98</v>
      </c>
      <c r="F313" s="165">
        <v>0.4</v>
      </c>
      <c r="G313" s="135">
        <v>9</v>
      </c>
      <c r="H313" s="135">
        <v>125</v>
      </c>
      <c r="I313" s="154">
        <v>-0.26307700000000001</v>
      </c>
      <c r="J313" s="154">
        <v>8.9999999999999993E-3</v>
      </c>
      <c r="K313" s="154">
        <v>589.44299999999998</v>
      </c>
      <c r="L313" s="154">
        <v>198.304</v>
      </c>
      <c r="M313" s="154">
        <v>247.988</v>
      </c>
      <c r="N313" s="135">
        <f t="shared" si="79"/>
        <v>95</v>
      </c>
      <c r="O313" s="167">
        <f t="shared" si="80"/>
        <v>559.44299999999998</v>
      </c>
      <c r="P313" s="167">
        <f t="shared" si="80"/>
        <v>168.304</v>
      </c>
      <c r="Q313" s="167">
        <f t="shared" si="80"/>
        <v>217.988</v>
      </c>
      <c r="R313" s="135">
        <f t="shared" si="81"/>
        <v>90</v>
      </c>
      <c r="S313" s="167">
        <f t="shared" si="82"/>
        <v>554.44299999999998</v>
      </c>
      <c r="T313" s="167">
        <f t="shared" si="83"/>
        <v>163.304</v>
      </c>
      <c r="U313" s="167">
        <f t="shared" si="84"/>
        <v>212.988</v>
      </c>
      <c r="V313" s="135">
        <f t="shared" si="85"/>
        <v>60</v>
      </c>
      <c r="W313" s="167">
        <f t="shared" si="86"/>
        <v>524.44299999999998</v>
      </c>
      <c r="X313" s="167">
        <f t="shared" si="87"/>
        <v>133.304</v>
      </c>
      <c r="Y313" s="167">
        <f t="shared" si="88"/>
        <v>182.988</v>
      </c>
      <c r="Z313" t="str">
        <f t="shared" si="89"/>
        <v>NA</v>
      </c>
      <c r="AA313" t="str">
        <f t="shared" si="90"/>
        <v>NA</v>
      </c>
      <c r="AB313" s="168" t="str">
        <f t="shared" si="91"/>
        <v>NA</v>
      </c>
      <c r="AC313" t="str">
        <f t="shared" si="92"/>
        <v>NA</v>
      </c>
      <c r="AD313" s="168" t="str">
        <f t="shared" si="93"/>
        <v>NA</v>
      </c>
      <c r="AE313" t="str">
        <f t="shared" si="94"/>
        <v>NA</v>
      </c>
    </row>
    <row r="314" spans="1:31" outlineLevel="1" x14ac:dyDescent="0.25">
      <c r="A314" s="149">
        <v>20</v>
      </c>
      <c r="B314" s="164" t="str">
        <f t="shared" si="76"/>
        <v>FA</v>
      </c>
      <c r="C314" s="164" t="str">
        <f t="shared" si="77"/>
        <v>FA</v>
      </c>
      <c r="D314" s="164" t="str">
        <f t="shared" si="78"/>
        <v>FA</v>
      </c>
      <c r="E314" s="135">
        <v>5.25</v>
      </c>
      <c r="F314" s="165">
        <v>0.4</v>
      </c>
      <c r="G314" s="135">
        <v>9</v>
      </c>
      <c r="H314" s="135">
        <v>125</v>
      </c>
      <c r="I314" s="154">
        <v>1.0061500000000001</v>
      </c>
      <c r="J314" s="154">
        <v>8.9999999999999993E-3</v>
      </c>
      <c r="K314" s="154">
        <v>491.553</v>
      </c>
      <c r="L314" s="154">
        <v>183.20099999999999</v>
      </c>
      <c r="M314" s="154">
        <v>222.14400000000001</v>
      </c>
      <c r="N314" s="135">
        <f t="shared" si="79"/>
        <v>95</v>
      </c>
      <c r="O314" s="167">
        <f t="shared" si="80"/>
        <v>461.553</v>
      </c>
      <c r="P314" s="167">
        <f t="shared" si="80"/>
        <v>153.20099999999999</v>
      </c>
      <c r="Q314" s="167">
        <f t="shared" si="80"/>
        <v>192.14400000000001</v>
      </c>
      <c r="R314" s="135">
        <f t="shared" si="81"/>
        <v>90</v>
      </c>
      <c r="S314" s="167">
        <f t="shared" si="82"/>
        <v>456.553</v>
      </c>
      <c r="T314" s="167">
        <f t="shared" si="83"/>
        <v>148.20099999999999</v>
      </c>
      <c r="U314" s="167">
        <f t="shared" si="84"/>
        <v>187.14400000000001</v>
      </c>
      <c r="V314" s="135">
        <f t="shared" si="85"/>
        <v>60</v>
      </c>
      <c r="W314" s="167">
        <f t="shared" si="86"/>
        <v>426.553</v>
      </c>
      <c r="X314" s="167">
        <f t="shared" si="87"/>
        <v>118.20099999999999</v>
      </c>
      <c r="Y314" s="167">
        <f t="shared" si="88"/>
        <v>157.14400000000001</v>
      </c>
      <c r="Z314" t="str">
        <f t="shared" si="89"/>
        <v>NA</v>
      </c>
      <c r="AA314" t="str">
        <f t="shared" si="90"/>
        <v>NA</v>
      </c>
      <c r="AB314" s="168" t="str">
        <f t="shared" si="91"/>
        <v>NA</v>
      </c>
      <c r="AC314" t="str">
        <f t="shared" si="92"/>
        <v>NA</v>
      </c>
      <c r="AD314" s="168" t="str">
        <f t="shared" si="93"/>
        <v>NA</v>
      </c>
      <c r="AE314" t="str">
        <f t="shared" si="94"/>
        <v>NA</v>
      </c>
    </row>
    <row r="315" spans="1:31" outlineLevel="1" x14ac:dyDescent="0.25">
      <c r="A315" s="149">
        <v>35</v>
      </c>
      <c r="B315" s="164" t="str">
        <f t="shared" si="76"/>
        <v>FA</v>
      </c>
      <c r="C315" s="164" t="str">
        <f t="shared" si="77"/>
        <v>FA</v>
      </c>
      <c r="D315" s="164" t="str">
        <f t="shared" si="78"/>
        <v>FA</v>
      </c>
      <c r="E315" s="135">
        <v>9.0500000000000007</v>
      </c>
      <c r="F315" s="165">
        <v>0.4</v>
      </c>
      <c r="G315" s="135">
        <v>9</v>
      </c>
      <c r="H315" s="135">
        <v>125</v>
      </c>
      <c r="I315" s="154">
        <v>4.8138500000000004</v>
      </c>
      <c r="J315" s="154">
        <v>8.9999999999999993E-3</v>
      </c>
      <c r="K315" s="154">
        <v>349.334</v>
      </c>
      <c r="L315" s="154">
        <v>160.64400000000001</v>
      </c>
      <c r="M315" s="154">
        <v>184.066</v>
      </c>
      <c r="N315" s="135">
        <f t="shared" si="79"/>
        <v>95</v>
      </c>
      <c r="O315" s="167">
        <f t="shared" si="80"/>
        <v>319.334</v>
      </c>
      <c r="P315" s="167">
        <f t="shared" si="80"/>
        <v>130.64400000000001</v>
      </c>
      <c r="Q315" s="167">
        <f t="shared" si="80"/>
        <v>154.066</v>
      </c>
      <c r="R315" s="135">
        <f t="shared" si="81"/>
        <v>90</v>
      </c>
      <c r="S315" s="167">
        <f t="shared" si="82"/>
        <v>314.334</v>
      </c>
      <c r="T315" s="167">
        <f t="shared" si="83"/>
        <v>125.64400000000001</v>
      </c>
      <c r="U315" s="167">
        <f t="shared" si="84"/>
        <v>149.066</v>
      </c>
      <c r="V315" s="135">
        <f t="shared" si="85"/>
        <v>60</v>
      </c>
      <c r="W315" s="167">
        <f t="shared" si="86"/>
        <v>284.334</v>
      </c>
      <c r="X315" s="167">
        <f t="shared" si="87"/>
        <v>95.644000000000005</v>
      </c>
      <c r="Y315" s="167">
        <f t="shared" si="88"/>
        <v>119.066</v>
      </c>
      <c r="Z315" t="str">
        <f t="shared" si="89"/>
        <v>NA</v>
      </c>
      <c r="AA315">
        <f t="shared" si="90"/>
        <v>130.64400000000001</v>
      </c>
      <c r="AB315" s="168" t="str">
        <f t="shared" si="91"/>
        <v>NA</v>
      </c>
      <c r="AC315" t="str">
        <f t="shared" si="92"/>
        <v>NA</v>
      </c>
      <c r="AD315" s="168" t="str">
        <f t="shared" si="93"/>
        <v>NA</v>
      </c>
      <c r="AE315" t="str">
        <f t="shared" si="94"/>
        <v>NA</v>
      </c>
    </row>
    <row r="316" spans="1:31" outlineLevel="1" x14ac:dyDescent="0.25">
      <c r="A316" s="149">
        <v>50</v>
      </c>
      <c r="B316" s="164" t="str">
        <f t="shared" si="76"/>
        <v>FA</v>
      </c>
      <c r="C316" s="164" t="str">
        <f t="shared" si="77"/>
        <v>FA</v>
      </c>
      <c r="D316" s="164" t="str">
        <f t="shared" si="78"/>
        <v>FA</v>
      </c>
      <c r="E316" s="135">
        <v>12.86</v>
      </c>
      <c r="F316" s="165">
        <v>0.4</v>
      </c>
      <c r="G316" s="135">
        <v>9</v>
      </c>
      <c r="H316" s="135">
        <v>125</v>
      </c>
      <c r="I316" s="154">
        <v>8.6215399999999995</v>
      </c>
      <c r="J316" s="154">
        <v>8.9999999999999993E-3</v>
      </c>
      <c r="K316" s="154">
        <v>286.85500000000002</v>
      </c>
      <c r="L316" s="154">
        <v>151.03100000000001</v>
      </c>
      <c r="M316" s="154">
        <v>168.136</v>
      </c>
      <c r="N316" s="135">
        <f t="shared" si="79"/>
        <v>95</v>
      </c>
      <c r="O316" s="167">
        <f t="shared" si="80"/>
        <v>256.85500000000002</v>
      </c>
      <c r="P316" s="167">
        <f t="shared" si="80"/>
        <v>121.03100000000001</v>
      </c>
      <c r="Q316" s="167">
        <f t="shared" si="80"/>
        <v>138.136</v>
      </c>
      <c r="R316" s="135">
        <f t="shared" si="81"/>
        <v>90</v>
      </c>
      <c r="S316" s="167">
        <f t="shared" si="82"/>
        <v>251.85500000000002</v>
      </c>
      <c r="T316" s="167">
        <f t="shared" si="83"/>
        <v>116.03100000000001</v>
      </c>
      <c r="U316" s="167">
        <f t="shared" si="84"/>
        <v>133.136</v>
      </c>
      <c r="V316" s="135">
        <f t="shared" si="85"/>
        <v>60</v>
      </c>
      <c r="W316" s="167">
        <f t="shared" si="86"/>
        <v>221.85500000000002</v>
      </c>
      <c r="X316" s="167">
        <f t="shared" si="87"/>
        <v>86.031000000000006</v>
      </c>
      <c r="Y316" s="167">
        <f t="shared" si="88"/>
        <v>103.136</v>
      </c>
      <c r="Z316" t="str">
        <f t="shared" si="89"/>
        <v>NA</v>
      </c>
      <c r="AA316">
        <f t="shared" si="90"/>
        <v>121.03100000000001</v>
      </c>
      <c r="AB316" s="168" t="str">
        <f t="shared" si="91"/>
        <v>NA</v>
      </c>
      <c r="AC316">
        <f t="shared" si="92"/>
        <v>116.03100000000001</v>
      </c>
      <c r="AD316" s="168" t="str">
        <f t="shared" si="93"/>
        <v>NA</v>
      </c>
      <c r="AE316">
        <f t="shared" si="94"/>
        <v>86.031000000000006</v>
      </c>
    </row>
    <row r="317" spans="1:31" outlineLevel="1" x14ac:dyDescent="0.25">
      <c r="A317" s="149">
        <v>60</v>
      </c>
      <c r="B317" s="164" t="str">
        <f t="shared" si="76"/>
        <v>FA</v>
      </c>
      <c r="C317" s="164" t="str">
        <f t="shared" si="77"/>
        <v>FA</v>
      </c>
      <c r="D317" s="164" t="str">
        <f t="shared" si="78"/>
        <v>FA</v>
      </c>
      <c r="E317" s="135">
        <v>15.4</v>
      </c>
      <c r="F317" s="165">
        <v>0.4</v>
      </c>
      <c r="G317" s="135">
        <v>9</v>
      </c>
      <c r="H317" s="135">
        <v>125</v>
      </c>
      <c r="I317" s="154">
        <v>11.16</v>
      </c>
      <c r="J317" s="154">
        <v>8.9999999999999993E-3</v>
      </c>
      <c r="K317" s="154">
        <v>261.54300000000001</v>
      </c>
      <c r="L317" s="154">
        <v>147.01900000000001</v>
      </c>
      <c r="M317" s="154">
        <v>161.619</v>
      </c>
      <c r="N317" s="135">
        <f t="shared" si="79"/>
        <v>95</v>
      </c>
      <c r="O317" s="167">
        <f t="shared" si="80"/>
        <v>231.54300000000001</v>
      </c>
      <c r="P317" s="167">
        <f t="shared" si="80"/>
        <v>117.01900000000001</v>
      </c>
      <c r="Q317" s="167">
        <f t="shared" si="80"/>
        <v>131.619</v>
      </c>
      <c r="R317" s="135">
        <f t="shared" si="81"/>
        <v>90</v>
      </c>
      <c r="S317" s="167">
        <f t="shared" si="82"/>
        <v>226.54300000000001</v>
      </c>
      <c r="T317" s="167">
        <f t="shared" si="83"/>
        <v>112.01900000000001</v>
      </c>
      <c r="U317" s="167">
        <f t="shared" si="84"/>
        <v>126.619</v>
      </c>
      <c r="V317" s="135">
        <f t="shared" si="85"/>
        <v>60</v>
      </c>
      <c r="W317" s="167">
        <f t="shared" si="86"/>
        <v>196.54300000000001</v>
      </c>
      <c r="X317" s="167">
        <f t="shared" si="87"/>
        <v>82.019000000000005</v>
      </c>
      <c r="Y317" s="167">
        <f t="shared" si="88"/>
        <v>96.619</v>
      </c>
      <c r="Z317" t="str">
        <f t="shared" si="89"/>
        <v>NA</v>
      </c>
      <c r="AA317">
        <f t="shared" si="90"/>
        <v>117.01900000000001</v>
      </c>
      <c r="AB317" s="168" t="str">
        <f t="shared" si="91"/>
        <v>NA</v>
      </c>
      <c r="AC317">
        <f t="shared" si="92"/>
        <v>112.01900000000001</v>
      </c>
      <c r="AD317" s="168" t="str">
        <f t="shared" si="93"/>
        <v>NA</v>
      </c>
      <c r="AE317">
        <f t="shared" si="94"/>
        <v>82.019000000000005</v>
      </c>
    </row>
    <row r="318" spans="1:31" outlineLevel="1" x14ac:dyDescent="0.25">
      <c r="A318" s="149">
        <v>70</v>
      </c>
      <c r="B318" s="164" t="str">
        <f t="shared" si="76"/>
        <v>FA</v>
      </c>
      <c r="C318" s="164" t="str">
        <f t="shared" si="77"/>
        <v>FA</v>
      </c>
      <c r="D318" s="164" t="str">
        <f t="shared" si="78"/>
        <v>FA</v>
      </c>
      <c r="E318" s="135">
        <v>17.940000000000001</v>
      </c>
      <c r="F318" s="165">
        <v>0.4</v>
      </c>
      <c r="G318" s="135">
        <v>9</v>
      </c>
      <c r="H318" s="135">
        <v>125</v>
      </c>
      <c r="I318" s="154">
        <v>13.698499999999999</v>
      </c>
      <c r="J318" s="154">
        <v>8.9999999999999993E-3</v>
      </c>
      <c r="K318" s="154">
        <v>243.15199999999999</v>
      </c>
      <c r="L318" s="154">
        <v>144.136</v>
      </c>
      <c r="M318" s="154">
        <v>156.88</v>
      </c>
      <c r="N318" s="135">
        <f t="shared" si="79"/>
        <v>95</v>
      </c>
      <c r="O318" s="167">
        <f t="shared" si="80"/>
        <v>213.15199999999999</v>
      </c>
      <c r="P318" s="167">
        <f t="shared" si="80"/>
        <v>114.136</v>
      </c>
      <c r="Q318" s="167">
        <f t="shared" si="80"/>
        <v>126.88</v>
      </c>
      <c r="R318" s="135">
        <f t="shared" si="81"/>
        <v>90</v>
      </c>
      <c r="S318" s="167">
        <f t="shared" si="82"/>
        <v>208.15199999999999</v>
      </c>
      <c r="T318" s="167">
        <f t="shared" si="83"/>
        <v>109.136</v>
      </c>
      <c r="U318" s="167">
        <f t="shared" si="84"/>
        <v>121.88</v>
      </c>
      <c r="V318" s="135">
        <f t="shared" si="85"/>
        <v>60</v>
      </c>
      <c r="W318" s="167">
        <f t="shared" si="86"/>
        <v>178.15199999999999</v>
      </c>
      <c r="X318" s="167">
        <f t="shared" si="87"/>
        <v>79.135999999999996</v>
      </c>
      <c r="Y318" s="167">
        <f t="shared" si="88"/>
        <v>91.88</v>
      </c>
      <c r="Z318" t="str">
        <f t="shared" si="89"/>
        <v>NA</v>
      </c>
      <c r="AA318">
        <f t="shared" si="90"/>
        <v>114.136</v>
      </c>
      <c r="AB318" s="168" t="str">
        <f t="shared" si="91"/>
        <v>NA</v>
      </c>
      <c r="AC318">
        <f t="shared" si="92"/>
        <v>109.136</v>
      </c>
      <c r="AD318" s="168" t="str">
        <f t="shared" si="93"/>
        <v>NA</v>
      </c>
      <c r="AE318">
        <f t="shared" si="94"/>
        <v>79.135999999999996</v>
      </c>
    </row>
    <row r="319" spans="1:31" outlineLevel="1" x14ac:dyDescent="0.25">
      <c r="A319" s="149">
        <v>85</v>
      </c>
      <c r="B319" s="164" t="str">
        <f t="shared" si="76"/>
        <v>FA</v>
      </c>
      <c r="C319" s="164" t="str">
        <f t="shared" si="77"/>
        <v>FA</v>
      </c>
      <c r="D319" s="164" t="str">
        <f t="shared" si="78"/>
        <v>FA</v>
      </c>
      <c r="E319" s="135">
        <v>21.75</v>
      </c>
      <c r="F319" s="165">
        <v>0.4</v>
      </c>
      <c r="G319" s="135">
        <v>9</v>
      </c>
      <c r="H319" s="135">
        <v>125</v>
      </c>
      <c r="I319" s="154">
        <v>17.5062</v>
      </c>
      <c r="J319" s="154">
        <v>8.9999999999999993E-3</v>
      </c>
      <c r="K319" s="154">
        <v>223.404</v>
      </c>
      <c r="L319" s="154">
        <v>140.965</v>
      </c>
      <c r="M319" s="154">
        <v>151.636</v>
      </c>
      <c r="N319" s="135">
        <f t="shared" si="79"/>
        <v>95</v>
      </c>
      <c r="O319" s="167">
        <f t="shared" si="80"/>
        <v>193.404</v>
      </c>
      <c r="P319" s="167">
        <f t="shared" si="80"/>
        <v>110.965</v>
      </c>
      <c r="Q319" s="167">
        <f t="shared" si="80"/>
        <v>121.636</v>
      </c>
      <c r="R319" s="135">
        <f t="shared" si="81"/>
        <v>90</v>
      </c>
      <c r="S319" s="167">
        <f t="shared" si="82"/>
        <v>188.404</v>
      </c>
      <c r="T319" s="167">
        <f t="shared" si="83"/>
        <v>105.965</v>
      </c>
      <c r="U319" s="167">
        <f t="shared" si="84"/>
        <v>116.636</v>
      </c>
      <c r="V319" s="135">
        <f t="shared" si="85"/>
        <v>60</v>
      </c>
      <c r="W319" s="167">
        <f t="shared" si="86"/>
        <v>158.404</v>
      </c>
      <c r="X319" s="167">
        <f t="shared" si="87"/>
        <v>75.965000000000003</v>
      </c>
      <c r="Y319" s="167">
        <f t="shared" si="88"/>
        <v>86.635999999999996</v>
      </c>
      <c r="Z319">
        <f t="shared" si="89"/>
        <v>193.404</v>
      </c>
      <c r="AA319">
        <f t="shared" si="90"/>
        <v>110.965</v>
      </c>
      <c r="AB319" s="168" t="str">
        <f t="shared" si="91"/>
        <v>NA</v>
      </c>
      <c r="AC319">
        <f t="shared" si="92"/>
        <v>105.965</v>
      </c>
      <c r="AD319" s="168" t="str">
        <f t="shared" si="93"/>
        <v>NA</v>
      </c>
      <c r="AE319">
        <f t="shared" si="94"/>
        <v>75.965000000000003</v>
      </c>
    </row>
    <row r="320" spans="1:31" outlineLevel="1" x14ac:dyDescent="0.25">
      <c r="A320" s="149">
        <v>100</v>
      </c>
      <c r="B320" s="164" t="str">
        <f t="shared" si="76"/>
        <v>FA</v>
      </c>
      <c r="C320" s="164" t="str">
        <f t="shared" si="77"/>
        <v>FA</v>
      </c>
      <c r="D320" s="164" t="str">
        <f t="shared" si="78"/>
        <v>FA</v>
      </c>
      <c r="E320" s="135">
        <v>25.55</v>
      </c>
      <c r="F320" s="165">
        <v>0.4</v>
      </c>
      <c r="G320" s="135">
        <v>9</v>
      </c>
      <c r="H320" s="135">
        <v>125</v>
      </c>
      <c r="I320" s="154">
        <v>21.313800000000001</v>
      </c>
      <c r="J320" s="154">
        <v>8.9999999999999993E-3</v>
      </c>
      <c r="K320" s="154">
        <v>209.303</v>
      </c>
      <c r="L320" s="154">
        <v>138.82900000000001</v>
      </c>
      <c r="M320" s="154">
        <v>147.83600000000001</v>
      </c>
      <c r="N320" s="135">
        <f t="shared" si="79"/>
        <v>95</v>
      </c>
      <c r="O320" s="167">
        <f t="shared" si="80"/>
        <v>179.303</v>
      </c>
      <c r="P320" s="167">
        <f t="shared" si="80"/>
        <v>108.82900000000001</v>
      </c>
      <c r="Q320" s="167">
        <f t="shared" si="80"/>
        <v>117.83600000000001</v>
      </c>
      <c r="R320" s="135">
        <f t="shared" si="81"/>
        <v>90</v>
      </c>
      <c r="S320" s="167">
        <f t="shared" si="82"/>
        <v>174.303</v>
      </c>
      <c r="T320" s="167">
        <f t="shared" si="83"/>
        <v>103.82900000000001</v>
      </c>
      <c r="U320" s="167">
        <f t="shared" si="84"/>
        <v>112.83600000000001</v>
      </c>
      <c r="V320" s="135">
        <f t="shared" si="85"/>
        <v>60</v>
      </c>
      <c r="W320" s="167">
        <f t="shared" si="86"/>
        <v>144.303</v>
      </c>
      <c r="X320" s="167">
        <f t="shared" si="87"/>
        <v>73.829000000000008</v>
      </c>
      <c r="Y320" s="167">
        <f t="shared" si="88"/>
        <v>82.836000000000013</v>
      </c>
      <c r="Z320">
        <f t="shared" si="89"/>
        <v>179.303</v>
      </c>
      <c r="AA320">
        <f t="shared" si="90"/>
        <v>108.82900000000001</v>
      </c>
      <c r="AB320" s="168">
        <f t="shared" si="91"/>
        <v>174.303</v>
      </c>
      <c r="AC320">
        <f t="shared" si="92"/>
        <v>103.82900000000001</v>
      </c>
      <c r="AD320" s="168" t="str">
        <f t="shared" si="93"/>
        <v>NA</v>
      </c>
      <c r="AE320">
        <f t="shared" si="94"/>
        <v>73.829000000000008</v>
      </c>
    </row>
    <row r="321" spans="1:31" outlineLevel="1" x14ac:dyDescent="0.25">
      <c r="A321" s="149">
        <v>125</v>
      </c>
      <c r="B321" s="164" t="str">
        <f t="shared" si="76"/>
        <v>FA</v>
      </c>
      <c r="C321" s="164" t="str">
        <f t="shared" si="77"/>
        <v>FA</v>
      </c>
      <c r="D321" s="164" t="str">
        <f t="shared" si="78"/>
        <v>FA</v>
      </c>
      <c r="E321" s="135">
        <v>31.9</v>
      </c>
      <c r="F321" s="165">
        <v>0.4</v>
      </c>
      <c r="G321" s="135">
        <v>9</v>
      </c>
      <c r="H321" s="135">
        <v>125</v>
      </c>
      <c r="I321" s="154">
        <v>27.66</v>
      </c>
      <c r="J321" s="154">
        <v>8.9999999999999993E-3</v>
      </c>
      <c r="K321" s="154">
        <v>193.136</v>
      </c>
      <c r="L321" s="154">
        <v>136.15700000000001</v>
      </c>
      <c r="M321" s="154">
        <v>143.61699999999999</v>
      </c>
      <c r="N321" s="135">
        <f t="shared" si="79"/>
        <v>95</v>
      </c>
      <c r="O321" s="167">
        <f t="shared" si="80"/>
        <v>163.136</v>
      </c>
      <c r="P321" s="167">
        <f t="shared" si="80"/>
        <v>106.15700000000001</v>
      </c>
      <c r="Q321" s="167">
        <f t="shared" si="80"/>
        <v>113.61699999999999</v>
      </c>
      <c r="R321" s="135">
        <f t="shared" si="81"/>
        <v>90</v>
      </c>
      <c r="S321" s="167">
        <f t="shared" si="82"/>
        <v>158.136</v>
      </c>
      <c r="T321" s="167">
        <f t="shared" si="83"/>
        <v>101.15700000000001</v>
      </c>
      <c r="U321" s="167">
        <f t="shared" si="84"/>
        <v>108.61699999999999</v>
      </c>
      <c r="V321" s="135">
        <f t="shared" si="85"/>
        <v>60</v>
      </c>
      <c r="W321" s="167">
        <f t="shared" si="86"/>
        <v>128.136</v>
      </c>
      <c r="X321" s="167">
        <f t="shared" si="87"/>
        <v>71.157000000000011</v>
      </c>
      <c r="Y321" s="167">
        <f t="shared" si="88"/>
        <v>78.61699999999999</v>
      </c>
      <c r="Z321">
        <f t="shared" si="89"/>
        <v>163.136</v>
      </c>
      <c r="AA321">
        <f t="shared" si="90"/>
        <v>106.15700000000001</v>
      </c>
      <c r="AB321" s="168">
        <f t="shared" si="91"/>
        <v>158.136</v>
      </c>
      <c r="AC321">
        <f t="shared" si="92"/>
        <v>101.15700000000001</v>
      </c>
      <c r="AD321" s="168">
        <f t="shared" si="93"/>
        <v>128.136</v>
      </c>
      <c r="AE321">
        <f t="shared" si="94"/>
        <v>71.157000000000011</v>
      </c>
    </row>
    <row r="322" spans="1:31" outlineLevel="1" x14ac:dyDescent="0.25">
      <c r="A322" s="149">
        <v>150</v>
      </c>
      <c r="B322" s="164" t="str">
        <f t="shared" si="76"/>
        <v>FA</v>
      </c>
      <c r="C322" s="164" t="str">
        <f t="shared" si="77"/>
        <v>FA</v>
      </c>
      <c r="D322" s="164" t="str">
        <f t="shared" si="78"/>
        <v>FA</v>
      </c>
      <c r="E322" s="135">
        <v>38.25</v>
      </c>
      <c r="F322" s="165">
        <v>0.4</v>
      </c>
      <c r="G322" s="135">
        <v>9</v>
      </c>
      <c r="H322" s="135">
        <v>125</v>
      </c>
      <c r="I322" s="154">
        <v>34.0062</v>
      </c>
      <c r="J322" s="154">
        <v>8.9999999999999993E-3</v>
      </c>
      <c r="K322" s="154">
        <v>182.185</v>
      </c>
      <c r="L322" s="154">
        <v>134.42500000000001</v>
      </c>
      <c r="M322" s="154">
        <v>140.69900000000001</v>
      </c>
      <c r="N322" s="135">
        <f t="shared" si="79"/>
        <v>95</v>
      </c>
      <c r="O322" s="167">
        <f t="shared" si="80"/>
        <v>152.185</v>
      </c>
      <c r="P322" s="167">
        <f t="shared" si="80"/>
        <v>104.42500000000001</v>
      </c>
      <c r="Q322" s="167">
        <f t="shared" si="80"/>
        <v>110.69900000000001</v>
      </c>
      <c r="R322" s="135">
        <f t="shared" si="81"/>
        <v>90</v>
      </c>
      <c r="S322" s="167">
        <f t="shared" si="82"/>
        <v>147.185</v>
      </c>
      <c r="T322" s="167">
        <f t="shared" si="83"/>
        <v>99.425000000000011</v>
      </c>
      <c r="U322" s="167">
        <f t="shared" si="84"/>
        <v>105.69900000000001</v>
      </c>
      <c r="V322" s="135">
        <f t="shared" si="85"/>
        <v>60</v>
      </c>
      <c r="W322" s="167">
        <f t="shared" si="86"/>
        <v>117.185</v>
      </c>
      <c r="X322" s="167">
        <f t="shared" si="87"/>
        <v>69.425000000000011</v>
      </c>
      <c r="Y322" s="167">
        <f t="shared" si="88"/>
        <v>75.699000000000012</v>
      </c>
      <c r="Z322">
        <f t="shared" si="89"/>
        <v>152.185</v>
      </c>
      <c r="AA322">
        <f t="shared" si="90"/>
        <v>104.42500000000001</v>
      </c>
      <c r="AB322" s="168">
        <f t="shared" si="91"/>
        <v>147.185</v>
      </c>
      <c r="AC322">
        <f t="shared" si="92"/>
        <v>99.425000000000011</v>
      </c>
      <c r="AD322" s="168">
        <f t="shared" si="93"/>
        <v>117.185</v>
      </c>
      <c r="AE322">
        <f t="shared" si="94"/>
        <v>69.425000000000011</v>
      </c>
    </row>
    <row r="323" spans="1:31" outlineLevel="1" x14ac:dyDescent="0.25">
      <c r="A323" s="149">
        <v>2</v>
      </c>
      <c r="B323" s="164" t="str">
        <f t="shared" si="76"/>
        <v>FA</v>
      </c>
      <c r="C323" s="164" t="str">
        <f t="shared" si="77"/>
        <v>FA</v>
      </c>
      <c r="D323" s="164" t="str">
        <f t="shared" si="78"/>
        <v>FA</v>
      </c>
      <c r="E323" s="135">
        <v>0.68</v>
      </c>
      <c r="F323" s="165">
        <v>0.4</v>
      </c>
      <c r="G323" s="135">
        <v>12</v>
      </c>
      <c r="H323" s="135">
        <v>125</v>
      </c>
      <c r="I323" s="154">
        <v>-3.5630800000000002</v>
      </c>
      <c r="J323" s="154">
        <v>1.2E-2</v>
      </c>
      <c r="K323" s="154">
        <v>2007.76</v>
      </c>
      <c r="L323" s="154">
        <v>450.851</v>
      </c>
      <c r="M323" s="154">
        <v>646.61199999999997</v>
      </c>
      <c r="N323" s="135">
        <f t="shared" si="79"/>
        <v>95</v>
      </c>
      <c r="O323" s="167">
        <f t="shared" si="80"/>
        <v>1977.76</v>
      </c>
      <c r="P323" s="167">
        <f t="shared" si="80"/>
        <v>420.851</v>
      </c>
      <c r="Q323" s="167">
        <f t="shared" si="80"/>
        <v>616.61199999999997</v>
      </c>
      <c r="R323" s="135">
        <f t="shared" si="81"/>
        <v>90</v>
      </c>
      <c r="S323" s="167">
        <f t="shared" si="82"/>
        <v>1972.76</v>
      </c>
      <c r="T323" s="167">
        <f t="shared" si="83"/>
        <v>415.851</v>
      </c>
      <c r="U323" s="167">
        <f t="shared" si="84"/>
        <v>611.61199999999997</v>
      </c>
      <c r="V323" s="135">
        <f t="shared" si="85"/>
        <v>60</v>
      </c>
      <c r="W323" s="167">
        <f t="shared" si="86"/>
        <v>1942.76</v>
      </c>
      <c r="X323" s="167">
        <f t="shared" si="87"/>
        <v>385.851</v>
      </c>
      <c r="Y323" s="167">
        <f t="shared" si="88"/>
        <v>581.61199999999997</v>
      </c>
      <c r="Z323" t="str">
        <f t="shared" si="89"/>
        <v>NA</v>
      </c>
      <c r="AA323" t="str">
        <f t="shared" si="90"/>
        <v>NA</v>
      </c>
      <c r="AB323" s="168" t="str">
        <f t="shared" si="91"/>
        <v>NA</v>
      </c>
      <c r="AC323" t="str">
        <f t="shared" si="92"/>
        <v>NA</v>
      </c>
      <c r="AD323" s="168" t="str">
        <f t="shared" si="93"/>
        <v>NA</v>
      </c>
      <c r="AE323" t="str">
        <f t="shared" si="94"/>
        <v>NA</v>
      </c>
    </row>
    <row r="324" spans="1:31" outlineLevel="1" x14ac:dyDescent="0.25">
      <c r="A324" s="149">
        <v>3.5</v>
      </c>
      <c r="B324" s="164" t="str">
        <f t="shared" si="76"/>
        <v>FA</v>
      </c>
      <c r="C324" s="164" t="str">
        <f t="shared" si="77"/>
        <v>FA</v>
      </c>
      <c r="D324" s="164" t="str">
        <f t="shared" si="78"/>
        <v>FA</v>
      </c>
      <c r="E324" s="135">
        <v>1.06</v>
      </c>
      <c r="F324" s="165">
        <v>0.4</v>
      </c>
      <c r="G324" s="135">
        <v>12</v>
      </c>
      <c r="H324" s="135">
        <v>125</v>
      </c>
      <c r="I324" s="154">
        <v>-3.1823100000000002</v>
      </c>
      <c r="J324" s="154">
        <v>1.2E-2</v>
      </c>
      <c r="K324" s="154">
        <v>1641.57</v>
      </c>
      <c r="L324" s="154">
        <v>380.476</v>
      </c>
      <c r="M324" s="154">
        <v>543.91099999999994</v>
      </c>
      <c r="N324" s="135">
        <f t="shared" si="79"/>
        <v>95</v>
      </c>
      <c r="O324" s="167">
        <f t="shared" si="80"/>
        <v>1611.57</v>
      </c>
      <c r="P324" s="167">
        <f t="shared" si="80"/>
        <v>350.476</v>
      </c>
      <c r="Q324" s="167">
        <f t="shared" si="80"/>
        <v>513.91099999999994</v>
      </c>
      <c r="R324" s="135">
        <f t="shared" si="81"/>
        <v>90</v>
      </c>
      <c r="S324" s="167">
        <f t="shared" si="82"/>
        <v>1606.57</v>
      </c>
      <c r="T324" s="167">
        <f t="shared" si="83"/>
        <v>345.476</v>
      </c>
      <c r="U324" s="167">
        <f t="shared" si="84"/>
        <v>508.91099999999994</v>
      </c>
      <c r="V324" s="135">
        <f t="shared" si="85"/>
        <v>60</v>
      </c>
      <c r="W324" s="167">
        <f t="shared" si="86"/>
        <v>1576.57</v>
      </c>
      <c r="X324" s="167">
        <f t="shared" si="87"/>
        <v>315.476</v>
      </c>
      <c r="Y324" s="167">
        <f t="shared" si="88"/>
        <v>478.91099999999994</v>
      </c>
      <c r="Z324" t="str">
        <f t="shared" si="89"/>
        <v>NA</v>
      </c>
      <c r="AA324" t="str">
        <f t="shared" si="90"/>
        <v>NA</v>
      </c>
      <c r="AB324" s="168" t="str">
        <f t="shared" si="91"/>
        <v>NA</v>
      </c>
      <c r="AC324" t="str">
        <f t="shared" si="92"/>
        <v>NA</v>
      </c>
      <c r="AD324" s="168" t="str">
        <f t="shared" si="93"/>
        <v>NA</v>
      </c>
      <c r="AE324" t="str">
        <f t="shared" si="94"/>
        <v>NA</v>
      </c>
    </row>
    <row r="325" spans="1:31" outlineLevel="1" x14ac:dyDescent="0.25">
      <c r="A325" s="149">
        <v>5</v>
      </c>
      <c r="B325" s="164" t="str">
        <f t="shared" si="76"/>
        <v>FA</v>
      </c>
      <c r="C325" s="164" t="str">
        <f t="shared" si="77"/>
        <v>FA</v>
      </c>
      <c r="D325" s="164" t="str">
        <f t="shared" si="78"/>
        <v>FA</v>
      </c>
      <c r="E325" s="135">
        <v>1.44</v>
      </c>
      <c r="F325" s="165">
        <v>0.4</v>
      </c>
      <c r="G325" s="135">
        <v>12</v>
      </c>
      <c r="H325" s="135">
        <v>125</v>
      </c>
      <c r="I325" s="154">
        <v>-2.8015400000000001</v>
      </c>
      <c r="J325" s="154">
        <v>1.2E-2</v>
      </c>
      <c r="K325" s="154">
        <v>1400.84</v>
      </c>
      <c r="L325" s="154">
        <v>335.11399999999998</v>
      </c>
      <c r="M325" s="154">
        <v>472.79599999999999</v>
      </c>
      <c r="N325" s="135">
        <f t="shared" si="79"/>
        <v>95</v>
      </c>
      <c r="O325" s="167">
        <f t="shared" si="80"/>
        <v>1370.84</v>
      </c>
      <c r="P325" s="167">
        <f t="shared" si="80"/>
        <v>305.11399999999998</v>
      </c>
      <c r="Q325" s="167">
        <f t="shared" si="80"/>
        <v>442.79599999999999</v>
      </c>
      <c r="R325" s="135">
        <f t="shared" si="81"/>
        <v>90</v>
      </c>
      <c r="S325" s="167">
        <f t="shared" si="82"/>
        <v>1365.84</v>
      </c>
      <c r="T325" s="167">
        <f t="shared" si="83"/>
        <v>300.11399999999998</v>
      </c>
      <c r="U325" s="167">
        <f t="shared" si="84"/>
        <v>437.79599999999999</v>
      </c>
      <c r="V325" s="135">
        <f t="shared" si="85"/>
        <v>60</v>
      </c>
      <c r="W325" s="167">
        <f t="shared" si="86"/>
        <v>1335.84</v>
      </c>
      <c r="X325" s="167">
        <f t="shared" si="87"/>
        <v>270.11399999999998</v>
      </c>
      <c r="Y325" s="167">
        <f t="shared" si="88"/>
        <v>407.79599999999999</v>
      </c>
      <c r="Z325" t="str">
        <f t="shared" si="89"/>
        <v>NA</v>
      </c>
      <c r="AA325" t="str">
        <f t="shared" si="90"/>
        <v>NA</v>
      </c>
      <c r="AB325" s="168" t="str">
        <f t="shared" si="91"/>
        <v>NA</v>
      </c>
      <c r="AC325" t="str">
        <f t="shared" si="92"/>
        <v>NA</v>
      </c>
      <c r="AD325" s="168" t="str">
        <f t="shared" si="93"/>
        <v>NA</v>
      </c>
      <c r="AE325" t="str">
        <f t="shared" si="94"/>
        <v>NA</v>
      </c>
    </row>
    <row r="326" spans="1:31" outlineLevel="1" x14ac:dyDescent="0.25">
      <c r="A326" s="149">
        <v>7.5</v>
      </c>
      <c r="B326" s="164" t="str">
        <f t="shared" si="76"/>
        <v>FA</v>
      </c>
      <c r="C326" s="164" t="str">
        <f t="shared" si="77"/>
        <v>FA</v>
      </c>
      <c r="D326" s="164" t="str">
        <f t="shared" si="78"/>
        <v>FA</v>
      </c>
      <c r="E326" s="135">
        <v>2.0699999999999998</v>
      </c>
      <c r="F326" s="165">
        <v>0.4</v>
      </c>
      <c r="G326" s="135">
        <v>12</v>
      </c>
      <c r="H326" s="135">
        <v>125</v>
      </c>
      <c r="I326" s="154">
        <v>-2.1669200000000002</v>
      </c>
      <c r="J326" s="154">
        <v>1.2E-2</v>
      </c>
      <c r="K326" s="154">
        <v>1122.9000000000001</v>
      </c>
      <c r="L326" s="154">
        <v>288.447</v>
      </c>
      <c r="M326" s="154">
        <v>395.10700000000003</v>
      </c>
      <c r="N326" s="135">
        <f t="shared" si="79"/>
        <v>95</v>
      </c>
      <c r="O326" s="167">
        <f t="shared" si="80"/>
        <v>1092.9000000000001</v>
      </c>
      <c r="P326" s="167">
        <f t="shared" si="80"/>
        <v>258.447</v>
      </c>
      <c r="Q326" s="167">
        <f t="shared" si="80"/>
        <v>365.10700000000003</v>
      </c>
      <c r="R326" s="135">
        <f t="shared" si="81"/>
        <v>90</v>
      </c>
      <c r="S326" s="167">
        <f t="shared" si="82"/>
        <v>1087.9000000000001</v>
      </c>
      <c r="T326" s="167">
        <f t="shared" si="83"/>
        <v>253.447</v>
      </c>
      <c r="U326" s="167">
        <f t="shared" si="84"/>
        <v>360.10700000000003</v>
      </c>
      <c r="V326" s="135">
        <f t="shared" si="85"/>
        <v>60</v>
      </c>
      <c r="W326" s="167">
        <f t="shared" si="86"/>
        <v>1057.9000000000001</v>
      </c>
      <c r="X326" s="167">
        <f t="shared" si="87"/>
        <v>223.447</v>
      </c>
      <c r="Y326" s="167">
        <f t="shared" si="88"/>
        <v>330.10700000000003</v>
      </c>
      <c r="Z326" t="str">
        <f t="shared" si="89"/>
        <v>NA</v>
      </c>
      <c r="AA326" t="str">
        <f t="shared" si="90"/>
        <v>NA</v>
      </c>
      <c r="AB326" s="168" t="str">
        <f t="shared" si="91"/>
        <v>NA</v>
      </c>
      <c r="AC326" t="str">
        <f t="shared" si="92"/>
        <v>NA</v>
      </c>
      <c r="AD326" s="168" t="str">
        <f t="shared" si="93"/>
        <v>NA</v>
      </c>
      <c r="AE326" t="str">
        <f t="shared" si="94"/>
        <v>NA</v>
      </c>
    </row>
    <row r="327" spans="1:31" outlineLevel="1" x14ac:dyDescent="0.25">
      <c r="A327" s="149">
        <v>10</v>
      </c>
      <c r="B327" s="164" t="str">
        <f t="shared" si="76"/>
        <v>FA</v>
      </c>
      <c r="C327" s="164" t="str">
        <f t="shared" si="77"/>
        <v>FA</v>
      </c>
      <c r="D327" s="164" t="str">
        <f t="shared" si="78"/>
        <v>FA</v>
      </c>
      <c r="E327" s="135">
        <v>2.71</v>
      </c>
      <c r="F327" s="165">
        <v>0.4</v>
      </c>
      <c r="G327" s="135">
        <v>12</v>
      </c>
      <c r="H327" s="135">
        <v>125</v>
      </c>
      <c r="I327" s="154">
        <v>-1.5323099999999998</v>
      </c>
      <c r="J327" s="154">
        <v>1.2E-2</v>
      </c>
      <c r="K327" s="154" t="s">
        <v>121</v>
      </c>
      <c r="L327" s="154">
        <v>257.00400000000002</v>
      </c>
      <c r="M327" s="154">
        <v>343.416</v>
      </c>
      <c r="N327" s="135">
        <f t="shared" si="79"/>
        <v>95</v>
      </c>
      <c r="O327" s="167">
        <f t="shared" si="80"/>
        <v>917.26</v>
      </c>
      <c r="P327" s="167">
        <f t="shared" si="80"/>
        <v>227.00400000000002</v>
      </c>
      <c r="Q327" s="167">
        <f t="shared" si="80"/>
        <v>313.416</v>
      </c>
      <c r="R327" s="135">
        <f t="shared" si="81"/>
        <v>90</v>
      </c>
      <c r="S327" s="167">
        <f t="shared" si="82"/>
        <v>912.26</v>
      </c>
      <c r="T327" s="167">
        <f t="shared" si="83"/>
        <v>222.00400000000002</v>
      </c>
      <c r="U327" s="167">
        <f t="shared" si="84"/>
        <v>308.416</v>
      </c>
      <c r="V327" s="135">
        <f t="shared" si="85"/>
        <v>60</v>
      </c>
      <c r="W327" s="167">
        <f t="shared" si="86"/>
        <v>882.26</v>
      </c>
      <c r="X327" s="167">
        <f t="shared" si="87"/>
        <v>192.00400000000002</v>
      </c>
      <c r="Y327" s="167">
        <f t="shared" si="88"/>
        <v>278.416</v>
      </c>
      <c r="Z327" t="str">
        <f t="shared" si="89"/>
        <v>NA</v>
      </c>
      <c r="AA327" t="str">
        <f t="shared" si="90"/>
        <v>NA</v>
      </c>
      <c r="AB327" s="168" t="str">
        <f t="shared" si="91"/>
        <v>NA</v>
      </c>
      <c r="AC327" t="str">
        <f t="shared" si="92"/>
        <v>NA</v>
      </c>
      <c r="AD327" s="168" t="str">
        <f t="shared" si="93"/>
        <v>NA</v>
      </c>
      <c r="AE327" t="str">
        <f t="shared" si="94"/>
        <v>NA</v>
      </c>
    </row>
    <row r="328" spans="1:31" outlineLevel="1" x14ac:dyDescent="0.25">
      <c r="A328" s="149">
        <v>15</v>
      </c>
      <c r="B328" s="164" t="str">
        <f t="shared" si="76"/>
        <v>FA</v>
      </c>
      <c r="C328" s="164" t="str">
        <f t="shared" si="77"/>
        <v>FA</v>
      </c>
      <c r="D328" s="164" t="str">
        <f t="shared" si="78"/>
        <v>FA</v>
      </c>
      <c r="E328" s="135">
        <v>3.98</v>
      </c>
      <c r="F328" s="165">
        <v>0.4</v>
      </c>
      <c r="G328" s="135">
        <v>12</v>
      </c>
      <c r="H328" s="135">
        <v>125</v>
      </c>
      <c r="I328" s="154">
        <v>-0.26307700000000001</v>
      </c>
      <c r="J328" s="154">
        <v>1.2E-2</v>
      </c>
      <c r="K328" s="154">
        <v>728.62</v>
      </c>
      <c r="L328" s="154">
        <v>220.48599999999999</v>
      </c>
      <c r="M328" s="154">
        <v>284.11900000000003</v>
      </c>
      <c r="N328" s="135">
        <f t="shared" si="79"/>
        <v>95</v>
      </c>
      <c r="O328" s="167">
        <f t="shared" si="80"/>
        <v>698.62</v>
      </c>
      <c r="P328" s="167">
        <f t="shared" si="80"/>
        <v>190.48599999999999</v>
      </c>
      <c r="Q328" s="167">
        <f t="shared" si="80"/>
        <v>254.11900000000003</v>
      </c>
      <c r="R328" s="135">
        <f t="shared" si="81"/>
        <v>90</v>
      </c>
      <c r="S328" s="167">
        <f t="shared" si="82"/>
        <v>693.62</v>
      </c>
      <c r="T328" s="167">
        <f t="shared" si="83"/>
        <v>185.48599999999999</v>
      </c>
      <c r="U328" s="167">
        <f t="shared" si="84"/>
        <v>249.11900000000003</v>
      </c>
      <c r="V328" s="135">
        <f t="shared" si="85"/>
        <v>60</v>
      </c>
      <c r="W328" s="167">
        <f t="shared" si="86"/>
        <v>663.62</v>
      </c>
      <c r="X328" s="167">
        <f t="shared" si="87"/>
        <v>155.48599999999999</v>
      </c>
      <c r="Y328" s="167">
        <f t="shared" si="88"/>
        <v>219.11900000000003</v>
      </c>
      <c r="Z328" t="str">
        <f t="shared" si="89"/>
        <v>NA</v>
      </c>
      <c r="AA328" t="str">
        <f t="shared" si="90"/>
        <v>NA</v>
      </c>
      <c r="AB328" s="168" t="str">
        <f t="shared" si="91"/>
        <v>NA</v>
      </c>
      <c r="AC328" t="str">
        <f t="shared" si="92"/>
        <v>NA</v>
      </c>
      <c r="AD328" s="168" t="str">
        <f t="shared" si="93"/>
        <v>NA</v>
      </c>
      <c r="AE328" t="str">
        <f t="shared" si="94"/>
        <v>NA</v>
      </c>
    </row>
    <row r="329" spans="1:31" outlineLevel="1" x14ac:dyDescent="0.25">
      <c r="A329" s="149">
        <v>20</v>
      </c>
      <c r="B329" s="164" t="str">
        <f t="shared" si="76"/>
        <v>FA</v>
      </c>
      <c r="C329" s="164" t="str">
        <f t="shared" si="77"/>
        <v>FA</v>
      </c>
      <c r="D329" s="164" t="str">
        <f t="shared" si="78"/>
        <v>FA</v>
      </c>
      <c r="E329" s="135">
        <v>5.25</v>
      </c>
      <c r="F329" s="165">
        <v>0.4</v>
      </c>
      <c r="G329" s="135">
        <v>12</v>
      </c>
      <c r="H329" s="135">
        <v>125</v>
      </c>
      <c r="I329" s="154">
        <v>1.0061500000000001</v>
      </c>
      <c r="J329" s="154">
        <v>1.2E-2</v>
      </c>
      <c r="K329" s="154">
        <v>602.63499999999999</v>
      </c>
      <c r="L329" s="154">
        <v>201.072</v>
      </c>
      <c r="M329" s="154">
        <v>251.21600000000001</v>
      </c>
      <c r="N329" s="135">
        <f t="shared" si="79"/>
        <v>95</v>
      </c>
      <c r="O329" s="167">
        <f t="shared" si="80"/>
        <v>572.63499999999999</v>
      </c>
      <c r="P329" s="167">
        <f t="shared" si="80"/>
        <v>171.072</v>
      </c>
      <c r="Q329" s="167">
        <f t="shared" si="80"/>
        <v>221.21600000000001</v>
      </c>
      <c r="R329" s="135">
        <f t="shared" si="81"/>
        <v>90</v>
      </c>
      <c r="S329" s="167">
        <f t="shared" si="82"/>
        <v>567.63499999999999</v>
      </c>
      <c r="T329" s="167">
        <f t="shared" si="83"/>
        <v>166.072</v>
      </c>
      <c r="U329" s="167">
        <f t="shared" si="84"/>
        <v>216.21600000000001</v>
      </c>
      <c r="V329" s="135">
        <f t="shared" si="85"/>
        <v>60</v>
      </c>
      <c r="W329" s="167">
        <f t="shared" si="86"/>
        <v>537.63499999999999</v>
      </c>
      <c r="X329" s="167">
        <f t="shared" si="87"/>
        <v>136.072</v>
      </c>
      <c r="Y329" s="167">
        <f t="shared" si="88"/>
        <v>186.21600000000001</v>
      </c>
      <c r="Z329" t="str">
        <f t="shared" si="89"/>
        <v>NA</v>
      </c>
      <c r="AA329" t="str">
        <f t="shared" si="90"/>
        <v>NA</v>
      </c>
      <c r="AB329" s="168" t="str">
        <f t="shared" si="91"/>
        <v>NA</v>
      </c>
      <c r="AC329" t="str">
        <f t="shared" si="92"/>
        <v>NA</v>
      </c>
      <c r="AD329" s="168" t="str">
        <f t="shared" si="93"/>
        <v>NA</v>
      </c>
      <c r="AE329" t="str">
        <f t="shared" si="94"/>
        <v>NA</v>
      </c>
    </row>
    <row r="330" spans="1:31" outlineLevel="1" x14ac:dyDescent="0.25">
      <c r="A330" s="149">
        <v>35</v>
      </c>
      <c r="B330" s="164" t="str">
        <f t="shared" si="76"/>
        <v>FA</v>
      </c>
      <c r="C330" s="164" t="str">
        <f t="shared" si="77"/>
        <v>FA</v>
      </c>
      <c r="D330" s="164" t="str">
        <f t="shared" si="78"/>
        <v>FA</v>
      </c>
      <c r="E330" s="135">
        <v>9.0500000000000007</v>
      </c>
      <c r="F330" s="165">
        <v>0.4</v>
      </c>
      <c r="G330" s="135">
        <v>12</v>
      </c>
      <c r="H330" s="135">
        <v>125</v>
      </c>
      <c r="I330" s="154">
        <v>4.8138500000000004</v>
      </c>
      <c r="J330" s="154">
        <v>1.2E-2</v>
      </c>
      <c r="K330" s="154">
        <v>419.04399999999998</v>
      </c>
      <c r="L330" s="154">
        <v>171.87100000000001</v>
      </c>
      <c r="M330" s="154">
        <v>202.35300000000001</v>
      </c>
      <c r="N330" s="135">
        <f t="shared" si="79"/>
        <v>95</v>
      </c>
      <c r="O330" s="167">
        <f t="shared" si="80"/>
        <v>389.04399999999998</v>
      </c>
      <c r="P330" s="167">
        <f t="shared" si="80"/>
        <v>141.87100000000001</v>
      </c>
      <c r="Q330" s="167">
        <f t="shared" si="80"/>
        <v>172.35300000000001</v>
      </c>
      <c r="R330" s="135">
        <f t="shared" si="81"/>
        <v>90</v>
      </c>
      <c r="S330" s="167">
        <f t="shared" si="82"/>
        <v>384.04399999999998</v>
      </c>
      <c r="T330" s="167">
        <f t="shared" si="83"/>
        <v>136.87100000000001</v>
      </c>
      <c r="U330" s="167">
        <f t="shared" si="84"/>
        <v>167.35300000000001</v>
      </c>
      <c r="V330" s="135">
        <f t="shared" si="85"/>
        <v>60</v>
      </c>
      <c r="W330" s="167">
        <f t="shared" si="86"/>
        <v>354.04399999999998</v>
      </c>
      <c r="X330" s="167">
        <f t="shared" si="87"/>
        <v>106.87100000000001</v>
      </c>
      <c r="Y330" s="167">
        <f t="shared" si="88"/>
        <v>137.35300000000001</v>
      </c>
      <c r="Z330" t="str">
        <f t="shared" si="89"/>
        <v>NA</v>
      </c>
      <c r="AA330" t="str">
        <f t="shared" si="90"/>
        <v>NA</v>
      </c>
      <c r="AB330" s="168" t="str">
        <f t="shared" si="91"/>
        <v>NA</v>
      </c>
      <c r="AC330" t="str">
        <f t="shared" si="92"/>
        <v>NA</v>
      </c>
      <c r="AD330" s="168" t="str">
        <f t="shared" si="93"/>
        <v>NA</v>
      </c>
      <c r="AE330" t="str">
        <f t="shared" si="94"/>
        <v>NA</v>
      </c>
    </row>
    <row r="331" spans="1:31" outlineLevel="1" x14ac:dyDescent="0.25">
      <c r="A331" s="149">
        <v>50</v>
      </c>
      <c r="B331" s="164" t="str">
        <f t="shared" si="76"/>
        <v>FA</v>
      </c>
      <c r="C331" s="164" t="str">
        <f t="shared" si="77"/>
        <v>FA</v>
      </c>
      <c r="D331" s="164" t="str">
        <f t="shared" si="78"/>
        <v>FA</v>
      </c>
      <c r="E331" s="135">
        <v>12.86</v>
      </c>
      <c r="F331" s="165">
        <v>0.4</v>
      </c>
      <c r="G331" s="135">
        <v>12</v>
      </c>
      <c r="H331" s="135">
        <v>125</v>
      </c>
      <c r="I331" s="154">
        <v>8.6215399999999995</v>
      </c>
      <c r="J331" s="154">
        <v>1.2E-2</v>
      </c>
      <c r="K331" s="154">
        <v>337.887</v>
      </c>
      <c r="L331" s="154">
        <v>159.33799999999999</v>
      </c>
      <c r="M331" s="154">
        <v>181.72399999999999</v>
      </c>
      <c r="N331" s="135">
        <f t="shared" si="79"/>
        <v>95</v>
      </c>
      <c r="O331" s="167">
        <f t="shared" si="80"/>
        <v>307.887</v>
      </c>
      <c r="P331" s="167">
        <f t="shared" si="80"/>
        <v>129.33799999999999</v>
      </c>
      <c r="Q331" s="167">
        <f t="shared" si="80"/>
        <v>151.72399999999999</v>
      </c>
      <c r="R331" s="135">
        <f t="shared" si="81"/>
        <v>90</v>
      </c>
      <c r="S331" s="167">
        <f t="shared" si="82"/>
        <v>302.887</v>
      </c>
      <c r="T331" s="167">
        <f t="shared" si="83"/>
        <v>124.33799999999999</v>
      </c>
      <c r="U331" s="167">
        <f t="shared" si="84"/>
        <v>146.72399999999999</v>
      </c>
      <c r="V331" s="135">
        <f t="shared" si="85"/>
        <v>60</v>
      </c>
      <c r="W331" s="167">
        <f t="shared" si="86"/>
        <v>272.887</v>
      </c>
      <c r="X331" s="167">
        <f t="shared" si="87"/>
        <v>94.337999999999994</v>
      </c>
      <c r="Y331" s="167">
        <f t="shared" si="88"/>
        <v>116.72399999999999</v>
      </c>
      <c r="Z331" t="str">
        <f t="shared" si="89"/>
        <v>NA</v>
      </c>
      <c r="AA331">
        <f t="shared" si="90"/>
        <v>129.33799999999999</v>
      </c>
      <c r="AB331" s="168" t="str">
        <f t="shared" si="91"/>
        <v>NA</v>
      </c>
      <c r="AC331" t="str">
        <f t="shared" si="92"/>
        <v>NA</v>
      </c>
      <c r="AD331" s="168" t="str">
        <f t="shared" si="93"/>
        <v>NA</v>
      </c>
      <c r="AE331" t="str">
        <f t="shared" si="94"/>
        <v>NA</v>
      </c>
    </row>
    <row r="332" spans="1:31" outlineLevel="1" x14ac:dyDescent="0.25">
      <c r="A332" s="149">
        <v>60</v>
      </c>
      <c r="B332" s="164" t="str">
        <f t="shared" si="76"/>
        <v>FA</v>
      </c>
      <c r="C332" s="164" t="str">
        <f t="shared" si="77"/>
        <v>FA</v>
      </c>
      <c r="D332" s="164" t="str">
        <f t="shared" si="78"/>
        <v>FA</v>
      </c>
      <c r="E332" s="135">
        <v>15.4</v>
      </c>
      <c r="F332" s="165">
        <v>0.4</v>
      </c>
      <c r="G332" s="135">
        <v>12</v>
      </c>
      <c r="H332" s="135">
        <v>125</v>
      </c>
      <c r="I332" s="154">
        <v>11.16</v>
      </c>
      <c r="J332" s="154">
        <v>1.2E-2</v>
      </c>
      <c r="K332" s="154">
        <v>304.887</v>
      </c>
      <c r="L332" s="154">
        <v>154.09</v>
      </c>
      <c r="M332" s="154">
        <v>173.24100000000001</v>
      </c>
      <c r="N332" s="135">
        <f t="shared" si="79"/>
        <v>95</v>
      </c>
      <c r="O332" s="167">
        <f t="shared" si="80"/>
        <v>274.887</v>
      </c>
      <c r="P332" s="167">
        <f t="shared" si="80"/>
        <v>124.09</v>
      </c>
      <c r="Q332" s="167">
        <f t="shared" si="80"/>
        <v>143.24100000000001</v>
      </c>
      <c r="R332" s="135">
        <f t="shared" si="81"/>
        <v>90</v>
      </c>
      <c r="S332" s="167">
        <f t="shared" si="82"/>
        <v>269.887</v>
      </c>
      <c r="T332" s="167">
        <f t="shared" si="83"/>
        <v>119.09</v>
      </c>
      <c r="U332" s="167">
        <f t="shared" si="84"/>
        <v>138.24100000000001</v>
      </c>
      <c r="V332" s="135">
        <f t="shared" si="85"/>
        <v>60</v>
      </c>
      <c r="W332" s="167">
        <f t="shared" si="86"/>
        <v>239.887</v>
      </c>
      <c r="X332" s="167">
        <f t="shared" si="87"/>
        <v>89.09</v>
      </c>
      <c r="Y332" s="167">
        <f t="shared" si="88"/>
        <v>108.24100000000001</v>
      </c>
      <c r="Z332" t="str">
        <f t="shared" si="89"/>
        <v>NA</v>
      </c>
      <c r="AA332">
        <f t="shared" si="90"/>
        <v>124.09</v>
      </c>
      <c r="AB332" s="168" t="str">
        <f t="shared" si="91"/>
        <v>NA</v>
      </c>
      <c r="AC332">
        <f t="shared" si="92"/>
        <v>119.09</v>
      </c>
      <c r="AD332" s="168" t="str">
        <f t="shared" si="93"/>
        <v>NA</v>
      </c>
      <c r="AE332" t="str">
        <f t="shared" si="94"/>
        <v>NA</v>
      </c>
    </row>
    <row r="333" spans="1:31" outlineLevel="1" x14ac:dyDescent="0.25">
      <c r="A333" s="149">
        <v>70</v>
      </c>
      <c r="B333" s="164" t="str">
        <f t="shared" si="76"/>
        <v>FA</v>
      </c>
      <c r="C333" s="164" t="str">
        <f t="shared" si="77"/>
        <v>FA</v>
      </c>
      <c r="D333" s="164" t="str">
        <f t="shared" si="78"/>
        <v>FA</v>
      </c>
      <c r="E333" s="135">
        <v>17.940000000000001</v>
      </c>
      <c r="F333" s="165">
        <v>0.4</v>
      </c>
      <c r="G333" s="135">
        <v>12</v>
      </c>
      <c r="H333" s="135">
        <v>125</v>
      </c>
      <c r="I333" s="154">
        <v>13.698499999999999</v>
      </c>
      <c r="J333" s="154">
        <v>1.2E-2</v>
      </c>
      <c r="K333" s="154">
        <v>280.85599999999999</v>
      </c>
      <c r="L333" s="154">
        <v>150.309</v>
      </c>
      <c r="M333" s="154">
        <v>167.054</v>
      </c>
      <c r="N333" s="135">
        <f t="shared" si="79"/>
        <v>95</v>
      </c>
      <c r="O333" s="167">
        <f t="shared" si="80"/>
        <v>250.85599999999999</v>
      </c>
      <c r="P333" s="167">
        <f t="shared" si="80"/>
        <v>120.309</v>
      </c>
      <c r="Q333" s="167">
        <f t="shared" si="80"/>
        <v>137.054</v>
      </c>
      <c r="R333" s="135">
        <f t="shared" si="81"/>
        <v>90</v>
      </c>
      <c r="S333" s="167">
        <f t="shared" si="82"/>
        <v>245.85599999999999</v>
      </c>
      <c r="T333" s="167">
        <f t="shared" si="83"/>
        <v>115.309</v>
      </c>
      <c r="U333" s="167">
        <f t="shared" si="84"/>
        <v>132.054</v>
      </c>
      <c r="V333" s="135">
        <f t="shared" si="85"/>
        <v>60</v>
      </c>
      <c r="W333" s="167">
        <f t="shared" si="86"/>
        <v>215.85599999999999</v>
      </c>
      <c r="X333" s="167">
        <f t="shared" si="87"/>
        <v>85.308999999999997</v>
      </c>
      <c r="Y333" s="167">
        <f t="shared" si="88"/>
        <v>102.054</v>
      </c>
      <c r="Z333" t="str">
        <f t="shared" si="89"/>
        <v>NA</v>
      </c>
      <c r="AA333">
        <f t="shared" si="90"/>
        <v>120.309</v>
      </c>
      <c r="AB333" s="168" t="str">
        <f t="shared" si="91"/>
        <v>NA</v>
      </c>
      <c r="AC333">
        <f t="shared" si="92"/>
        <v>115.309</v>
      </c>
      <c r="AD333" s="168" t="str">
        <f t="shared" si="93"/>
        <v>NA</v>
      </c>
      <c r="AE333">
        <f t="shared" si="94"/>
        <v>85.308999999999997</v>
      </c>
    </row>
    <row r="334" spans="1:31" outlineLevel="1" x14ac:dyDescent="0.25">
      <c r="A334" s="149">
        <v>85</v>
      </c>
      <c r="B334" s="164" t="str">
        <f t="shared" si="76"/>
        <v>FA</v>
      </c>
      <c r="C334" s="164" t="str">
        <f t="shared" si="77"/>
        <v>FA</v>
      </c>
      <c r="D334" s="164" t="str">
        <f t="shared" si="78"/>
        <v>FA</v>
      </c>
      <c r="E334" s="135">
        <v>21.75</v>
      </c>
      <c r="F334" s="165">
        <v>0.4</v>
      </c>
      <c r="G334" s="135">
        <v>12</v>
      </c>
      <c r="H334" s="135">
        <v>125</v>
      </c>
      <c r="I334" s="154">
        <v>17.5062</v>
      </c>
      <c r="J334" s="154">
        <v>1.2E-2</v>
      </c>
      <c r="K334" s="154">
        <v>254.99600000000001</v>
      </c>
      <c r="L334" s="154">
        <v>146.13900000000001</v>
      </c>
      <c r="M334" s="154">
        <v>160.19</v>
      </c>
      <c r="N334" s="135">
        <f t="shared" si="79"/>
        <v>95</v>
      </c>
      <c r="O334" s="167">
        <f t="shared" si="80"/>
        <v>224.99600000000001</v>
      </c>
      <c r="P334" s="167">
        <f t="shared" si="80"/>
        <v>116.13900000000001</v>
      </c>
      <c r="Q334" s="167">
        <f t="shared" si="80"/>
        <v>130.19</v>
      </c>
      <c r="R334" s="135">
        <f t="shared" si="81"/>
        <v>90</v>
      </c>
      <c r="S334" s="167">
        <f t="shared" si="82"/>
        <v>219.99600000000001</v>
      </c>
      <c r="T334" s="167">
        <f t="shared" si="83"/>
        <v>111.13900000000001</v>
      </c>
      <c r="U334" s="167">
        <f t="shared" si="84"/>
        <v>125.19</v>
      </c>
      <c r="V334" s="135">
        <f t="shared" si="85"/>
        <v>60</v>
      </c>
      <c r="W334" s="167">
        <f t="shared" si="86"/>
        <v>189.99600000000001</v>
      </c>
      <c r="X334" s="167">
        <f t="shared" si="87"/>
        <v>81.13900000000001</v>
      </c>
      <c r="Y334" s="167">
        <f t="shared" si="88"/>
        <v>95.19</v>
      </c>
      <c r="Z334" t="str">
        <f t="shared" si="89"/>
        <v>NA</v>
      </c>
      <c r="AA334">
        <f t="shared" si="90"/>
        <v>116.13900000000001</v>
      </c>
      <c r="AB334" s="168" t="str">
        <f t="shared" si="91"/>
        <v>NA</v>
      </c>
      <c r="AC334">
        <f t="shared" si="92"/>
        <v>111.13900000000001</v>
      </c>
      <c r="AD334" s="168" t="str">
        <f t="shared" si="93"/>
        <v>NA</v>
      </c>
      <c r="AE334">
        <f t="shared" si="94"/>
        <v>81.13900000000001</v>
      </c>
    </row>
    <row r="335" spans="1:31" outlineLevel="1" x14ac:dyDescent="0.25">
      <c r="A335" s="149">
        <v>100</v>
      </c>
      <c r="B335" s="164" t="str">
        <f t="shared" si="76"/>
        <v>FA</v>
      </c>
      <c r="C335" s="164" t="str">
        <f t="shared" si="77"/>
        <v>FA</v>
      </c>
      <c r="D335" s="164" t="str">
        <f t="shared" si="78"/>
        <v>FA</v>
      </c>
      <c r="E335" s="135">
        <v>25.55</v>
      </c>
      <c r="F335" s="165">
        <v>0.4</v>
      </c>
      <c r="G335" s="135">
        <v>12</v>
      </c>
      <c r="H335" s="135">
        <v>125</v>
      </c>
      <c r="I335" s="154">
        <v>21.313800000000001</v>
      </c>
      <c r="J335" s="154">
        <v>1.2E-2</v>
      </c>
      <c r="K335" s="154">
        <v>236.49299999999999</v>
      </c>
      <c r="L335" s="154">
        <v>143.328</v>
      </c>
      <c r="M335" s="154">
        <v>155.21</v>
      </c>
      <c r="N335" s="135">
        <f t="shared" si="79"/>
        <v>95</v>
      </c>
      <c r="O335" s="167">
        <f t="shared" si="80"/>
        <v>206.49299999999999</v>
      </c>
      <c r="P335" s="167">
        <f t="shared" si="80"/>
        <v>113.328</v>
      </c>
      <c r="Q335" s="167">
        <f t="shared" si="80"/>
        <v>125.21000000000001</v>
      </c>
      <c r="R335" s="135">
        <f t="shared" si="81"/>
        <v>90</v>
      </c>
      <c r="S335" s="167">
        <f t="shared" si="82"/>
        <v>201.49299999999999</v>
      </c>
      <c r="T335" s="167">
        <f t="shared" si="83"/>
        <v>108.328</v>
      </c>
      <c r="U335" s="167">
        <f t="shared" si="84"/>
        <v>120.21000000000001</v>
      </c>
      <c r="V335" s="135">
        <f t="shared" si="85"/>
        <v>60</v>
      </c>
      <c r="W335" s="167">
        <f t="shared" si="86"/>
        <v>171.49299999999999</v>
      </c>
      <c r="X335" s="167">
        <f t="shared" si="87"/>
        <v>78.328000000000003</v>
      </c>
      <c r="Y335" s="167">
        <f t="shared" si="88"/>
        <v>90.210000000000008</v>
      </c>
      <c r="Z335">
        <f t="shared" si="89"/>
        <v>206.49299999999999</v>
      </c>
      <c r="AA335">
        <f t="shared" si="90"/>
        <v>113.328</v>
      </c>
      <c r="AB335" s="168" t="str">
        <f t="shared" si="91"/>
        <v>NA</v>
      </c>
      <c r="AC335">
        <f t="shared" si="92"/>
        <v>108.328</v>
      </c>
      <c r="AD335" s="168" t="str">
        <f t="shared" si="93"/>
        <v>NA</v>
      </c>
      <c r="AE335">
        <f t="shared" si="94"/>
        <v>78.328000000000003</v>
      </c>
    </row>
    <row r="336" spans="1:31" outlineLevel="1" x14ac:dyDescent="0.25">
      <c r="A336" s="149">
        <v>125</v>
      </c>
      <c r="B336" s="164" t="str">
        <f t="shared" si="76"/>
        <v>FA</v>
      </c>
      <c r="C336" s="164" t="str">
        <f t="shared" si="77"/>
        <v>FA</v>
      </c>
      <c r="D336" s="164" t="str">
        <f t="shared" si="78"/>
        <v>FA</v>
      </c>
      <c r="E336" s="135">
        <v>31.9</v>
      </c>
      <c r="F336" s="165">
        <v>0.4</v>
      </c>
      <c r="G336" s="135">
        <v>12</v>
      </c>
      <c r="H336" s="135">
        <v>125</v>
      </c>
      <c r="I336" s="154">
        <v>27.66</v>
      </c>
      <c r="J336" s="154">
        <v>1.2E-2</v>
      </c>
      <c r="K336" s="154">
        <v>215.23400000000001</v>
      </c>
      <c r="L336" s="154">
        <v>139.804</v>
      </c>
      <c r="M336" s="154">
        <v>149.66200000000001</v>
      </c>
      <c r="N336" s="135">
        <f t="shared" si="79"/>
        <v>95</v>
      </c>
      <c r="O336" s="167">
        <f t="shared" si="80"/>
        <v>185.23400000000001</v>
      </c>
      <c r="P336" s="167">
        <f t="shared" si="80"/>
        <v>109.804</v>
      </c>
      <c r="Q336" s="167">
        <f t="shared" si="80"/>
        <v>119.66200000000001</v>
      </c>
      <c r="R336" s="135">
        <f t="shared" si="81"/>
        <v>90</v>
      </c>
      <c r="S336" s="167">
        <f t="shared" si="82"/>
        <v>180.23400000000001</v>
      </c>
      <c r="T336" s="167">
        <f t="shared" si="83"/>
        <v>104.804</v>
      </c>
      <c r="U336" s="167">
        <f t="shared" si="84"/>
        <v>114.66200000000001</v>
      </c>
      <c r="V336" s="135">
        <f t="shared" si="85"/>
        <v>60</v>
      </c>
      <c r="W336" s="167">
        <f t="shared" si="86"/>
        <v>150.23400000000001</v>
      </c>
      <c r="X336" s="167">
        <f t="shared" si="87"/>
        <v>74.804000000000002</v>
      </c>
      <c r="Y336" s="167">
        <f t="shared" si="88"/>
        <v>84.662000000000006</v>
      </c>
      <c r="Z336">
        <f t="shared" si="89"/>
        <v>185.23400000000001</v>
      </c>
      <c r="AA336">
        <f t="shared" si="90"/>
        <v>109.804</v>
      </c>
      <c r="AB336" s="168" t="str">
        <f t="shared" si="91"/>
        <v>NA</v>
      </c>
      <c r="AC336">
        <f t="shared" si="92"/>
        <v>104.804</v>
      </c>
      <c r="AD336" s="168" t="str">
        <f t="shared" si="93"/>
        <v>NA</v>
      </c>
      <c r="AE336">
        <f t="shared" si="94"/>
        <v>74.804000000000002</v>
      </c>
    </row>
    <row r="337" spans="1:31" outlineLevel="1" x14ac:dyDescent="0.25">
      <c r="A337" s="149">
        <v>150</v>
      </c>
      <c r="B337" s="164" t="str">
        <f t="shared" si="76"/>
        <v>FA</v>
      </c>
      <c r="C337" s="164" t="str">
        <f t="shared" si="77"/>
        <v>FA</v>
      </c>
      <c r="D337" s="164" t="str">
        <f t="shared" si="78"/>
        <v>FA</v>
      </c>
      <c r="E337" s="135">
        <v>38.25</v>
      </c>
      <c r="F337" s="165">
        <v>0.4</v>
      </c>
      <c r="G337" s="135">
        <v>12</v>
      </c>
      <c r="H337" s="135">
        <v>125</v>
      </c>
      <c r="I337" s="154">
        <v>34.0062</v>
      </c>
      <c r="J337" s="154">
        <v>1.2E-2</v>
      </c>
      <c r="K337" s="154">
        <v>200.82400000000001</v>
      </c>
      <c r="L337" s="154">
        <v>137.51599999999999</v>
      </c>
      <c r="M337" s="154">
        <v>145.81700000000001</v>
      </c>
      <c r="N337" s="135">
        <f t="shared" si="79"/>
        <v>95</v>
      </c>
      <c r="O337" s="167">
        <f t="shared" si="80"/>
        <v>170.82400000000001</v>
      </c>
      <c r="P337" s="167">
        <f t="shared" si="80"/>
        <v>107.51599999999999</v>
      </c>
      <c r="Q337" s="167">
        <f t="shared" si="80"/>
        <v>115.81700000000001</v>
      </c>
      <c r="R337" s="135">
        <f t="shared" si="81"/>
        <v>90</v>
      </c>
      <c r="S337" s="167">
        <f t="shared" si="82"/>
        <v>165.82400000000001</v>
      </c>
      <c r="T337" s="167">
        <f t="shared" si="83"/>
        <v>102.51599999999999</v>
      </c>
      <c r="U337" s="167">
        <f t="shared" si="84"/>
        <v>110.81700000000001</v>
      </c>
      <c r="V337" s="135">
        <f t="shared" si="85"/>
        <v>60</v>
      </c>
      <c r="W337" s="167">
        <f t="shared" si="86"/>
        <v>135.82400000000001</v>
      </c>
      <c r="X337" s="167">
        <f t="shared" si="87"/>
        <v>72.515999999999991</v>
      </c>
      <c r="Y337" s="167">
        <f t="shared" si="88"/>
        <v>80.817000000000007</v>
      </c>
      <c r="Z337">
        <f t="shared" si="89"/>
        <v>170.82400000000001</v>
      </c>
      <c r="AA337">
        <f t="shared" si="90"/>
        <v>107.51599999999999</v>
      </c>
      <c r="AB337" s="168">
        <f t="shared" si="91"/>
        <v>165.82400000000001</v>
      </c>
      <c r="AC337">
        <f t="shared" si="92"/>
        <v>102.51599999999999</v>
      </c>
      <c r="AD337" s="168">
        <f t="shared" si="93"/>
        <v>135.82400000000001</v>
      </c>
      <c r="AE337">
        <f t="shared" si="94"/>
        <v>72.515999999999991</v>
      </c>
    </row>
    <row r="338" spans="1:31" outlineLevel="1" x14ac:dyDescent="0.25">
      <c r="A338" s="149">
        <v>2</v>
      </c>
      <c r="B338" s="164" t="str">
        <f t="shared" si="76"/>
        <v>FA</v>
      </c>
      <c r="C338" s="164" t="str">
        <f t="shared" si="77"/>
        <v>FA</v>
      </c>
      <c r="D338" s="164" t="str">
        <f t="shared" si="78"/>
        <v>FA</v>
      </c>
      <c r="E338" s="135">
        <v>0.68</v>
      </c>
      <c r="F338" s="165">
        <v>0.4</v>
      </c>
      <c r="G338" s="135">
        <v>15</v>
      </c>
      <c r="H338" s="135">
        <v>125</v>
      </c>
      <c r="I338" s="154">
        <v>-3.5630800000000002</v>
      </c>
      <c r="J338" s="154">
        <v>1.4999999999999999E-2</v>
      </c>
      <c r="K338" s="154">
        <v>2431.75</v>
      </c>
      <c r="L338" s="154">
        <v>518.50400000000002</v>
      </c>
      <c r="M338" s="154">
        <v>750.38</v>
      </c>
      <c r="N338" s="135">
        <f t="shared" si="79"/>
        <v>95</v>
      </c>
      <c r="O338" s="167">
        <f t="shared" si="80"/>
        <v>2401.75</v>
      </c>
      <c r="P338" s="167">
        <f t="shared" si="80"/>
        <v>488.50400000000002</v>
      </c>
      <c r="Q338" s="167">
        <f t="shared" si="80"/>
        <v>720.38</v>
      </c>
      <c r="R338" s="135">
        <f t="shared" si="81"/>
        <v>90</v>
      </c>
      <c r="S338" s="167">
        <f t="shared" si="82"/>
        <v>2396.75</v>
      </c>
      <c r="T338" s="167">
        <f t="shared" si="83"/>
        <v>483.50400000000002</v>
      </c>
      <c r="U338" s="167">
        <f t="shared" si="84"/>
        <v>715.38</v>
      </c>
      <c r="V338" s="135">
        <f t="shared" si="85"/>
        <v>60</v>
      </c>
      <c r="W338" s="167">
        <f t="shared" si="86"/>
        <v>2366.75</v>
      </c>
      <c r="X338" s="167">
        <f t="shared" si="87"/>
        <v>453.50400000000002</v>
      </c>
      <c r="Y338" s="167">
        <f t="shared" si="88"/>
        <v>685.38</v>
      </c>
      <c r="Z338" t="str">
        <f t="shared" si="89"/>
        <v>NA</v>
      </c>
      <c r="AA338" t="str">
        <f t="shared" si="90"/>
        <v>NA</v>
      </c>
      <c r="AB338" s="168" t="str">
        <f t="shared" si="91"/>
        <v>NA</v>
      </c>
      <c r="AC338" t="str">
        <f t="shared" si="92"/>
        <v>NA</v>
      </c>
      <c r="AD338" s="168" t="str">
        <f t="shared" si="93"/>
        <v>NA</v>
      </c>
      <c r="AE338" t="str">
        <f t="shared" si="94"/>
        <v>NA</v>
      </c>
    </row>
    <row r="339" spans="1:31" outlineLevel="1" x14ac:dyDescent="0.25">
      <c r="A339" s="149">
        <v>3.5</v>
      </c>
      <c r="B339" s="164" t="str">
        <f t="shared" si="76"/>
        <v>FA</v>
      </c>
      <c r="C339" s="164" t="str">
        <f t="shared" si="77"/>
        <v>FA</v>
      </c>
      <c r="D339" s="164" t="str">
        <f t="shared" si="78"/>
        <v>FA</v>
      </c>
      <c r="E339" s="135">
        <v>1.06</v>
      </c>
      <c r="F339" s="165">
        <v>0.4</v>
      </c>
      <c r="G339" s="135">
        <v>15</v>
      </c>
      <c r="H339" s="135">
        <v>125</v>
      </c>
      <c r="I339" s="154">
        <v>-3.1823100000000002</v>
      </c>
      <c r="J339" s="154">
        <v>1.4999999999999999E-2</v>
      </c>
      <c r="K339" s="154">
        <v>1977.29</v>
      </c>
      <c r="L339" s="154">
        <v>434.25</v>
      </c>
      <c r="M339" s="154">
        <v>628.45600000000002</v>
      </c>
      <c r="N339" s="135">
        <f t="shared" si="79"/>
        <v>95</v>
      </c>
      <c r="O339" s="167">
        <f t="shared" si="80"/>
        <v>1947.29</v>
      </c>
      <c r="P339" s="167">
        <f t="shared" si="80"/>
        <v>404.25</v>
      </c>
      <c r="Q339" s="167">
        <f t="shared" si="80"/>
        <v>598.45600000000002</v>
      </c>
      <c r="R339" s="135">
        <f t="shared" si="81"/>
        <v>90</v>
      </c>
      <c r="S339" s="167">
        <f t="shared" si="82"/>
        <v>1942.29</v>
      </c>
      <c r="T339" s="167">
        <f t="shared" si="83"/>
        <v>399.25</v>
      </c>
      <c r="U339" s="167">
        <f t="shared" si="84"/>
        <v>593.45600000000002</v>
      </c>
      <c r="V339" s="135">
        <f t="shared" si="85"/>
        <v>60</v>
      </c>
      <c r="W339" s="167">
        <f t="shared" si="86"/>
        <v>1912.29</v>
      </c>
      <c r="X339" s="167">
        <f t="shared" si="87"/>
        <v>369.25</v>
      </c>
      <c r="Y339" s="167">
        <f t="shared" si="88"/>
        <v>563.45600000000002</v>
      </c>
      <c r="Z339" t="str">
        <f t="shared" si="89"/>
        <v>NA</v>
      </c>
      <c r="AA339" t="str">
        <f t="shared" si="90"/>
        <v>NA</v>
      </c>
      <c r="AB339" s="168" t="str">
        <f t="shared" si="91"/>
        <v>NA</v>
      </c>
      <c r="AC339" t="str">
        <f t="shared" si="92"/>
        <v>NA</v>
      </c>
      <c r="AD339" s="168" t="str">
        <f t="shared" si="93"/>
        <v>NA</v>
      </c>
      <c r="AE339" t="str">
        <f t="shared" si="94"/>
        <v>NA</v>
      </c>
    </row>
    <row r="340" spans="1:31" outlineLevel="1" x14ac:dyDescent="0.25">
      <c r="A340" s="149">
        <v>5</v>
      </c>
      <c r="B340" s="164" t="str">
        <f t="shared" si="76"/>
        <v>FA</v>
      </c>
      <c r="C340" s="164" t="str">
        <f t="shared" si="77"/>
        <v>FA</v>
      </c>
      <c r="D340" s="164" t="str">
        <f t="shared" si="78"/>
        <v>FA</v>
      </c>
      <c r="E340" s="135">
        <v>1.44</v>
      </c>
      <c r="F340" s="165">
        <v>0.4</v>
      </c>
      <c r="G340" s="135">
        <v>15</v>
      </c>
      <c r="H340" s="135">
        <v>125</v>
      </c>
      <c r="I340" s="154">
        <v>-2.8015400000000001</v>
      </c>
      <c r="J340" s="154">
        <v>1.4999999999999999E-2</v>
      </c>
      <c r="K340" s="154">
        <v>1680.9</v>
      </c>
      <c r="L340" s="154">
        <v>379.88400000000001</v>
      </c>
      <c r="M340" s="154">
        <v>543.91099999999994</v>
      </c>
      <c r="N340" s="135">
        <f t="shared" si="79"/>
        <v>95</v>
      </c>
      <c r="O340" s="167">
        <f t="shared" si="80"/>
        <v>1650.9</v>
      </c>
      <c r="P340" s="167">
        <f t="shared" si="80"/>
        <v>349.88400000000001</v>
      </c>
      <c r="Q340" s="167">
        <f t="shared" si="80"/>
        <v>513.91099999999994</v>
      </c>
      <c r="R340" s="135">
        <f t="shared" si="81"/>
        <v>90</v>
      </c>
      <c r="S340" s="167">
        <f t="shared" si="82"/>
        <v>1645.9</v>
      </c>
      <c r="T340" s="167">
        <f t="shared" si="83"/>
        <v>344.88400000000001</v>
      </c>
      <c r="U340" s="167">
        <f t="shared" si="84"/>
        <v>508.91099999999994</v>
      </c>
      <c r="V340" s="135">
        <f t="shared" si="85"/>
        <v>60</v>
      </c>
      <c r="W340" s="167">
        <f t="shared" si="86"/>
        <v>1615.9</v>
      </c>
      <c r="X340" s="167">
        <f t="shared" si="87"/>
        <v>314.88400000000001</v>
      </c>
      <c r="Y340" s="167">
        <f t="shared" si="88"/>
        <v>478.91099999999994</v>
      </c>
      <c r="Z340" t="str">
        <f t="shared" si="89"/>
        <v>NA</v>
      </c>
      <c r="AA340" t="str">
        <f t="shared" si="90"/>
        <v>NA</v>
      </c>
      <c r="AB340" s="168" t="str">
        <f t="shared" si="91"/>
        <v>NA</v>
      </c>
      <c r="AC340" t="str">
        <f t="shared" si="92"/>
        <v>NA</v>
      </c>
      <c r="AD340" s="168" t="str">
        <f t="shared" si="93"/>
        <v>NA</v>
      </c>
      <c r="AE340" t="str">
        <f t="shared" si="94"/>
        <v>NA</v>
      </c>
    </row>
    <row r="341" spans="1:31" outlineLevel="1" x14ac:dyDescent="0.25">
      <c r="A341" s="149">
        <v>7.5</v>
      </c>
      <c r="B341" s="164" t="str">
        <f t="shared" si="76"/>
        <v>FA</v>
      </c>
      <c r="C341" s="164" t="str">
        <f t="shared" si="77"/>
        <v>FA</v>
      </c>
      <c r="D341" s="164" t="str">
        <f t="shared" si="78"/>
        <v>FA</v>
      </c>
      <c r="E341" s="135">
        <v>2.0699999999999998</v>
      </c>
      <c r="F341" s="165">
        <v>0.4</v>
      </c>
      <c r="G341" s="135">
        <v>15</v>
      </c>
      <c r="H341" s="135">
        <v>125</v>
      </c>
      <c r="I341" s="154">
        <v>-2.1669200000000002</v>
      </c>
      <c r="J341" s="154">
        <v>1.4999999999999999E-2</v>
      </c>
      <c r="K341" s="154">
        <v>1341.62</v>
      </c>
      <c r="L341" s="154">
        <v>323.911</v>
      </c>
      <c r="M341" s="154">
        <v>451.488</v>
      </c>
      <c r="N341" s="135">
        <f t="shared" si="79"/>
        <v>95</v>
      </c>
      <c r="O341" s="167">
        <f t="shared" si="80"/>
        <v>1311.62</v>
      </c>
      <c r="P341" s="167">
        <f t="shared" si="80"/>
        <v>293.911</v>
      </c>
      <c r="Q341" s="167">
        <f t="shared" si="80"/>
        <v>421.488</v>
      </c>
      <c r="R341" s="135">
        <f t="shared" si="81"/>
        <v>90</v>
      </c>
      <c r="S341" s="167">
        <f t="shared" si="82"/>
        <v>1306.6199999999999</v>
      </c>
      <c r="T341" s="167">
        <f t="shared" si="83"/>
        <v>288.911</v>
      </c>
      <c r="U341" s="167">
        <f t="shared" si="84"/>
        <v>416.488</v>
      </c>
      <c r="V341" s="135">
        <f t="shared" si="85"/>
        <v>60</v>
      </c>
      <c r="W341" s="167">
        <f t="shared" si="86"/>
        <v>1276.6199999999999</v>
      </c>
      <c r="X341" s="167">
        <f t="shared" si="87"/>
        <v>258.911</v>
      </c>
      <c r="Y341" s="167">
        <f t="shared" si="88"/>
        <v>386.488</v>
      </c>
      <c r="Z341" t="str">
        <f t="shared" si="89"/>
        <v>NA</v>
      </c>
      <c r="AA341" t="str">
        <f t="shared" si="90"/>
        <v>NA</v>
      </c>
      <c r="AB341" s="168" t="str">
        <f t="shared" si="91"/>
        <v>NA</v>
      </c>
      <c r="AC341" t="str">
        <f t="shared" si="92"/>
        <v>NA</v>
      </c>
      <c r="AD341" s="168" t="str">
        <f t="shared" si="93"/>
        <v>NA</v>
      </c>
      <c r="AE341" t="str">
        <f t="shared" si="94"/>
        <v>NA</v>
      </c>
    </row>
    <row r="342" spans="1:31" outlineLevel="1" x14ac:dyDescent="0.25">
      <c r="A342" s="149">
        <v>10</v>
      </c>
      <c r="B342" s="164" t="str">
        <f t="shared" si="76"/>
        <v>FA</v>
      </c>
      <c r="C342" s="164" t="str">
        <f t="shared" si="77"/>
        <v>FA</v>
      </c>
      <c r="D342" s="164" t="str">
        <f t="shared" si="78"/>
        <v>FA</v>
      </c>
      <c r="E342" s="135">
        <v>2.71</v>
      </c>
      <c r="F342" s="165">
        <v>0.4</v>
      </c>
      <c r="G342" s="135">
        <v>15</v>
      </c>
      <c r="H342" s="135">
        <v>125</v>
      </c>
      <c r="I342" s="154">
        <v>-1.5323099999999998</v>
      </c>
      <c r="J342" s="154">
        <v>1.4999999999999999E-2</v>
      </c>
      <c r="K342" s="154">
        <v>1127.99</v>
      </c>
      <c r="L342" s="154">
        <v>286.02199999999999</v>
      </c>
      <c r="M342" s="154">
        <v>389.70299999999997</v>
      </c>
      <c r="N342" s="135">
        <f t="shared" si="79"/>
        <v>95</v>
      </c>
      <c r="O342" s="167">
        <f t="shared" si="80"/>
        <v>1097.99</v>
      </c>
      <c r="P342" s="167">
        <f t="shared" si="80"/>
        <v>256.02199999999999</v>
      </c>
      <c r="Q342" s="167">
        <f t="shared" si="80"/>
        <v>359.70299999999997</v>
      </c>
      <c r="R342" s="135">
        <f t="shared" si="81"/>
        <v>90</v>
      </c>
      <c r="S342" s="167">
        <f t="shared" si="82"/>
        <v>1092.99</v>
      </c>
      <c r="T342" s="167">
        <f t="shared" si="83"/>
        <v>251.02199999999999</v>
      </c>
      <c r="U342" s="167">
        <f t="shared" si="84"/>
        <v>354.70299999999997</v>
      </c>
      <c r="V342" s="135">
        <f t="shared" si="85"/>
        <v>60</v>
      </c>
      <c r="W342" s="167">
        <f t="shared" si="86"/>
        <v>1062.99</v>
      </c>
      <c r="X342" s="167">
        <f t="shared" si="87"/>
        <v>221.02199999999999</v>
      </c>
      <c r="Y342" s="167">
        <f t="shared" si="88"/>
        <v>324.70299999999997</v>
      </c>
      <c r="Z342" t="str">
        <f t="shared" si="89"/>
        <v>NA</v>
      </c>
      <c r="AA342" t="str">
        <f t="shared" si="90"/>
        <v>NA</v>
      </c>
      <c r="AB342" s="168" t="str">
        <f t="shared" si="91"/>
        <v>NA</v>
      </c>
      <c r="AC342" t="str">
        <f t="shared" si="92"/>
        <v>NA</v>
      </c>
      <c r="AD342" s="168" t="str">
        <f t="shared" si="93"/>
        <v>NA</v>
      </c>
      <c r="AE342" t="str">
        <f t="shared" si="94"/>
        <v>NA</v>
      </c>
    </row>
    <row r="343" spans="1:31" outlineLevel="1" x14ac:dyDescent="0.25">
      <c r="A343" s="149">
        <v>15</v>
      </c>
      <c r="B343" s="164" t="str">
        <f t="shared" si="76"/>
        <v>FA</v>
      </c>
      <c r="C343" s="164" t="str">
        <f t="shared" si="77"/>
        <v>FA</v>
      </c>
      <c r="D343" s="164" t="str">
        <f t="shared" si="78"/>
        <v>FA</v>
      </c>
      <c r="E343" s="135">
        <v>3.98</v>
      </c>
      <c r="F343" s="165">
        <v>0.4</v>
      </c>
      <c r="G343" s="135">
        <v>15</v>
      </c>
      <c r="H343" s="135">
        <v>125</v>
      </c>
      <c r="I343" s="154">
        <v>-0.26307700000000001</v>
      </c>
      <c r="J343" s="154">
        <v>1.4999999999999999E-2</v>
      </c>
      <c r="K343" s="154">
        <v>862.93</v>
      </c>
      <c r="L343" s="154">
        <v>241.934</v>
      </c>
      <c r="M343" s="154">
        <v>318.702</v>
      </c>
      <c r="N343" s="135">
        <f t="shared" si="79"/>
        <v>95</v>
      </c>
      <c r="O343" s="167">
        <f t="shared" si="80"/>
        <v>832.93</v>
      </c>
      <c r="P343" s="167">
        <f t="shared" si="80"/>
        <v>211.934</v>
      </c>
      <c r="Q343" s="167">
        <f t="shared" si="80"/>
        <v>288.702</v>
      </c>
      <c r="R343" s="135">
        <f t="shared" si="81"/>
        <v>90</v>
      </c>
      <c r="S343" s="167">
        <f t="shared" si="82"/>
        <v>827.93</v>
      </c>
      <c r="T343" s="167">
        <f t="shared" si="83"/>
        <v>206.934</v>
      </c>
      <c r="U343" s="167">
        <f t="shared" si="84"/>
        <v>283.702</v>
      </c>
      <c r="V343" s="135">
        <f t="shared" si="85"/>
        <v>60</v>
      </c>
      <c r="W343" s="167">
        <f t="shared" si="86"/>
        <v>797.93</v>
      </c>
      <c r="X343" s="167">
        <f t="shared" si="87"/>
        <v>176.934</v>
      </c>
      <c r="Y343" s="167">
        <f t="shared" si="88"/>
        <v>253.702</v>
      </c>
      <c r="Z343" t="str">
        <f t="shared" si="89"/>
        <v>NA</v>
      </c>
      <c r="AA343" t="str">
        <f t="shared" si="90"/>
        <v>NA</v>
      </c>
      <c r="AB343" s="168" t="str">
        <f t="shared" si="91"/>
        <v>NA</v>
      </c>
      <c r="AC343" t="str">
        <f t="shared" si="92"/>
        <v>NA</v>
      </c>
      <c r="AD343" s="168" t="str">
        <f t="shared" si="93"/>
        <v>NA</v>
      </c>
      <c r="AE343" t="str">
        <f t="shared" si="94"/>
        <v>NA</v>
      </c>
    </row>
    <row r="344" spans="1:31" outlineLevel="1" x14ac:dyDescent="0.25">
      <c r="A344" s="149">
        <v>20</v>
      </c>
      <c r="B344" s="164" t="str">
        <f t="shared" si="76"/>
        <v>FA</v>
      </c>
      <c r="C344" s="164" t="str">
        <f t="shared" si="77"/>
        <v>FA</v>
      </c>
      <c r="D344" s="164" t="str">
        <f t="shared" si="78"/>
        <v>FA</v>
      </c>
      <c r="E344" s="135">
        <v>5.25</v>
      </c>
      <c r="F344" s="165">
        <v>0.4</v>
      </c>
      <c r="G344" s="135">
        <v>15</v>
      </c>
      <c r="H344" s="135">
        <v>125</v>
      </c>
      <c r="I344" s="154">
        <v>1.0061500000000001</v>
      </c>
      <c r="J344" s="154">
        <v>1.4999999999999999E-2</v>
      </c>
      <c r="K344" s="154">
        <v>710.09400000000005</v>
      </c>
      <c r="L344" s="154">
        <v>218.41499999999999</v>
      </c>
      <c r="M344" s="154">
        <v>279.17200000000003</v>
      </c>
      <c r="N344" s="135">
        <f t="shared" si="79"/>
        <v>95</v>
      </c>
      <c r="O344" s="167">
        <f t="shared" si="80"/>
        <v>680.09400000000005</v>
      </c>
      <c r="P344" s="167">
        <f t="shared" si="80"/>
        <v>188.41499999999999</v>
      </c>
      <c r="Q344" s="167">
        <f t="shared" si="80"/>
        <v>249.17200000000003</v>
      </c>
      <c r="R344" s="135">
        <f t="shared" si="81"/>
        <v>90</v>
      </c>
      <c r="S344" s="167">
        <f t="shared" si="82"/>
        <v>675.09400000000005</v>
      </c>
      <c r="T344" s="167">
        <f t="shared" si="83"/>
        <v>183.41499999999999</v>
      </c>
      <c r="U344" s="167">
        <f t="shared" si="84"/>
        <v>244.17200000000003</v>
      </c>
      <c r="V344" s="135">
        <f t="shared" si="85"/>
        <v>60</v>
      </c>
      <c r="W344" s="167">
        <f t="shared" si="86"/>
        <v>645.09400000000005</v>
      </c>
      <c r="X344" s="167">
        <f t="shared" si="87"/>
        <v>153.41499999999999</v>
      </c>
      <c r="Y344" s="167">
        <f t="shared" si="88"/>
        <v>214.17200000000003</v>
      </c>
      <c r="Z344" t="str">
        <f t="shared" si="89"/>
        <v>NA</v>
      </c>
      <c r="AA344" t="str">
        <f t="shared" si="90"/>
        <v>NA</v>
      </c>
      <c r="AB344" s="168" t="str">
        <f t="shared" si="91"/>
        <v>NA</v>
      </c>
      <c r="AC344" t="str">
        <f t="shared" si="92"/>
        <v>NA</v>
      </c>
      <c r="AD344" s="168" t="str">
        <f t="shared" si="93"/>
        <v>NA</v>
      </c>
      <c r="AE344" t="str">
        <f t="shared" si="94"/>
        <v>NA</v>
      </c>
    </row>
    <row r="345" spans="1:31" outlineLevel="1" x14ac:dyDescent="0.25">
      <c r="A345" s="149">
        <v>35</v>
      </c>
      <c r="B345" s="164" t="str">
        <f t="shared" si="76"/>
        <v>FA</v>
      </c>
      <c r="C345" s="164" t="str">
        <f t="shared" si="77"/>
        <v>FA</v>
      </c>
      <c r="D345" s="164" t="str">
        <f t="shared" si="78"/>
        <v>FA</v>
      </c>
      <c r="E345" s="135">
        <v>9.0500000000000007</v>
      </c>
      <c r="F345" s="165">
        <v>0.4</v>
      </c>
      <c r="G345" s="135">
        <v>15</v>
      </c>
      <c r="H345" s="135">
        <v>125</v>
      </c>
      <c r="I345" s="154">
        <v>4.8138500000000004</v>
      </c>
      <c r="J345" s="154">
        <v>1.4999999999999999E-2</v>
      </c>
      <c r="K345" s="154">
        <v>486.82600000000002</v>
      </c>
      <c r="L345" s="154">
        <v>182.84200000000001</v>
      </c>
      <c r="M345" s="154">
        <v>220.09</v>
      </c>
      <c r="N345" s="135">
        <f t="shared" si="79"/>
        <v>95</v>
      </c>
      <c r="O345" s="167">
        <f t="shared" si="80"/>
        <v>456.82600000000002</v>
      </c>
      <c r="P345" s="167">
        <f t="shared" si="80"/>
        <v>152.84200000000001</v>
      </c>
      <c r="Q345" s="167">
        <f t="shared" si="80"/>
        <v>190.09</v>
      </c>
      <c r="R345" s="135">
        <f t="shared" si="81"/>
        <v>90</v>
      </c>
      <c r="S345" s="167">
        <f t="shared" si="82"/>
        <v>451.82600000000002</v>
      </c>
      <c r="T345" s="167">
        <f t="shared" si="83"/>
        <v>147.84200000000001</v>
      </c>
      <c r="U345" s="167">
        <f t="shared" si="84"/>
        <v>185.09</v>
      </c>
      <c r="V345" s="135">
        <f t="shared" si="85"/>
        <v>60</v>
      </c>
      <c r="W345" s="167">
        <f t="shared" si="86"/>
        <v>421.82600000000002</v>
      </c>
      <c r="X345" s="167">
        <f t="shared" si="87"/>
        <v>117.84200000000001</v>
      </c>
      <c r="Y345" s="167">
        <f t="shared" si="88"/>
        <v>155.09</v>
      </c>
      <c r="Z345" t="str">
        <f t="shared" si="89"/>
        <v>NA</v>
      </c>
      <c r="AA345" t="str">
        <f t="shared" si="90"/>
        <v>NA</v>
      </c>
      <c r="AB345" s="168" t="str">
        <f t="shared" si="91"/>
        <v>NA</v>
      </c>
      <c r="AC345" t="str">
        <f t="shared" si="92"/>
        <v>NA</v>
      </c>
      <c r="AD345" s="168" t="str">
        <f t="shared" si="93"/>
        <v>NA</v>
      </c>
      <c r="AE345" t="str">
        <f t="shared" si="94"/>
        <v>NA</v>
      </c>
    </row>
    <row r="346" spans="1:31" outlineLevel="1" x14ac:dyDescent="0.25">
      <c r="A346" s="149">
        <v>50</v>
      </c>
      <c r="B346" s="164" t="str">
        <f t="shared" ref="B346:B397" si="95">IF(AND($A346&lt;=$C$29,Z346&lt;&gt;"NA",AA346&lt;&gt;"NA",G346&gt;=$Z$31),"TR","FA")</f>
        <v>FA</v>
      </c>
      <c r="C346" s="164" t="str">
        <f t="shared" ref="C346:C397" si="96">IF(AND($A346&lt;=$C$29,$AB346&lt;&gt;"NA",$AC346&lt;&gt;"NA",$G346&gt;=$AB$31),"TR","FA")</f>
        <v>FA</v>
      </c>
      <c r="D346" s="164" t="str">
        <f t="shared" ref="D346:D397" si="97">IF(AND($A346&lt;=$C$29,$AD346&lt;&gt;"NA",$AE346&lt;&gt;"NA",$G346&gt;=$AD$31),"TR","FA")</f>
        <v>FA</v>
      </c>
      <c r="E346" s="135">
        <v>12.86</v>
      </c>
      <c r="F346" s="165">
        <v>0.4</v>
      </c>
      <c r="G346" s="135">
        <v>15</v>
      </c>
      <c r="H346" s="135">
        <v>125</v>
      </c>
      <c r="I346" s="154">
        <v>8.6215399999999995</v>
      </c>
      <c r="J346" s="154">
        <v>1.4999999999999999E-2</v>
      </c>
      <c r="K346" s="154">
        <v>387.79199999999997</v>
      </c>
      <c r="L346" s="154">
        <v>167.49600000000001</v>
      </c>
      <c r="M346" s="154">
        <v>194.99700000000001</v>
      </c>
      <c r="N346" s="135">
        <f t="shared" si="79"/>
        <v>95</v>
      </c>
      <c r="O346" s="167">
        <f t="shared" si="80"/>
        <v>357.79199999999997</v>
      </c>
      <c r="P346" s="167">
        <f t="shared" si="80"/>
        <v>137.49600000000001</v>
      </c>
      <c r="Q346" s="167">
        <f t="shared" si="80"/>
        <v>164.99700000000001</v>
      </c>
      <c r="R346" s="135">
        <f t="shared" si="81"/>
        <v>90</v>
      </c>
      <c r="S346" s="167">
        <f t="shared" si="82"/>
        <v>352.79199999999997</v>
      </c>
      <c r="T346" s="167">
        <f t="shared" si="83"/>
        <v>132.49600000000001</v>
      </c>
      <c r="U346" s="167">
        <f t="shared" si="84"/>
        <v>159.99700000000001</v>
      </c>
      <c r="V346" s="135">
        <f t="shared" si="85"/>
        <v>60</v>
      </c>
      <c r="W346" s="167">
        <f t="shared" si="86"/>
        <v>322.79199999999997</v>
      </c>
      <c r="X346" s="167">
        <f t="shared" si="87"/>
        <v>102.49600000000001</v>
      </c>
      <c r="Y346" s="167">
        <f t="shared" si="88"/>
        <v>129.99700000000001</v>
      </c>
      <c r="Z346" t="str">
        <f t="shared" si="89"/>
        <v>NA</v>
      </c>
      <c r="AA346" t="str">
        <f t="shared" si="90"/>
        <v>NA</v>
      </c>
      <c r="AB346" s="168" t="str">
        <f t="shared" si="91"/>
        <v>NA</v>
      </c>
      <c r="AC346" t="str">
        <f t="shared" si="92"/>
        <v>NA</v>
      </c>
      <c r="AD346" s="168" t="str">
        <f t="shared" si="93"/>
        <v>NA</v>
      </c>
      <c r="AE346" t="str">
        <f t="shared" si="94"/>
        <v>NA</v>
      </c>
    </row>
    <row r="347" spans="1:31" outlineLevel="1" x14ac:dyDescent="0.25">
      <c r="A347" s="149">
        <v>60</v>
      </c>
      <c r="B347" s="164" t="str">
        <f t="shared" si="95"/>
        <v>FA</v>
      </c>
      <c r="C347" s="164" t="str">
        <f t="shared" si="96"/>
        <v>FA</v>
      </c>
      <c r="D347" s="164" t="str">
        <f t="shared" si="97"/>
        <v>FA</v>
      </c>
      <c r="E347" s="135">
        <v>15.4</v>
      </c>
      <c r="F347" s="165">
        <v>0.4</v>
      </c>
      <c r="G347" s="135">
        <v>15</v>
      </c>
      <c r="H347" s="135">
        <v>125</v>
      </c>
      <c r="I347" s="154">
        <v>11.16</v>
      </c>
      <c r="J347" s="154">
        <v>1.4999999999999999E-2</v>
      </c>
      <c r="K347" s="154">
        <v>347.36599999999999</v>
      </c>
      <c r="L347" s="154">
        <v>161.05000000000001</v>
      </c>
      <c r="M347" s="154">
        <v>184.62100000000001</v>
      </c>
      <c r="N347" s="135">
        <f t="shared" ref="N347:N397" si="98">$O$35</f>
        <v>95</v>
      </c>
      <c r="O347" s="167">
        <f t="shared" ref="O347:Q397" si="99">K347-$K$35+$O$35</f>
        <v>317.36599999999999</v>
      </c>
      <c r="P347" s="167">
        <f t="shared" si="99"/>
        <v>131.05000000000001</v>
      </c>
      <c r="Q347" s="167">
        <f t="shared" si="99"/>
        <v>154.62100000000001</v>
      </c>
      <c r="R347" s="135">
        <f t="shared" ref="R347:R397" si="100">$S$35</f>
        <v>90</v>
      </c>
      <c r="S347" s="167">
        <f t="shared" ref="S347:S397" si="101">$K347-$K$35+$S$35</f>
        <v>312.36599999999999</v>
      </c>
      <c r="T347" s="167">
        <f t="shared" ref="T347:T397" si="102">$L347-$K$35+$S$35</f>
        <v>126.05000000000001</v>
      </c>
      <c r="U347" s="167">
        <f t="shared" ref="U347:U397" si="103">$M347-$K$35+$S$35</f>
        <v>149.62100000000001</v>
      </c>
      <c r="V347" s="135">
        <f t="shared" ref="V347:V397" si="104">$W$35</f>
        <v>60</v>
      </c>
      <c r="W347" s="167">
        <f t="shared" ref="W347:W397" si="105">$K347-$K$35+$W$35</f>
        <v>282.36599999999999</v>
      </c>
      <c r="X347" s="167">
        <f t="shared" ref="X347:X397" si="106">$L347-$K$35+$W$35</f>
        <v>96.050000000000011</v>
      </c>
      <c r="Y347" s="167">
        <f t="shared" ref="Y347:Y397" si="107">$M347-$K$35+$W$35</f>
        <v>119.62100000000001</v>
      </c>
      <c r="Z347" t="str">
        <f t="shared" ref="Z347:Z397" si="108">IF(O347&lt;$Z$35,O347,"NA")</f>
        <v>NA</v>
      </c>
      <c r="AA347">
        <f t="shared" ref="AA347:AA397" si="109">IF(P347&lt;$AA$35,P347,"NA")</f>
        <v>131.05000000000001</v>
      </c>
      <c r="AB347" s="168" t="str">
        <f t="shared" ref="AB347:AB397" si="110">IF(S347&lt;$AB$35,S347,"NA")</f>
        <v>NA</v>
      </c>
      <c r="AC347" t="str">
        <f t="shared" ref="AC347:AC397" si="111">IF(T347&lt;$AC$35,T347,"NA")</f>
        <v>NA</v>
      </c>
      <c r="AD347" s="168" t="str">
        <f t="shared" ref="AD347:AD397" si="112">IF(W347&lt;$AD$35,W347,"NA")</f>
        <v>NA</v>
      </c>
      <c r="AE347" t="str">
        <f t="shared" ref="AE347:AE397" si="113">IF(X347&lt;$AE$35,X347,"NA")</f>
        <v>NA</v>
      </c>
    </row>
    <row r="348" spans="1:31" outlineLevel="1" x14ac:dyDescent="0.25">
      <c r="A348" s="149">
        <v>70</v>
      </c>
      <c r="B348" s="164" t="str">
        <f t="shared" si="95"/>
        <v>FA</v>
      </c>
      <c r="C348" s="164" t="str">
        <f t="shared" si="96"/>
        <v>FA</v>
      </c>
      <c r="D348" s="164" t="str">
        <f t="shared" si="97"/>
        <v>FA</v>
      </c>
      <c r="E348" s="135">
        <v>17.940000000000001</v>
      </c>
      <c r="F348" s="165">
        <v>0.4</v>
      </c>
      <c r="G348" s="135">
        <v>15</v>
      </c>
      <c r="H348" s="135">
        <v>125</v>
      </c>
      <c r="I348" s="154">
        <v>13.698499999999999</v>
      </c>
      <c r="J348" s="154">
        <v>1.4999999999999999E-2</v>
      </c>
      <c r="K348" s="154">
        <v>317.875</v>
      </c>
      <c r="L348" s="154">
        <v>156.39500000000001</v>
      </c>
      <c r="M348" s="154">
        <v>177.03700000000001</v>
      </c>
      <c r="N348" s="135">
        <f t="shared" si="98"/>
        <v>95</v>
      </c>
      <c r="O348" s="167">
        <f t="shared" si="99"/>
        <v>287.875</v>
      </c>
      <c r="P348" s="167">
        <f t="shared" si="99"/>
        <v>126.39500000000001</v>
      </c>
      <c r="Q348" s="167">
        <f t="shared" si="99"/>
        <v>147.03700000000001</v>
      </c>
      <c r="R348" s="135">
        <f t="shared" si="100"/>
        <v>90</v>
      </c>
      <c r="S348" s="167">
        <f t="shared" si="101"/>
        <v>282.875</v>
      </c>
      <c r="T348" s="167">
        <f t="shared" si="102"/>
        <v>121.39500000000001</v>
      </c>
      <c r="U348" s="167">
        <f t="shared" si="103"/>
        <v>142.03700000000001</v>
      </c>
      <c r="V348" s="135">
        <f t="shared" si="104"/>
        <v>60</v>
      </c>
      <c r="W348" s="167">
        <f t="shared" si="105"/>
        <v>252.875</v>
      </c>
      <c r="X348" s="167">
        <f t="shared" si="106"/>
        <v>91.39500000000001</v>
      </c>
      <c r="Y348" s="167">
        <f t="shared" si="107"/>
        <v>112.03700000000001</v>
      </c>
      <c r="Z348" t="str">
        <f t="shared" si="108"/>
        <v>NA</v>
      </c>
      <c r="AA348">
        <f t="shared" si="109"/>
        <v>126.39500000000001</v>
      </c>
      <c r="AB348" s="168" t="str">
        <f t="shared" si="110"/>
        <v>NA</v>
      </c>
      <c r="AC348" t="str">
        <f t="shared" si="111"/>
        <v>NA</v>
      </c>
      <c r="AD348" s="168" t="str">
        <f t="shared" si="112"/>
        <v>NA</v>
      </c>
      <c r="AE348" t="str">
        <f t="shared" si="113"/>
        <v>NA</v>
      </c>
    </row>
    <row r="349" spans="1:31" outlineLevel="1" x14ac:dyDescent="0.25">
      <c r="A349" s="149">
        <v>85</v>
      </c>
      <c r="B349" s="164" t="str">
        <f t="shared" si="95"/>
        <v>FA</v>
      </c>
      <c r="C349" s="164" t="str">
        <f t="shared" si="96"/>
        <v>FA</v>
      </c>
      <c r="D349" s="164" t="str">
        <f t="shared" si="97"/>
        <v>FA</v>
      </c>
      <c r="E349" s="135">
        <v>21.75</v>
      </c>
      <c r="F349" s="165">
        <v>0.4</v>
      </c>
      <c r="G349" s="135">
        <v>15</v>
      </c>
      <c r="H349" s="135">
        <v>125</v>
      </c>
      <c r="I349" s="154">
        <v>17.5062</v>
      </c>
      <c r="J349" s="154">
        <v>1.4999999999999999E-2</v>
      </c>
      <c r="K349" s="154">
        <v>286.08199999999999</v>
      </c>
      <c r="L349" s="154">
        <v>151.251</v>
      </c>
      <c r="M349" s="154">
        <v>168.60499999999999</v>
      </c>
      <c r="N349" s="135">
        <f t="shared" si="98"/>
        <v>95</v>
      </c>
      <c r="O349" s="167">
        <f t="shared" si="99"/>
        <v>256.08199999999999</v>
      </c>
      <c r="P349" s="167">
        <f t="shared" si="99"/>
        <v>121.251</v>
      </c>
      <c r="Q349" s="167">
        <f t="shared" si="99"/>
        <v>138.60499999999999</v>
      </c>
      <c r="R349" s="135">
        <f t="shared" si="100"/>
        <v>90</v>
      </c>
      <c r="S349" s="167">
        <f t="shared" si="101"/>
        <v>251.08199999999999</v>
      </c>
      <c r="T349" s="167">
        <f t="shared" si="102"/>
        <v>116.251</v>
      </c>
      <c r="U349" s="167">
        <f t="shared" si="103"/>
        <v>133.60499999999999</v>
      </c>
      <c r="V349" s="135">
        <f t="shared" si="104"/>
        <v>60</v>
      </c>
      <c r="W349" s="167">
        <f t="shared" si="105"/>
        <v>221.08199999999999</v>
      </c>
      <c r="X349" s="167">
        <f t="shared" si="106"/>
        <v>86.251000000000005</v>
      </c>
      <c r="Y349" s="167">
        <f t="shared" si="107"/>
        <v>103.60499999999999</v>
      </c>
      <c r="Z349" t="str">
        <f t="shared" si="108"/>
        <v>NA</v>
      </c>
      <c r="AA349">
        <f t="shared" si="109"/>
        <v>121.251</v>
      </c>
      <c r="AB349" s="168" t="str">
        <f t="shared" si="110"/>
        <v>NA</v>
      </c>
      <c r="AC349">
        <f t="shared" si="111"/>
        <v>116.251</v>
      </c>
      <c r="AD349" s="168" t="str">
        <f t="shared" si="112"/>
        <v>NA</v>
      </c>
      <c r="AE349">
        <f t="shared" si="113"/>
        <v>86.251000000000005</v>
      </c>
    </row>
    <row r="350" spans="1:31" outlineLevel="1" x14ac:dyDescent="0.25">
      <c r="A350" s="149">
        <v>100</v>
      </c>
      <c r="B350" s="164" t="str">
        <f t="shared" si="95"/>
        <v>FA</v>
      </c>
      <c r="C350" s="164" t="str">
        <f t="shared" si="96"/>
        <v>FA</v>
      </c>
      <c r="D350" s="164" t="str">
        <f t="shared" si="97"/>
        <v>FA</v>
      </c>
      <c r="E350" s="135">
        <v>25.55</v>
      </c>
      <c r="F350" s="165">
        <v>0.4</v>
      </c>
      <c r="G350" s="135">
        <v>15</v>
      </c>
      <c r="H350" s="135">
        <v>125</v>
      </c>
      <c r="I350" s="154">
        <v>21.313800000000001</v>
      </c>
      <c r="J350" s="154">
        <v>1.4999999999999999E-2</v>
      </c>
      <c r="K350" s="154">
        <v>263.29300000000001</v>
      </c>
      <c r="L350" s="154">
        <v>147.779</v>
      </c>
      <c r="M350" s="154">
        <v>162.47900000000001</v>
      </c>
      <c r="N350" s="135">
        <f t="shared" si="98"/>
        <v>95</v>
      </c>
      <c r="O350" s="167">
        <f t="shared" si="99"/>
        <v>233.29300000000001</v>
      </c>
      <c r="P350" s="167">
        <f t="shared" si="99"/>
        <v>117.779</v>
      </c>
      <c r="Q350" s="167">
        <f t="shared" si="99"/>
        <v>132.47900000000001</v>
      </c>
      <c r="R350" s="135">
        <f t="shared" si="100"/>
        <v>90</v>
      </c>
      <c r="S350" s="167">
        <f t="shared" si="101"/>
        <v>228.29300000000001</v>
      </c>
      <c r="T350" s="167">
        <f t="shared" si="102"/>
        <v>112.779</v>
      </c>
      <c r="U350" s="167">
        <f t="shared" si="103"/>
        <v>127.47900000000001</v>
      </c>
      <c r="V350" s="135">
        <f t="shared" si="104"/>
        <v>60</v>
      </c>
      <c r="W350" s="167">
        <f t="shared" si="105"/>
        <v>198.29300000000001</v>
      </c>
      <c r="X350" s="167">
        <f t="shared" si="106"/>
        <v>82.778999999999996</v>
      </c>
      <c r="Y350" s="167">
        <f t="shared" si="107"/>
        <v>97.479000000000013</v>
      </c>
      <c r="Z350" t="str">
        <f t="shared" si="108"/>
        <v>NA</v>
      </c>
      <c r="AA350">
        <f t="shared" si="109"/>
        <v>117.779</v>
      </c>
      <c r="AB350" s="168" t="str">
        <f t="shared" si="110"/>
        <v>NA</v>
      </c>
      <c r="AC350">
        <f t="shared" si="111"/>
        <v>112.779</v>
      </c>
      <c r="AD350" s="168" t="str">
        <f t="shared" si="112"/>
        <v>NA</v>
      </c>
      <c r="AE350">
        <f t="shared" si="113"/>
        <v>82.778999999999996</v>
      </c>
    </row>
    <row r="351" spans="1:31" outlineLevel="1" x14ac:dyDescent="0.25">
      <c r="A351" s="149">
        <v>125</v>
      </c>
      <c r="B351" s="164" t="str">
        <f t="shared" si="95"/>
        <v>FA</v>
      </c>
      <c r="C351" s="164" t="str">
        <f t="shared" si="96"/>
        <v>FA</v>
      </c>
      <c r="D351" s="164" t="str">
        <f t="shared" si="97"/>
        <v>FA</v>
      </c>
      <c r="E351" s="135">
        <v>31.9</v>
      </c>
      <c r="F351" s="165">
        <v>0.4</v>
      </c>
      <c r="G351" s="135">
        <v>15</v>
      </c>
      <c r="H351" s="135">
        <v>125</v>
      </c>
      <c r="I351" s="154">
        <v>27.66</v>
      </c>
      <c r="J351" s="154">
        <v>1.4999999999999999E-2</v>
      </c>
      <c r="K351" s="154">
        <v>237.06200000000001</v>
      </c>
      <c r="L351" s="154">
        <v>143.417</v>
      </c>
      <c r="M351" s="154">
        <v>155.63300000000001</v>
      </c>
      <c r="N351" s="135">
        <f t="shared" si="98"/>
        <v>95</v>
      </c>
      <c r="O351" s="167">
        <f t="shared" si="99"/>
        <v>207.06200000000001</v>
      </c>
      <c r="P351" s="167">
        <f t="shared" si="99"/>
        <v>113.417</v>
      </c>
      <c r="Q351" s="167">
        <f t="shared" si="99"/>
        <v>125.63300000000001</v>
      </c>
      <c r="R351" s="135">
        <f t="shared" si="100"/>
        <v>90</v>
      </c>
      <c r="S351" s="167">
        <f t="shared" si="101"/>
        <v>202.06200000000001</v>
      </c>
      <c r="T351" s="167">
        <f t="shared" si="102"/>
        <v>108.417</v>
      </c>
      <c r="U351" s="167">
        <f t="shared" si="103"/>
        <v>120.63300000000001</v>
      </c>
      <c r="V351" s="135">
        <f t="shared" si="104"/>
        <v>60</v>
      </c>
      <c r="W351" s="167">
        <f t="shared" si="105"/>
        <v>172.06200000000001</v>
      </c>
      <c r="X351" s="167">
        <f t="shared" si="106"/>
        <v>78.417000000000002</v>
      </c>
      <c r="Y351" s="167">
        <f t="shared" si="107"/>
        <v>90.63300000000001</v>
      </c>
      <c r="Z351">
        <f t="shared" si="108"/>
        <v>207.06200000000001</v>
      </c>
      <c r="AA351">
        <f t="shared" si="109"/>
        <v>113.417</v>
      </c>
      <c r="AB351" s="168" t="str">
        <f t="shared" si="110"/>
        <v>NA</v>
      </c>
      <c r="AC351">
        <f t="shared" si="111"/>
        <v>108.417</v>
      </c>
      <c r="AD351" s="168" t="str">
        <f t="shared" si="112"/>
        <v>NA</v>
      </c>
      <c r="AE351">
        <f t="shared" si="113"/>
        <v>78.417000000000002</v>
      </c>
    </row>
    <row r="352" spans="1:31" outlineLevel="1" x14ac:dyDescent="0.25">
      <c r="A352" s="149">
        <v>150</v>
      </c>
      <c r="B352" s="164" t="str">
        <f t="shared" si="95"/>
        <v>FA</v>
      </c>
      <c r="C352" s="164" t="str">
        <f t="shared" si="96"/>
        <v>FA</v>
      </c>
      <c r="D352" s="164" t="str">
        <f t="shared" si="97"/>
        <v>FA</v>
      </c>
      <c r="E352" s="135">
        <v>38.25</v>
      </c>
      <c r="F352" s="165">
        <v>0.4</v>
      </c>
      <c r="G352" s="135">
        <v>15</v>
      </c>
      <c r="H352" s="135">
        <v>125</v>
      </c>
      <c r="I352" s="154">
        <v>34.0062</v>
      </c>
      <c r="J352" s="154">
        <v>1.4999999999999999E-2</v>
      </c>
      <c r="K352" s="154">
        <v>219.251</v>
      </c>
      <c r="L352" s="154">
        <v>140.58199999999999</v>
      </c>
      <c r="M352" s="154">
        <v>150.87700000000001</v>
      </c>
      <c r="N352" s="135">
        <f t="shared" si="98"/>
        <v>95</v>
      </c>
      <c r="O352" s="167">
        <f t="shared" si="99"/>
        <v>189.251</v>
      </c>
      <c r="P352" s="167">
        <f t="shared" si="99"/>
        <v>110.58199999999999</v>
      </c>
      <c r="Q352" s="167">
        <f t="shared" si="99"/>
        <v>120.87700000000001</v>
      </c>
      <c r="R352" s="135">
        <f t="shared" si="100"/>
        <v>90</v>
      </c>
      <c r="S352" s="167">
        <f t="shared" si="101"/>
        <v>184.251</v>
      </c>
      <c r="T352" s="167">
        <f t="shared" si="102"/>
        <v>105.58199999999999</v>
      </c>
      <c r="U352" s="167">
        <f t="shared" si="103"/>
        <v>115.87700000000001</v>
      </c>
      <c r="V352" s="135">
        <f t="shared" si="104"/>
        <v>60</v>
      </c>
      <c r="W352" s="167">
        <f t="shared" si="105"/>
        <v>154.251</v>
      </c>
      <c r="X352" s="167">
        <f t="shared" si="106"/>
        <v>75.581999999999994</v>
      </c>
      <c r="Y352" s="167">
        <f t="shared" si="107"/>
        <v>85.87700000000001</v>
      </c>
      <c r="Z352">
        <f t="shared" si="108"/>
        <v>189.251</v>
      </c>
      <c r="AA352">
        <f t="shared" si="109"/>
        <v>110.58199999999999</v>
      </c>
      <c r="AB352" s="168" t="str">
        <f t="shared" si="110"/>
        <v>NA</v>
      </c>
      <c r="AC352">
        <f t="shared" si="111"/>
        <v>105.58199999999999</v>
      </c>
      <c r="AD352" s="168" t="str">
        <f t="shared" si="112"/>
        <v>NA</v>
      </c>
      <c r="AE352">
        <f t="shared" si="113"/>
        <v>75.581999999999994</v>
      </c>
    </row>
    <row r="353" spans="1:31" outlineLevel="1" x14ac:dyDescent="0.25">
      <c r="A353" s="149">
        <v>2</v>
      </c>
      <c r="B353" s="164" t="str">
        <f t="shared" si="95"/>
        <v>FA</v>
      </c>
      <c r="C353" s="164" t="str">
        <f t="shared" si="96"/>
        <v>FA</v>
      </c>
      <c r="D353" s="164" t="str">
        <f t="shared" si="97"/>
        <v>FA</v>
      </c>
      <c r="E353" s="135">
        <v>0.68</v>
      </c>
      <c r="F353" s="165">
        <v>0.4</v>
      </c>
      <c r="G353" s="135">
        <v>18</v>
      </c>
      <c r="H353" s="135">
        <v>125</v>
      </c>
      <c r="I353" s="154">
        <v>-3.5630800000000002</v>
      </c>
      <c r="J353" s="154">
        <v>1.7999999999999999E-2</v>
      </c>
      <c r="K353" s="154">
        <v>2845.21</v>
      </c>
      <c r="L353" s="154">
        <v>583.39099999999996</v>
      </c>
      <c r="M353" s="154">
        <v>849.07</v>
      </c>
      <c r="N353" s="135">
        <f t="shared" si="98"/>
        <v>95</v>
      </c>
      <c r="O353" s="167">
        <f t="shared" si="99"/>
        <v>2815.21</v>
      </c>
      <c r="P353" s="167">
        <f t="shared" si="99"/>
        <v>553.39099999999996</v>
      </c>
      <c r="Q353" s="167">
        <f t="shared" si="99"/>
        <v>819.07</v>
      </c>
      <c r="R353" s="135">
        <f t="shared" si="100"/>
        <v>90</v>
      </c>
      <c r="S353" s="167">
        <f t="shared" si="101"/>
        <v>2810.21</v>
      </c>
      <c r="T353" s="167">
        <f t="shared" si="102"/>
        <v>548.39099999999996</v>
      </c>
      <c r="U353" s="167">
        <f t="shared" si="103"/>
        <v>814.07</v>
      </c>
      <c r="V353" s="135">
        <f t="shared" si="104"/>
        <v>60</v>
      </c>
      <c r="W353" s="167">
        <f t="shared" si="105"/>
        <v>2780.21</v>
      </c>
      <c r="X353" s="167">
        <f t="shared" si="106"/>
        <v>518.39099999999996</v>
      </c>
      <c r="Y353" s="167">
        <f t="shared" si="107"/>
        <v>784.07</v>
      </c>
      <c r="Z353" t="str">
        <f t="shared" si="108"/>
        <v>NA</v>
      </c>
      <c r="AA353" t="str">
        <f t="shared" si="109"/>
        <v>NA</v>
      </c>
      <c r="AB353" s="168" t="str">
        <f t="shared" si="110"/>
        <v>NA</v>
      </c>
      <c r="AC353" t="str">
        <f t="shared" si="111"/>
        <v>NA</v>
      </c>
      <c r="AD353" s="168" t="str">
        <f t="shared" si="112"/>
        <v>NA</v>
      </c>
      <c r="AE353" t="str">
        <f t="shared" si="113"/>
        <v>NA</v>
      </c>
    </row>
    <row r="354" spans="1:31" outlineLevel="1" x14ac:dyDescent="0.25">
      <c r="A354" s="149">
        <v>3.5</v>
      </c>
      <c r="B354" s="164" t="str">
        <f t="shared" si="95"/>
        <v>FA</v>
      </c>
      <c r="C354" s="164" t="str">
        <f t="shared" si="96"/>
        <v>FA</v>
      </c>
      <c r="D354" s="164" t="str">
        <f t="shared" si="97"/>
        <v>FA</v>
      </c>
      <c r="E354" s="135">
        <v>1.06</v>
      </c>
      <c r="F354" s="165">
        <v>0.4</v>
      </c>
      <c r="G354" s="135">
        <v>18</v>
      </c>
      <c r="H354" s="135">
        <v>125</v>
      </c>
      <c r="I354" s="154">
        <v>-3.1823100000000002</v>
      </c>
      <c r="J354" s="154">
        <v>1.7999999999999999E-2</v>
      </c>
      <c r="K354" s="154">
        <v>2303.4299999999998</v>
      </c>
      <c r="L354" s="154">
        <v>485.93700000000001</v>
      </c>
      <c r="M354" s="154">
        <v>709.01499999999999</v>
      </c>
      <c r="N354" s="135">
        <f t="shared" si="98"/>
        <v>95</v>
      </c>
      <c r="O354" s="167">
        <f t="shared" si="99"/>
        <v>2273.4299999999998</v>
      </c>
      <c r="P354" s="167">
        <f t="shared" si="99"/>
        <v>455.93700000000001</v>
      </c>
      <c r="Q354" s="167">
        <f t="shared" si="99"/>
        <v>679.01499999999999</v>
      </c>
      <c r="R354" s="135">
        <f t="shared" si="100"/>
        <v>90</v>
      </c>
      <c r="S354" s="167">
        <f t="shared" si="101"/>
        <v>2268.4299999999998</v>
      </c>
      <c r="T354" s="167">
        <f t="shared" si="102"/>
        <v>450.93700000000001</v>
      </c>
      <c r="U354" s="167">
        <f t="shared" si="103"/>
        <v>674.01499999999999</v>
      </c>
      <c r="V354" s="135">
        <f t="shared" si="104"/>
        <v>60</v>
      </c>
      <c r="W354" s="167">
        <f t="shared" si="105"/>
        <v>2238.4299999999998</v>
      </c>
      <c r="X354" s="167">
        <f t="shared" si="106"/>
        <v>420.93700000000001</v>
      </c>
      <c r="Y354" s="167">
        <f t="shared" si="107"/>
        <v>644.01499999999999</v>
      </c>
      <c r="Z354" t="str">
        <f t="shared" si="108"/>
        <v>NA</v>
      </c>
      <c r="AA354" t="str">
        <f t="shared" si="109"/>
        <v>NA</v>
      </c>
      <c r="AB354" s="168" t="str">
        <f t="shared" si="110"/>
        <v>NA</v>
      </c>
      <c r="AC354" t="str">
        <f t="shared" si="111"/>
        <v>NA</v>
      </c>
      <c r="AD354" s="168" t="str">
        <f t="shared" si="112"/>
        <v>NA</v>
      </c>
      <c r="AE354" t="str">
        <f t="shared" si="113"/>
        <v>NA</v>
      </c>
    </row>
    <row r="355" spans="1:31" outlineLevel="1" x14ac:dyDescent="0.25">
      <c r="A355" s="149">
        <v>5</v>
      </c>
      <c r="B355" s="164" t="str">
        <f t="shared" si="95"/>
        <v>FA</v>
      </c>
      <c r="C355" s="164" t="str">
        <f t="shared" si="96"/>
        <v>FA</v>
      </c>
      <c r="D355" s="164" t="str">
        <f t="shared" si="97"/>
        <v>FA</v>
      </c>
      <c r="E355" s="135">
        <v>1.44</v>
      </c>
      <c r="F355" s="165">
        <v>0.4</v>
      </c>
      <c r="G355" s="135">
        <v>18</v>
      </c>
      <c r="H355" s="135">
        <v>125</v>
      </c>
      <c r="I355" s="154">
        <v>-2.8015400000000001</v>
      </c>
      <c r="J355" s="154">
        <v>1.7999999999999999E-2</v>
      </c>
      <c r="K355" s="154">
        <v>1952.45</v>
      </c>
      <c r="L355" s="154">
        <v>422.99400000000003</v>
      </c>
      <c r="M355" s="154">
        <v>611.78899999999999</v>
      </c>
      <c r="N355" s="135">
        <f t="shared" si="98"/>
        <v>95</v>
      </c>
      <c r="O355" s="167">
        <f t="shared" si="99"/>
        <v>1922.45</v>
      </c>
      <c r="P355" s="167">
        <f t="shared" si="99"/>
        <v>392.99400000000003</v>
      </c>
      <c r="Q355" s="167">
        <f t="shared" si="99"/>
        <v>581.78899999999999</v>
      </c>
      <c r="R355" s="135">
        <f t="shared" si="100"/>
        <v>90</v>
      </c>
      <c r="S355" s="167">
        <f t="shared" si="101"/>
        <v>1917.45</v>
      </c>
      <c r="T355" s="167">
        <f t="shared" si="102"/>
        <v>387.99400000000003</v>
      </c>
      <c r="U355" s="167">
        <f t="shared" si="103"/>
        <v>576.78899999999999</v>
      </c>
      <c r="V355" s="135">
        <f t="shared" si="104"/>
        <v>60</v>
      </c>
      <c r="W355" s="167">
        <f t="shared" si="105"/>
        <v>1887.45</v>
      </c>
      <c r="X355" s="167">
        <f t="shared" si="106"/>
        <v>357.99400000000003</v>
      </c>
      <c r="Y355" s="167">
        <f t="shared" si="107"/>
        <v>546.78899999999999</v>
      </c>
      <c r="Z355" t="str">
        <f t="shared" si="108"/>
        <v>NA</v>
      </c>
      <c r="AA355" t="str">
        <f t="shared" si="109"/>
        <v>NA</v>
      </c>
      <c r="AB355" s="168" t="str">
        <f t="shared" si="110"/>
        <v>NA</v>
      </c>
      <c r="AC355" t="str">
        <f t="shared" si="111"/>
        <v>NA</v>
      </c>
      <c r="AD355" s="168" t="str">
        <f t="shared" si="112"/>
        <v>NA</v>
      </c>
      <c r="AE355" t="str">
        <f t="shared" si="113"/>
        <v>NA</v>
      </c>
    </row>
    <row r="356" spans="1:31" outlineLevel="1" x14ac:dyDescent="0.25">
      <c r="A356" s="149">
        <v>7.5</v>
      </c>
      <c r="B356" s="164" t="str">
        <f t="shared" si="95"/>
        <v>FA</v>
      </c>
      <c r="C356" s="164" t="str">
        <f t="shared" si="96"/>
        <v>FA</v>
      </c>
      <c r="D356" s="164" t="str">
        <f t="shared" si="97"/>
        <v>FA</v>
      </c>
      <c r="E356" s="135">
        <v>2.0699999999999998</v>
      </c>
      <c r="F356" s="165">
        <v>0.4</v>
      </c>
      <c r="G356" s="135">
        <v>18</v>
      </c>
      <c r="H356" s="135">
        <v>125</v>
      </c>
      <c r="I356" s="154">
        <v>-2.1669200000000002</v>
      </c>
      <c r="J356" s="154">
        <v>1.7999999999999999E-2</v>
      </c>
      <c r="K356" s="154">
        <v>1553.49</v>
      </c>
      <c r="L356" s="154">
        <v>358.15699999999998</v>
      </c>
      <c r="M356" s="154">
        <v>505.45400000000001</v>
      </c>
      <c r="N356" s="135">
        <f t="shared" si="98"/>
        <v>95</v>
      </c>
      <c r="O356" s="167">
        <f t="shared" si="99"/>
        <v>1523.49</v>
      </c>
      <c r="P356" s="167">
        <f t="shared" si="99"/>
        <v>328.15699999999998</v>
      </c>
      <c r="Q356" s="167">
        <f t="shared" si="99"/>
        <v>475.45400000000001</v>
      </c>
      <c r="R356" s="135">
        <f t="shared" si="100"/>
        <v>90</v>
      </c>
      <c r="S356" s="167">
        <f t="shared" si="101"/>
        <v>1518.49</v>
      </c>
      <c r="T356" s="167">
        <f t="shared" si="102"/>
        <v>323.15699999999998</v>
      </c>
      <c r="U356" s="167">
        <f t="shared" si="103"/>
        <v>470.45400000000001</v>
      </c>
      <c r="V356" s="135">
        <f t="shared" si="104"/>
        <v>60</v>
      </c>
      <c r="W356" s="167">
        <f t="shared" si="105"/>
        <v>1488.49</v>
      </c>
      <c r="X356" s="167">
        <f t="shared" si="106"/>
        <v>293.15699999999998</v>
      </c>
      <c r="Y356" s="167">
        <f t="shared" si="107"/>
        <v>440.45400000000001</v>
      </c>
      <c r="Z356" t="str">
        <f t="shared" si="108"/>
        <v>NA</v>
      </c>
      <c r="AA356" t="str">
        <f t="shared" si="109"/>
        <v>NA</v>
      </c>
      <c r="AB356" s="168" t="str">
        <f t="shared" si="110"/>
        <v>NA</v>
      </c>
      <c r="AC356" t="str">
        <f t="shared" si="111"/>
        <v>NA</v>
      </c>
      <c r="AD356" s="168" t="str">
        <f t="shared" si="112"/>
        <v>NA</v>
      </c>
      <c r="AE356" t="str">
        <f t="shared" si="113"/>
        <v>NA</v>
      </c>
    </row>
    <row r="357" spans="1:31" outlineLevel="1" x14ac:dyDescent="0.25">
      <c r="A357" s="149">
        <v>10</v>
      </c>
      <c r="B357" s="164" t="str">
        <f t="shared" si="95"/>
        <v>FA</v>
      </c>
      <c r="C357" s="164" t="str">
        <f t="shared" si="96"/>
        <v>FA</v>
      </c>
      <c r="D357" s="164" t="str">
        <f t="shared" si="97"/>
        <v>FA</v>
      </c>
      <c r="E357" s="135">
        <v>2.71</v>
      </c>
      <c r="F357" s="165">
        <v>0.4</v>
      </c>
      <c r="G357" s="135">
        <v>18</v>
      </c>
      <c r="H357" s="135">
        <v>125</v>
      </c>
      <c r="I357" s="154">
        <v>-1.5323099999999998</v>
      </c>
      <c r="J357" s="154">
        <v>1.7999999999999999E-2</v>
      </c>
      <c r="K357" s="154">
        <v>1303.08</v>
      </c>
      <c r="L357" s="154">
        <v>314.10199999999998</v>
      </c>
      <c r="M357" s="154">
        <v>434.09500000000003</v>
      </c>
      <c r="N357" s="135">
        <f t="shared" si="98"/>
        <v>95</v>
      </c>
      <c r="O357" s="167">
        <f t="shared" si="99"/>
        <v>1273.08</v>
      </c>
      <c r="P357" s="167">
        <f t="shared" si="99"/>
        <v>284.10199999999998</v>
      </c>
      <c r="Q357" s="167">
        <f t="shared" si="99"/>
        <v>404.09500000000003</v>
      </c>
      <c r="R357" s="135">
        <f t="shared" si="100"/>
        <v>90</v>
      </c>
      <c r="S357" s="167">
        <f t="shared" si="101"/>
        <v>1268.08</v>
      </c>
      <c r="T357" s="167">
        <f t="shared" si="102"/>
        <v>279.10199999999998</v>
      </c>
      <c r="U357" s="167">
        <f t="shared" si="103"/>
        <v>399.09500000000003</v>
      </c>
      <c r="V357" s="135">
        <f t="shared" si="104"/>
        <v>60</v>
      </c>
      <c r="W357" s="167">
        <f t="shared" si="105"/>
        <v>1238.08</v>
      </c>
      <c r="X357" s="167">
        <f t="shared" si="106"/>
        <v>249.10199999999998</v>
      </c>
      <c r="Y357" s="167">
        <f t="shared" si="107"/>
        <v>369.09500000000003</v>
      </c>
      <c r="Z357" t="str">
        <f t="shared" si="108"/>
        <v>NA</v>
      </c>
      <c r="AA357" t="str">
        <f t="shared" si="109"/>
        <v>NA</v>
      </c>
      <c r="AB357" s="168" t="str">
        <f t="shared" si="110"/>
        <v>NA</v>
      </c>
      <c r="AC357" t="str">
        <f t="shared" si="111"/>
        <v>NA</v>
      </c>
      <c r="AD357" s="168" t="str">
        <f t="shared" si="112"/>
        <v>NA</v>
      </c>
      <c r="AE357" t="str">
        <f t="shared" si="113"/>
        <v>NA</v>
      </c>
    </row>
    <row r="358" spans="1:31" outlineLevel="1" x14ac:dyDescent="0.25">
      <c r="A358" s="149">
        <v>15</v>
      </c>
      <c r="B358" s="164" t="str">
        <f t="shared" si="95"/>
        <v>FA</v>
      </c>
      <c r="C358" s="164" t="str">
        <f t="shared" si="96"/>
        <v>FA</v>
      </c>
      <c r="D358" s="164" t="str">
        <f t="shared" si="97"/>
        <v>FA</v>
      </c>
      <c r="E358" s="135">
        <v>3.98</v>
      </c>
      <c r="F358" s="165">
        <v>0.4</v>
      </c>
      <c r="G358" s="135">
        <v>18</v>
      </c>
      <c r="H358" s="135">
        <v>125</v>
      </c>
      <c r="I358" s="154">
        <v>-0.26307700000000001</v>
      </c>
      <c r="J358" s="154">
        <v>1.7999999999999999E-2</v>
      </c>
      <c r="K358" s="154">
        <v>993.26</v>
      </c>
      <c r="L358" s="154">
        <v>262.76900000000001</v>
      </c>
      <c r="M358" s="154">
        <v>352.00599999999997</v>
      </c>
      <c r="N358" s="135">
        <f t="shared" si="98"/>
        <v>95</v>
      </c>
      <c r="O358" s="167">
        <f t="shared" si="99"/>
        <v>963.26</v>
      </c>
      <c r="P358" s="167">
        <f t="shared" si="99"/>
        <v>232.76900000000001</v>
      </c>
      <c r="Q358" s="167">
        <f t="shared" si="99"/>
        <v>322.00599999999997</v>
      </c>
      <c r="R358" s="135">
        <f t="shared" si="100"/>
        <v>90</v>
      </c>
      <c r="S358" s="167">
        <f t="shared" si="101"/>
        <v>958.26</v>
      </c>
      <c r="T358" s="167">
        <f t="shared" si="102"/>
        <v>227.76900000000001</v>
      </c>
      <c r="U358" s="167">
        <f t="shared" si="103"/>
        <v>317.00599999999997</v>
      </c>
      <c r="V358" s="135">
        <f t="shared" si="104"/>
        <v>60</v>
      </c>
      <c r="W358" s="167">
        <f t="shared" si="105"/>
        <v>928.26</v>
      </c>
      <c r="X358" s="167">
        <f t="shared" si="106"/>
        <v>197.76900000000001</v>
      </c>
      <c r="Y358" s="167">
        <f t="shared" si="107"/>
        <v>287.00599999999997</v>
      </c>
      <c r="Z358" t="str">
        <f t="shared" si="108"/>
        <v>NA</v>
      </c>
      <c r="AA358" t="str">
        <f t="shared" si="109"/>
        <v>NA</v>
      </c>
      <c r="AB358" s="168" t="str">
        <f t="shared" si="110"/>
        <v>NA</v>
      </c>
      <c r="AC358" t="str">
        <f t="shared" si="111"/>
        <v>NA</v>
      </c>
      <c r="AD358" s="168" t="str">
        <f t="shared" si="112"/>
        <v>NA</v>
      </c>
      <c r="AE358" t="str">
        <f t="shared" si="113"/>
        <v>NA</v>
      </c>
    </row>
    <row r="359" spans="1:31" outlineLevel="1" x14ac:dyDescent="0.25">
      <c r="A359" s="149">
        <v>20</v>
      </c>
      <c r="B359" s="164" t="str">
        <f t="shared" si="95"/>
        <v>FA</v>
      </c>
      <c r="C359" s="164" t="str">
        <f t="shared" si="96"/>
        <v>FA</v>
      </c>
      <c r="D359" s="164" t="str">
        <f t="shared" si="97"/>
        <v>FA</v>
      </c>
      <c r="E359" s="135">
        <v>5.25</v>
      </c>
      <c r="F359" s="165">
        <v>0.4</v>
      </c>
      <c r="G359" s="135">
        <v>18</v>
      </c>
      <c r="H359" s="135">
        <v>125</v>
      </c>
      <c r="I359" s="154">
        <v>1.0061500000000001</v>
      </c>
      <c r="J359" s="154">
        <v>1.7999999999999999E-2</v>
      </c>
      <c r="K359" s="154">
        <v>814.54</v>
      </c>
      <c r="L359" s="154">
        <v>235.31200000000001</v>
      </c>
      <c r="M359" s="154">
        <v>306.18900000000002</v>
      </c>
      <c r="N359" s="135">
        <f t="shared" si="98"/>
        <v>95</v>
      </c>
      <c r="O359" s="167">
        <f t="shared" si="99"/>
        <v>784.54</v>
      </c>
      <c r="P359" s="167">
        <f t="shared" si="99"/>
        <v>205.31200000000001</v>
      </c>
      <c r="Q359" s="167">
        <f t="shared" si="99"/>
        <v>276.18900000000002</v>
      </c>
      <c r="R359" s="135">
        <f t="shared" si="100"/>
        <v>90</v>
      </c>
      <c r="S359" s="167">
        <f t="shared" si="101"/>
        <v>779.54</v>
      </c>
      <c r="T359" s="167">
        <f t="shared" si="102"/>
        <v>200.31200000000001</v>
      </c>
      <c r="U359" s="167">
        <f t="shared" si="103"/>
        <v>271.18900000000002</v>
      </c>
      <c r="V359" s="135">
        <f t="shared" si="104"/>
        <v>60</v>
      </c>
      <c r="W359" s="167">
        <f t="shared" si="105"/>
        <v>749.54</v>
      </c>
      <c r="X359" s="167">
        <f t="shared" si="106"/>
        <v>170.31200000000001</v>
      </c>
      <c r="Y359" s="167">
        <f t="shared" si="107"/>
        <v>241.18900000000002</v>
      </c>
      <c r="Z359" t="str">
        <f t="shared" si="108"/>
        <v>NA</v>
      </c>
      <c r="AA359" t="str">
        <f t="shared" si="109"/>
        <v>NA</v>
      </c>
      <c r="AB359" s="168" t="str">
        <f t="shared" si="110"/>
        <v>NA</v>
      </c>
      <c r="AC359" t="str">
        <f t="shared" si="111"/>
        <v>NA</v>
      </c>
      <c r="AD359" s="168" t="str">
        <f t="shared" si="112"/>
        <v>NA</v>
      </c>
      <c r="AE359" t="str">
        <f t="shared" si="113"/>
        <v>NA</v>
      </c>
    </row>
    <row r="360" spans="1:31" outlineLevel="1" x14ac:dyDescent="0.25">
      <c r="A360" s="149">
        <v>35</v>
      </c>
      <c r="B360" s="164" t="str">
        <f t="shared" si="95"/>
        <v>FA</v>
      </c>
      <c r="C360" s="164" t="str">
        <f t="shared" si="96"/>
        <v>FA</v>
      </c>
      <c r="D360" s="164" t="str">
        <f t="shared" si="97"/>
        <v>FA</v>
      </c>
      <c r="E360" s="135">
        <v>9.0500000000000007</v>
      </c>
      <c r="F360" s="165">
        <v>0.4</v>
      </c>
      <c r="G360" s="135">
        <v>18</v>
      </c>
      <c r="H360" s="135">
        <v>125</v>
      </c>
      <c r="I360" s="154">
        <v>4.8138500000000004</v>
      </c>
      <c r="J360" s="154">
        <v>1.7999999999999999E-2</v>
      </c>
      <c r="K360" s="154">
        <v>553.06700000000001</v>
      </c>
      <c r="L360" s="154">
        <v>193.596</v>
      </c>
      <c r="M360" s="154">
        <v>237.375</v>
      </c>
      <c r="N360" s="135">
        <f t="shared" si="98"/>
        <v>95</v>
      </c>
      <c r="O360" s="167">
        <f t="shared" si="99"/>
        <v>523.06700000000001</v>
      </c>
      <c r="P360" s="167">
        <f t="shared" si="99"/>
        <v>163.596</v>
      </c>
      <c r="Q360" s="167">
        <f t="shared" si="99"/>
        <v>207.375</v>
      </c>
      <c r="R360" s="135">
        <f t="shared" si="100"/>
        <v>90</v>
      </c>
      <c r="S360" s="167">
        <f t="shared" si="101"/>
        <v>518.06700000000001</v>
      </c>
      <c r="T360" s="167">
        <f t="shared" si="102"/>
        <v>158.596</v>
      </c>
      <c r="U360" s="167">
        <f t="shared" si="103"/>
        <v>202.375</v>
      </c>
      <c r="V360" s="135">
        <f t="shared" si="104"/>
        <v>60</v>
      </c>
      <c r="W360" s="167">
        <f t="shared" si="105"/>
        <v>488.06700000000001</v>
      </c>
      <c r="X360" s="167">
        <f t="shared" si="106"/>
        <v>128.596</v>
      </c>
      <c r="Y360" s="167">
        <f t="shared" si="107"/>
        <v>172.375</v>
      </c>
      <c r="Z360" t="str">
        <f t="shared" si="108"/>
        <v>NA</v>
      </c>
      <c r="AA360" t="str">
        <f t="shared" si="109"/>
        <v>NA</v>
      </c>
      <c r="AB360" s="168" t="str">
        <f t="shared" si="110"/>
        <v>NA</v>
      </c>
      <c r="AC360" t="str">
        <f t="shared" si="111"/>
        <v>NA</v>
      </c>
      <c r="AD360" s="168" t="str">
        <f t="shared" si="112"/>
        <v>NA</v>
      </c>
      <c r="AE360" t="str">
        <f t="shared" si="113"/>
        <v>NA</v>
      </c>
    </row>
    <row r="361" spans="1:31" outlineLevel="1" x14ac:dyDescent="0.25">
      <c r="A361" s="149">
        <v>50</v>
      </c>
      <c r="B361" s="164" t="str">
        <f t="shared" si="95"/>
        <v>FA</v>
      </c>
      <c r="C361" s="164" t="str">
        <f t="shared" si="96"/>
        <v>FA</v>
      </c>
      <c r="D361" s="164" t="str">
        <f t="shared" si="97"/>
        <v>FA</v>
      </c>
      <c r="E361" s="135">
        <v>12.86</v>
      </c>
      <c r="F361" s="165">
        <v>0.4</v>
      </c>
      <c r="G361" s="135">
        <v>18</v>
      </c>
      <c r="H361" s="135">
        <v>125</v>
      </c>
      <c r="I361" s="154">
        <v>8.6215399999999995</v>
      </c>
      <c r="J361" s="154">
        <v>1.7999999999999999E-2</v>
      </c>
      <c r="K361" s="154">
        <v>436.70600000000002</v>
      </c>
      <c r="L361" s="154">
        <v>175.52</v>
      </c>
      <c r="M361" s="154">
        <v>207.98699999999999</v>
      </c>
      <c r="N361" s="135">
        <f t="shared" si="98"/>
        <v>95</v>
      </c>
      <c r="O361" s="167">
        <f t="shared" si="99"/>
        <v>406.70600000000002</v>
      </c>
      <c r="P361" s="167">
        <f t="shared" si="99"/>
        <v>145.52000000000001</v>
      </c>
      <c r="Q361" s="167">
        <f t="shared" si="99"/>
        <v>177.98699999999999</v>
      </c>
      <c r="R361" s="135">
        <f t="shared" si="100"/>
        <v>90</v>
      </c>
      <c r="S361" s="167">
        <f t="shared" si="101"/>
        <v>401.70600000000002</v>
      </c>
      <c r="T361" s="167">
        <f t="shared" si="102"/>
        <v>140.52000000000001</v>
      </c>
      <c r="U361" s="167">
        <f t="shared" si="103"/>
        <v>172.98699999999999</v>
      </c>
      <c r="V361" s="135">
        <f t="shared" si="104"/>
        <v>60</v>
      </c>
      <c r="W361" s="167">
        <f t="shared" si="105"/>
        <v>371.70600000000002</v>
      </c>
      <c r="X361" s="167">
        <f t="shared" si="106"/>
        <v>110.52000000000001</v>
      </c>
      <c r="Y361" s="167">
        <f t="shared" si="107"/>
        <v>142.98699999999999</v>
      </c>
      <c r="Z361" t="str">
        <f t="shared" si="108"/>
        <v>NA</v>
      </c>
      <c r="AA361" t="str">
        <f t="shared" si="109"/>
        <v>NA</v>
      </c>
      <c r="AB361" s="168" t="str">
        <f t="shared" si="110"/>
        <v>NA</v>
      </c>
      <c r="AC361" t="str">
        <f t="shared" si="111"/>
        <v>NA</v>
      </c>
      <c r="AD361" s="168" t="str">
        <f t="shared" si="112"/>
        <v>NA</v>
      </c>
      <c r="AE361" t="str">
        <f t="shared" si="113"/>
        <v>NA</v>
      </c>
    </row>
    <row r="362" spans="1:31" outlineLevel="1" x14ac:dyDescent="0.25">
      <c r="A362" s="149">
        <v>60</v>
      </c>
      <c r="B362" s="164" t="str">
        <f t="shared" si="95"/>
        <v>FA</v>
      </c>
      <c r="C362" s="164" t="str">
        <f t="shared" si="96"/>
        <v>FA</v>
      </c>
      <c r="D362" s="164" t="str">
        <f t="shared" si="97"/>
        <v>FA</v>
      </c>
      <c r="E362" s="135">
        <v>15.4</v>
      </c>
      <c r="F362" s="165">
        <v>0.4</v>
      </c>
      <c r="G362" s="135">
        <v>18</v>
      </c>
      <c r="H362" s="135">
        <v>125</v>
      </c>
      <c r="I362" s="154">
        <v>11.16</v>
      </c>
      <c r="J362" s="154">
        <v>1.7999999999999999E-2</v>
      </c>
      <c r="K362" s="154">
        <v>389.07600000000002</v>
      </c>
      <c r="L362" s="154">
        <v>167.90899999999999</v>
      </c>
      <c r="M362" s="154">
        <v>195.78399999999999</v>
      </c>
      <c r="N362" s="135">
        <f t="shared" si="98"/>
        <v>95</v>
      </c>
      <c r="O362" s="167">
        <f t="shared" si="99"/>
        <v>359.07600000000002</v>
      </c>
      <c r="P362" s="167">
        <f t="shared" si="99"/>
        <v>137.90899999999999</v>
      </c>
      <c r="Q362" s="167">
        <f t="shared" si="99"/>
        <v>165.78399999999999</v>
      </c>
      <c r="R362" s="135">
        <f t="shared" si="100"/>
        <v>90</v>
      </c>
      <c r="S362" s="167">
        <f t="shared" si="101"/>
        <v>354.07600000000002</v>
      </c>
      <c r="T362" s="167">
        <f t="shared" si="102"/>
        <v>132.90899999999999</v>
      </c>
      <c r="U362" s="167">
        <f t="shared" si="103"/>
        <v>160.78399999999999</v>
      </c>
      <c r="V362" s="135">
        <f t="shared" si="104"/>
        <v>60</v>
      </c>
      <c r="W362" s="167">
        <f t="shared" si="105"/>
        <v>324.07600000000002</v>
      </c>
      <c r="X362" s="167">
        <f t="shared" si="106"/>
        <v>102.90899999999999</v>
      </c>
      <c r="Y362" s="167">
        <f t="shared" si="107"/>
        <v>130.78399999999999</v>
      </c>
      <c r="Z362" t="str">
        <f t="shared" si="108"/>
        <v>NA</v>
      </c>
      <c r="AA362" t="str">
        <f t="shared" si="109"/>
        <v>NA</v>
      </c>
      <c r="AB362" s="168" t="str">
        <f t="shared" si="110"/>
        <v>NA</v>
      </c>
      <c r="AC362" t="str">
        <f t="shared" si="111"/>
        <v>NA</v>
      </c>
      <c r="AD362" s="168" t="str">
        <f t="shared" si="112"/>
        <v>NA</v>
      </c>
      <c r="AE362" t="str">
        <f t="shared" si="113"/>
        <v>NA</v>
      </c>
    </row>
    <row r="363" spans="1:31" outlineLevel="1" x14ac:dyDescent="0.25">
      <c r="A363" s="149">
        <v>70</v>
      </c>
      <c r="B363" s="164" t="str">
        <f t="shared" si="95"/>
        <v>FA</v>
      </c>
      <c r="C363" s="164" t="str">
        <f t="shared" si="96"/>
        <v>FA</v>
      </c>
      <c r="D363" s="164" t="str">
        <f t="shared" si="97"/>
        <v>FA</v>
      </c>
      <c r="E363" s="135">
        <v>17.940000000000001</v>
      </c>
      <c r="F363" s="165">
        <v>0.4</v>
      </c>
      <c r="G363" s="135">
        <v>18</v>
      </c>
      <c r="H363" s="135">
        <v>125</v>
      </c>
      <c r="I363" s="154">
        <v>13.698499999999999</v>
      </c>
      <c r="J363" s="154">
        <v>1.7999999999999999E-2</v>
      </c>
      <c r="K363" s="154">
        <v>354.27699999999999</v>
      </c>
      <c r="L363" s="154">
        <v>162.40299999999999</v>
      </c>
      <c r="M363" s="154">
        <v>186.845</v>
      </c>
      <c r="N363" s="135">
        <f t="shared" si="98"/>
        <v>95</v>
      </c>
      <c r="O363" s="167">
        <f t="shared" si="99"/>
        <v>324.27699999999999</v>
      </c>
      <c r="P363" s="167">
        <f t="shared" si="99"/>
        <v>132.40299999999999</v>
      </c>
      <c r="Q363" s="167">
        <f t="shared" si="99"/>
        <v>156.845</v>
      </c>
      <c r="R363" s="135">
        <f t="shared" si="100"/>
        <v>90</v>
      </c>
      <c r="S363" s="167">
        <f t="shared" si="101"/>
        <v>319.27699999999999</v>
      </c>
      <c r="T363" s="167">
        <f t="shared" si="102"/>
        <v>127.40299999999999</v>
      </c>
      <c r="U363" s="167">
        <f t="shared" si="103"/>
        <v>151.845</v>
      </c>
      <c r="V363" s="135">
        <f t="shared" si="104"/>
        <v>60</v>
      </c>
      <c r="W363" s="167">
        <f t="shared" si="105"/>
        <v>289.27699999999999</v>
      </c>
      <c r="X363" s="167">
        <f t="shared" si="106"/>
        <v>97.402999999999992</v>
      </c>
      <c r="Y363" s="167">
        <f t="shared" si="107"/>
        <v>121.845</v>
      </c>
      <c r="Z363" t="str">
        <f t="shared" si="108"/>
        <v>NA</v>
      </c>
      <c r="AA363">
        <f t="shared" si="109"/>
        <v>132.40299999999999</v>
      </c>
      <c r="AB363" s="168" t="str">
        <f t="shared" si="110"/>
        <v>NA</v>
      </c>
      <c r="AC363" t="str">
        <f t="shared" si="111"/>
        <v>NA</v>
      </c>
      <c r="AD363" s="168" t="str">
        <f t="shared" si="112"/>
        <v>NA</v>
      </c>
      <c r="AE363" t="str">
        <f t="shared" si="113"/>
        <v>NA</v>
      </c>
    </row>
    <row r="364" spans="1:31" outlineLevel="1" x14ac:dyDescent="0.25">
      <c r="A364" s="149">
        <v>85</v>
      </c>
      <c r="B364" s="164" t="str">
        <f t="shared" si="95"/>
        <v>FA</v>
      </c>
      <c r="C364" s="164" t="str">
        <f t="shared" si="96"/>
        <v>FA</v>
      </c>
      <c r="D364" s="164" t="str">
        <f t="shared" si="97"/>
        <v>FA</v>
      </c>
      <c r="E364" s="135">
        <v>21.75</v>
      </c>
      <c r="F364" s="165">
        <v>0.4</v>
      </c>
      <c r="G364" s="135">
        <v>18</v>
      </c>
      <c r="H364" s="135">
        <v>125</v>
      </c>
      <c r="I364" s="154">
        <v>17.5062</v>
      </c>
      <c r="J364" s="154">
        <v>1.7999999999999999E-2</v>
      </c>
      <c r="K364" s="154">
        <v>316.70699999999999</v>
      </c>
      <c r="L364" s="154">
        <v>156.304</v>
      </c>
      <c r="M364" s="154">
        <v>176.892</v>
      </c>
      <c r="N364" s="135">
        <f t="shared" si="98"/>
        <v>95</v>
      </c>
      <c r="O364" s="167">
        <f t="shared" si="99"/>
        <v>286.70699999999999</v>
      </c>
      <c r="P364" s="167">
        <f t="shared" si="99"/>
        <v>126.304</v>
      </c>
      <c r="Q364" s="167">
        <f t="shared" si="99"/>
        <v>146.892</v>
      </c>
      <c r="R364" s="135">
        <f t="shared" si="100"/>
        <v>90</v>
      </c>
      <c r="S364" s="167">
        <f t="shared" si="101"/>
        <v>281.70699999999999</v>
      </c>
      <c r="T364" s="167">
        <f t="shared" si="102"/>
        <v>121.304</v>
      </c>
      <c r="U364" s="167">
        <f t="shared" si="103"/>
        <v>141.892</v>
      </c>
      <c r="V364" s="135">
        <f t="shared" si="104"/>
        <v>60</v>
      </c>
      <c r="W364" s="167">
        <f t="shared" si="105"/>
        <v>251.70699999999999</v>
      </c>
      <c r="X364" s="167">
        <f t="shared" si="106"/>
        <v>91.304000000000002</v>
      </c>
      <c r="Y364" s="167">
        <f t="shared" si="107"/>
        <v>111.892</v>
      </c>
      <c r="Z364" t="str">
        <f t="shared" si="108"/>
        <v>NA</v>
      </c>
      <c r="AA364">
        <f t="shared" si="109"/>
        <v>126.304</v>
      </c>
      <c r="AB364" s="168" t="str">
        <f t="shared" si="110"/>
        <v>NA</v>
      </c>
      <c r="AC364" t="str">
        <f t="shared" si="111"/>
        <v>NA</v>
      </c>
      <c r="AD364" s="168" t="str">
        <f t="shared" si="112"/>
        <v>NA</v>
      </c>
      <c r="AE364" t="str">
        <f t="shared" si="113"/>
        <v>NA</v>
      </c>
    </row>
    <row r="365" spans="1:31" outlineLevel="1" x14ac:dyDescent="0.25">
      <c r="A365" s="149">
        <v>100</v>
      </c>
      <c r="B365" s="164" t="str">
        <f t="shared" si="95"/>
        <v>FA</v>
      </c>
      <c r="C365" s="164" t="str">
        <f t="shared" si="96"/>
        <v>FA</v>
      </c>
      <c r="D365" s="164" t="str">
        <f t="shared" si="97"/>
        <v>FA</v>
      </c>
      <c r="E365" s="135">
        <v>25.55</v>
      </c>
      <c r="F365" s="165">
        <v>0.4</v>
      </c>
      <c r="G365" s="135">
        <v>18</v>
      </c>
      <c r="H365" s="135">
        <v>125</v>
      </c>
      <c r="I365" s="154">
        <v>21.313800000000001</v>
      </c>
      <c r="J365" s="154">
        <v>1.7999999999999999E-2</v>
      </c>
      <c r="K365" s="154">
        <v>289.73399999999998</v>
      </c>
      <c r="L365" s="154">
        <v>152.184</v>
      </c>
      <c r="M365" s="154">
        <v>169.65</v>
      </c>
      <c r="N365" s="135">
        <f t="shared" si="98"/>
        <v>95</v>
      </c>
      <c r="O365" s="167">
        <f t="shared" si="99"/>
        <v>259.73399999999998</v>
      </c>
      <c r="P365" s="167">
        <f t="shared" si="99"/>
        <v>122.184</v>
      </c>
      <c r="Q365" s="167">
        <f t="shared" si="99"/>
        <v>139.65</v>
      </c>
      <c r="R365" s="135">
        <f t="shared" si="100"/>
        <v>90</v>
      </c>
      <c r="S365" s="167">
        <f t="shared" si="101"/>
        <v>254.73399999999998</v>
      </c>
      <c r="T365" s="167">
        <f t="shared" si="102"/>
        <v>117.184</v>
      </c>
      <c r="U365" s="167">
        <f t="shared" si="103"/>
        <v>134.65</v>
      </c>
      <c r="V365" s="135">
        <f t="shared" si="104"/>
        <v>60</v>
      </c>
      <c r="W365" s="167">
        <f t="shared" si="105"/>
        <v>224.73399999999998</v>
      </c>
      <c r="X365" s="167">
        <f t="shared" si="106"/>
        <v>87.183999999999997</v>
      </c>
      <c r="Y365" s="167">
        <f t="shared" si="107"/>
        <v>104.65</v>
      </c>
      <c r="Z365" t="str">
        <f t="shared" si="108"/>
        <v>NA</v>
      </c>
      <c r="AA365">
        <f t="shared" si="109"/>
        <v>122.184</v>
      </c>
      <c r="AB365" s="168" t="str">
        <f t="shared" si="110"/>
        <v>NA</v>
      </c>
      <c r="AC365">
        <f t="shared" si="111"/>
        <v>117.184</v>
      </c>
      <c r="AD365" s="168" t="str">
        <f t="shared" si="112"/>
        <v>NA</v>
      </c>
      <c r="AE365" t="str">
        <f t="shared" si="113"/>
        <v>NA</v>
      </c>
    </row>
    <row r="366" spans="1:31" outlineLevel="1" x14ac:dyDescent="0.25">
      <c r="A366" s="149">
        <v>125</v>
      </c>
      <c r="B366" s="164" t="str">
        <f t="shared" si="95"/>
        <v>FA</v>
      </c>
      <c r="C366" s="164" t="str">
        <f t="shared" si="96"/>
        <v>FA</v>
      </c>
      <c r="D366" s="164" t="str">
        <f t="shared" si="97"/>
        <v>FA</v>
      </c>
      <c r="E366" s="135">
        <v>31.9</v>
      </c>
      <c r="F366" s="165">
        <v>0.4</v>
      </c>
      <c r="G366" s="135">
        <v>18</v>
      </c>
      <c r="H366" s="135">
        <v>125</v>
      </c>
      <c r="I366" s="154">
        <v>27.66</v>
      </c>
      <c r="J366" s="154">
        <v>1.7999999999999999E-2</v>
      </c>
      <c r="K366" s="154">
        <v>258.63900000000001</v>
      </c>
      <c r="L366" s="154">
        <v>147</v>
      </c>
      <c r="M366" s="154">
        <v>161.53700000000001</v>
      </c>
      <c r="N366" s="135">
        <f t="shared" si="98"/>
        <v>95</v>
      </c>
      <c r="O366" s="167">
        <f t="shared" si="99"/>
        <v>228.63900000000001</v>
      </c>
      <c r="P366" s="167">
        <f t="shared" si="99"/>
        <v>117</v>
      </c>
      <c r="Q366" s="167">
        <f t="shared" si="99"/>
        <v>131.53700000000001</v>
      </c>
      <c r="R366" s="135">
        <f t="shared" si="100"/>
        <v>90</v>
      </c>
      <c r="S366" s="167">
        <f t="shared" si="101"/>
        <v>223.63900000000001</v>
      </c>
      <c r="T366" s="167">
        <f t="shared" si="102"/>
        <v>112</v>
      </c>
      <c r="U366" s="167">
        <f t="shared" si="103"/>
        <v>126.53700000000001</v>
      </c>
      <c r="V366" s="135">
        <f t="shared" si="104"/>
        <v>60</v>
      </c>
      <c r="W366" s="167">
        <f t="shared" si="105"/>
        <v>193.63900000000001</v>
      </c>
      <c r="X366" s="167">
        <f t="shared" si="106"/>
        <v>82</v>
      </c>
      <c r="Y366" s="167">
        <f t="shared" si="107"/>
        <v>96.537000000000006</v>
      </c>
      <c r="Z366" t="str">
        <f t="shared" si="108"/>
        <v>NA</v>
      </c>
      <c r="AA366">
        <f t="shared" si="109"/>
        <v>117</v>
      </c>
      <c r="AB366" s="168" t="str">
        <f t="shared" si="110"/>
        <v>NA</v>
      </c>
      <c r="AC366">
        <f t="shared" si="111"/>
        <v>112</v>
      </c>
      <c r="AD366" s="168" t="str">
        <f t="shared" si="112"/>
        <v>NA</v>
      </c>
      <c r="AE366">
        <f t="shared" si="113"/>
        <v>82</v>
      </c>
    </row>
    <row r="367" spans="1:31" outlineLevel="1" x14ac:dyDescent="0.25">
      <c r="A367" s="149">
        <v>150</v>
      </c>
      <c r="B367" s="164" t="str">
        <f t="shared" si="95"/>
        <v>FA</v>
      </c>
      <c r="C367" s="164" t="str">
        <f t="shared" si="96"/>
        <v>FA</v>
      </c>
      <c r="D367" s="164" t="str">
        <f t="shared" si="97"/>
        <v>FA</v>
      </c>
      <c r="E367" s="135">
        <v>38.25</v>
      </c>
      <c r="F367" s="165">
        <v>0.4</v>
      </c>
      <c r="G367" s="135">
        <v>18</v>
      </c>
      <c r="H367" s="135">
        <v>125</v>
      </c>
      <c r="I367" s="154">
        <v>34.0062</v>
      </c>
      <c r="J367" s="154">
        <v>1.7999999999999999E-2</v>
      </c>
      <c r="K367" s="154">
        <v>237.49100000000001</v>
      </c>
      <c r="L367" s="154">
        <v>143.625</v>
      </c>
      <c r="M367" s="154">
        <v>155.887</v>
      </c>
      <c r="N367" s="135">
        <f t="shared" si="98"/>
        <v>95</v>
      </c>
      <c r="O367" s="167">
        <f t="shared" si="99"/>
        <v>207.49100000000001</v>
      </c>
      <c r="P367" s="167">
        <f t="shared" si="99"/>
        <v>113.625</v>
      </c>
      <c r="Q367" s="167">
        <f t="shared" si="99"/>
        <v>125.887</v>
      </c>
      <c r="R367" s="135">
        <f t="shared" si="100"/>
        <v>90</v>
      </c>
      <c r="S367" s="167">
        <f t="shared" si="101"/>
        <v>202.49100000000001</v>
      </c>
      <c r="T367" s="167">
        <f t="shared" si="102"/>
        <v>108.625</v>
      </c>
      <c r="U367" s="167">
        <f t="shared" si="103"/>
        <v>120.887</v>
      </c>
      <c r="V367" s="135">
        <f t="shared" si="104"/>
        <v>60</v>
      </c>
      <c r="W367" s="167">
        <f t="shared" si="105"/>
        <v>172.49100000000001</v>
      </c>
      <c r="X367" s="167">
        <f t="shared" si="106"/>
        <v>78.625</v>
      </c>
      <c r="Y367" s="167">
        <f t="shared" si="107"/>
        <v>90.887</v>
      </c>
      <c r="Z367">
        <f t="shared" si="108"/>
        <v>207.49100000000001</v>
      </c>
      <c r="AA367">
        <f t="shared" si="109"/>
        <v>113.625</v>
      </c>
      <c r="AB367" s="168" t="str">
        <f t="shared" si="110"/>
        <v>NA</v>
      </c>
      <c r="AC367">
        <f t="shared" si="111"/>
        <v>108.625</v>
      </c>
      <c r="AD367" s="168" t="str">
        <f t="shared" si="112"/>
        <v>NA</v>
      </c>
      <c r="AE367">
        <f t="shared" si="113"/>
        <v>78.625</v>
      </c>
    </row>
    <row r="368" spans="1:31" outlineLevel="1" x14ac:dyDescent="0.25">
      <c r="A368" s="149">
        <v>2</v>
      </c>
      <c r="B368" s="164" t="str">
        <f t="shared" si="95"/>
        <v>FA</v>
      </c>
      <c r="C368" s="164" t="str">
        <f t="shared" si="96"/>
        <v>FA</v>
      </c>
      <c r="D368" s="164" t="str">
        <f t="shared" si="97"/>
        <v>FA</v>
      </c>
      <c r="E368" s="135">
        <v>0.68</v>
      </c>
      <c r="F368" s="165">
        <v>0.4</v>
      </c>
      <c r="G368" s="135">
        <v>24</v>
      </c>
      <c r="H368" s="135">
        <v>125</v>
      </c>
      <c r="I368" s="154">
        <v>-3.5630800000000002</v>
      </c>
      <c r="J368" s="154">
        <v>2.4E-2</v>
      </c>
      <c r="K368" s="154">
        <v>3647.79</v>
      </c>
      <c r="L368" s="154">
        <v>706.88</v>
      </c>
      <c r="M368" s="154">
        <v>1035.17</v>
      </c>
      <c r="N368" s="135">
        <f t="shared" si="98"/>
        <v>95</v>
      </c>
      <c r="O368" s="167">
        <f t="shared" si="99"/>
        <v>3617.79</v>
      </c>
      <c r="P368" s="167">
        <f t="shared" si="99"/>
        <v>676.88</v>
      </c>
      <c r="Q368" s="167">
        <f t="shared" si="99"/>
        <v>1005.1700000000001</v>
      </c>
      <c r="R368" s="135">
        <f t="shared" si="100"/>
        <v>90</v>
      </c>
      <c r="S368" s="167">
        <f t="shared" si="101"/>
        <v>3612.79</v>
      </c>
      <c r="T368" s="167">
        <f t="shared" si="102"/>
        <v>671.88</v>
      </c>
      <c r="U368" s="167">
        <f t="shared" si="103"/>
        <v>1000.1700000000001</v>
      </c>
      <c r="V368" s="135">
        <f t="shared" si="104"/>
        <v>60</v>
      </c>
      <c r="W368" s="167">
        <f t="shared" si="105"/>
        <v>3582.79</v>
      </c>
      <c r="X368" s="167">
        <f t="shared" si="106"/>
        <v>641.88</v>
      </c>
      <c r="Y368" s="167">
        <f t="shared" si="107"/>
        <v>970.17000000000007</v>
      </c>
      <c r="Z368" t="str">
        <f t="shared" si="108"/>
        <v>NA</v>
      </c>
      <c r="AA368" t="str">
        <f t="shared" si="109"/>
        <v>NA</v>
      </c>
      <c r="AB368" s="168" t="str">
        <f t="shared" si="110"/>
        <v>NA</v>
      </c>
      <c r="AC368" t="str">
        <f t="shared" si="111"/>
        <v>NA</v>
      </c>
      <c r="AD368" s="168" t="str">
        <f t="shared" si="112"/>
        <v>NA</v>
      </c>
      <c r="AE368" t="str">
        <f t="shared" si="113"/>
        <v>NA</v>
      </c>
    </row>
    <row r="369" spans="1:31" outlineLevel="1" x14ac:dyDescent="0.25">
      <c r="A369" s="149">
        <v>3.5</v>
      </c>
      <c r="B369" s="164" t="str">
        <f t="shared" si="95"/>
        <v>FA</v>
      </c>
      <c r="C369" s="164" t="str">
        <f t="shared" si="96"/>
        <v>FA</v>
      </c>
      <c r="D369" s="164" t="str">
        <f t="shared" si="97"/>
        <v>FA</v>
      </c>
      <c r="E369" s="135">
        <v>1.06</v>
      </c>
      <c r="F369" s="165">
        <v>0.4</v>
      </c>
      <c r="G369" s="135">
        <v>24</v>
      </c>
      <c r="H369" s="135">
        <v>125</v>
      </c>
      <c r="I369" s="154">
        <v>-3.1823100000000002</v>
      </c>
      <c r="J369" s="154">
        <v>2.4E-2</v>
      </c>
      <c r="K369" s="154">
        <v>2933.6</v>
      </c>
      <c r="L369" s="154">
        <v>584.53099999999995</v>
      </c>
      <c r="M369" s="154">
        <v>861.25</v>
      </c>
      <c r="N369" s="135">
        <f t="shared" si="98"/>
        <v>95</v>
      </c>
      <c r="O369" s="167">
        <f t="shared" si="99"/>
        <v>2903.6</v>
      </c>
      <c r="P369" s="167">
        <f t="shared" si="99"/>
        <v>554.53099999999995</v>
      </c>
      <c r="Q369" s="167">
        <f t="shared" si="99"/>
        <v>831.25</v>
      </c>
      <c r="R369" s="135">
        <f t="shared" si="100"/>
        <v>90</v>
      </c>
      <c r="S369" s="167">
        <f t="shared" si="101"/>
        <v>2898.6</v>
      </c>
      <c r="T369" s="167">
        <f t="shared" si="102"/>
        <v>549.53099999999995</v>
      </c>
      <c r="U369" s="167">
        <f t="shared" si="103"/>
        <v>826.25</v>
      </c>
      <c r="V369" s="135">
        <f t="shared" si="104"/>
        <v>60</v>
      </c>
      <c r="W369" s="167">
        <f t="shared" si="105"/>
        <v>2868.6</v>
      </c>
      <c r="X369" s="167">
        <f t="shared" si="106"/>
        <v>519.53099999999995</v>
      </c>
      <c r="Y369" s="167">
        <f t="shared" si="107"/>
        <v>796.25</v>
      </c>
      <c r="Z369" t="str">
        <f t="shared" si="108"/>
        <v>NA</v>
      </c>
      <c r="AA369" t="str">
        <f t="shared" si="109"/>
        <v>NA</v>
      </c>
      <c r="AB369" s="168" t="str">
        <f t="shared" si="110"/>
        <v>NA</v>
      </c>
      <c r="AC369" t="str">
        <f t="shared" si="111"/>
        <v>NA</v>
      </c>
      <c r="AD369" s="168" t="str">
        <f t="shared" si="112"/>
        <v>NA</v>
      </c>
      <c r="AE369" t="str">
        <f t="shared" si="113"/>
        <v>NA</v>
      </c>
    </row>
    <row r="370" spans="1:31" outlineLevel="1" x14ac:dyDescent="0.25">
      <c r="A370" s="149">
        <v>5</v>
      </c>
      <c r="B370" s="164" t="str">
        <f t="shared" si="95"/>
        <v>FA</v>
      </c>
      <c r="C370" s="164" t="str">
        <f t="shared" si="96"/>
        <v>FA</v>
      </c>
      <c r="D370" s="164" t="str">
        <f t="shared" si="97"/>
        <v>FA</v>
      </c>
      <c r="E370" s="135">
        <v>1.44</v>
      </c>
      <c r="F370" s="165">
        <v>0.4</v>
      </c>
      <c r="G370" s="135">
        <v>24</v>
      </c>
      <c r="H370" s="135">
        <v>125</v>
      </c>
      <c r="I370" s="154">
        <v>-2.8015400000000001</v>
      </c>
      <c r="J370" s="154">
        <v>2.4E-2</v>
      </c>
      <c r="K370" s="154">
        <v>2475.92</v>
      </c>
      <c r="L370" s="154">
        <v>505.38400000000001</v>
      </c>
      <c r="M370" s="154">
        <v>740.27</v>
      </c>
      <c r="N370" s="135">
        <f t="shared" si="98"/>
        <v>95</v>
      </c>
      <c r="O370" s="167">
        <f t="shared" si="99"/>
        <v>2445.92</v>
      </c>
      <c r="P370" s="167">
        <f t="shared" si="99"/>
        <v>475.38400000000001</v>
      </c>
      <c r="Q370" s="167">
        <f t="shared" si="99"/>
        <v>710.27</v>
      </c>
      <c r="R370" s="135">
        <f t="shared" si="100"/>
        <v>90</v>
      </c>
      <c r="S370" s="167">
        <f t="shared" si="101"/>
        <v>2440.92</v>
      </c>
      <c r="T370" s="167">
        <f t="shared" si="102"/>
        <v>470.38400000000001</v>
      </c>
      <c r="U370" s="167">
        <f t="shared" si="103"/>
        <v>705.27</v>
      </c>
      <c r="V370" s="135">
        <f t="shared" si="104"/>
        <v>60</v>
      </c>
      <c r="W370" s="167">
        <f t="shared" si="105"/>
        <v>2410.92</v>
      </c>
      <c r="X370" s="167">
        <f t="shared" si="106"/>
        <v>440.38400000000001</v>
      </c>
      <c r="Y370" s="167">
        <f t="shared" si="107"/>
        <v>675.27</v>
      </c>
      <c r="Z370" t="str">
        <f t="shared" si="108"/>
        <v>NA</v>
      </c>
      <c r="AA370" t="str">
        <f t="shared" si="109"/>
        <v>NA</v>
      </c>
      <c r="AB370" s="168" t="str">
        <f t="shared" si="110"/>
        <v>NA</v>
      </c>
      <c r="AC370" t="str">
        <f t="shared" si="111"/>
        <v>NA</v>
      </c>
      <c r="AD370" s="168" t="str">
        <f t="shared" si="112"/>
        <v>NA</v>
      </c>
      <c r="AE370" t="str">
        <f t="shared" si="113"/>
        <v>NA</v>
      </c>
    </row>
    <row r="371" spans="1:31" outlineLevel="1" x14ac:dyDescent="0.25">
      <c r="A371" s="149">
        <v>7.5</v>
      </c>
      <c r="B371" s="164" t="str">
        <f t="shared" si="95"/>
        <v>FA</v>
      </c>
      <c r="C371" s="164" t="str">
        <f t="shared" si="96"/>
        <v>FA</v>
      </c>
      <c r="D371" s="164" t="str">
        <f t="shared" si="97"/>
        <v>FA</v>
      </c>
      <c r="E371" s="135">
        <v>2.0699999999999998</v>
      </c>
      <c r="F371" s="165">
        <v>0.4</v>
      </c>
      <c r="G371" s="135">
        <v>24</v>
      </c>
      <c r="H371" s="135">
        <v>125</v>
      </c>
      <c r="I371" s="154">
        <v>-2.1669200000000002</v>
      </c>
      <c r="J371" s="154">
        <v>2.4E-2</v>
      </c>
      <c r="K371" s="154">
        <v>1961.43</v>
      </c>
      <c r="L371" s="154">
        <v>423.79599999999999</v>
      </c>
      <c r="M371" s="154">
        <v>607.86699999999996</v>
      </c>
      <c r="N371" s="135">
        <f t="shared" si="98"/>
        <v>95</v>
      </c>
      <c r="O371" s="167">
        <f t="shared" si="99"/>
        <v>1931.43</v>
      </c>
      <c r="P371" s="167">
        <f t="shared" si="99"/>
        <v>393.79599999999999</v>
      </c>
      <c r="Q371" s="167">
        <f t="shared" si="99"/>
        <v>577.86699999999996</v>
      </c>
      <c r="R371" s="135">
        <f t="shared" si="100"/>
        <v>90</v>
      </c>
      <c r="S371" s="167">
        <f t="shared" si="101"/>
        <v>1926.43</v>
      </c>
      <c r="T371" s="167">
        <f t="shared" si="102"/>
        <v>388.79599999999999</v>
      </c>
      <c r="U371" s="167">
        <f t="shared" si="103"/>
        <v>572.86699999999996</v>
      </c>
      <c r="V371" s="135">
        <f t="shared" si="104"/>
        <v>60</v>
      </c>
      <c r="W371" s="167">
        <f t="shared" si="105"/>
        <v>1896.43</v>
      </c>
      <c r="X371" s="167">
        <f t="shared" si="106"/>
        <v>358.79599999999999</v>
      </c>
      <c r="Y371" s="167">
        <f t="shared" si="107"/>
        <v>542.86699999999996</v>
      </c>
      <c r="Z371" t="str">
        <f t="shared" si="108"/>
        <v>NA</v>
      </c>
      <c r="AA371" t="str">
        <f t="shared" si="109"/>
        <v>NA</v>
      </c>
      <c r="AB371" s="168" t="str">
        <f t="shared" si="110"/>
        <v>NA</v>
      </c>
      <c r="AC371" t="str">
        <f t="shared" si="111"/>
        <v>NA</v>
      </c>
      <c r="AD371" s="168" t="str">
        <f t="shared" si="112"/>
        <v>NA</v>
      </c>
      <c r="AE371" t="str">
        <f t="shared" si="113"/>
        <v>NA</v>
      </c>
    </row>
    <row r="372" spans="1:31" outlineLevel="1" x14ac:dyDescent="0.25">
      <c r="A372" s="149">
        <v>10</v>
      </c>
      <c r="B372" s="164" t="str">
        <f t="shared" si="95"/>
        <v>FA</v>
      </c>
      <c r="C372" s="164" t="str">
        <f t="shared" si="96"/>
        <v>FA</v>
      </c>
      <c r="D372" s="164" t="str">
        <f t="shared" si="97"/>
        <v>FA</v>
      </c>
      <c r="E372" s="135">
        <v>2.71</v>
      </c>
      <c r="F372" s="165">
        <v>0.4</v>
      </c>
      <c r="G372" s="135">
        <v>24</v>
      </c>
      <c r="H372" s="135">
        <v>125</v>
      </c>
      <c r="I372" s="154">
        <v>-1.5323099999999998</v>
      </c>
      <c r="J372" s="154">
        <v>2.4E-2</v>
      </c>
      <c r="K372" s="154">
        <v>1639.89</v>
      </c>
      <c r="L372" s="154">
        <v>367.99900000000002</v>
      </c>
      <c r="M372" s="154">
        <v>518.37800000000004</v>
      </c>
      <c r="N372" s="135">
        <f t="shared" si="98"/>
        <v>95</v>
      </c>
      <c r="O372" s="167">
        <f t="shared" si="99"/>
        <v>1609.89</v>
      </c>
      <c r="P372" s="167">
        <f t="shared" si="99"/>
        <v>337.99900000000002</v>
      </c>
      <c r="Q372" s="167">
        <f t="shared" si="99"/>
        <v>488.37800000000004</v>
      </c>
      <c r="R372" s="135">
        <f t="shared" si="100"/>
        <v>90</v>
      </c>
      <c r="S372" s="167">
        <f t="shared" si="101"/>
        <v>1604.89</v>
      </c>
      <c r="T372" s="167">
        <f t="shared" si="102"/>
        <v>332.99900000000002</v>
      </c>
      <c r="U372" s="167">
        <f t="shared" si="103"/>
        <v>483.37800000000004</v>
      </c>
      <c r="V372" s="135">
        <f t="shared" si="104"/>
        <v>60</v>
      </c>
      <c r="W372" s="167">
        <f t="shared" si="105"/>
        <v>1574.89</v>
      </c>
      <c r="X372" s="167">
        <f t="shared" si="106"/>
        <v>302.99900000000002</v>
      </c>
      <c r="Y372" s="167">
        <f t="shared" si="107"/>
        <v>453.37800000000004</v>
      </c>
      <c r="Z372" t="str">
        <f t="shared" si="108"/>
        <v>NA</v>
      </c>
      <c r="AA372" t="str">
        <f t="shared" si="109"/>
        <v>NA</v>
      </c>
      <c r="AB372" s="168" t="str">
        <f t="shared" si="110"/>
        <v>NA</v>
      </c>
      <c r="AC372" t="str">
        <f t="shared" si="111"/>
        <v>NA</v>
      </c>
      <c r="AD372" s="168" t="str">
        <f t="shared" si="112"/>
        <v>NA</v>
      </c>
      <c r="AE372" t="str">
        <f t="shared" si="113"/>
        <v>NA</v>
      </c>
    </row>
    <row r="373" spans="1:31" outlineLevel="1" x14ac:dyDescent="0.25">
      <c r="A373" s="149">
        <v>15</v>
      </c>
      <c r="B373" s="164" t="str">
        <f t="shared" si="95"/>
        <v>FA</v>
      </c>
      <c r="C373" s="164" t="str">
        <f t="shared" si="96"/>
        <v>FA</v>
      </c>
      <c r="D373" s="164" t="str">
        <f t="shared" si="97"/>
        <v>FA</v>
      </c>
      <c r="E373" s="135">
        <v>3.98</v>
      </c>
      <c r="F373" s="165">
        <v>0.4</v>
      </c>
      <c r="G373" s="135">
        <v>24</v>
      </c>
      <c r="H373" s="135">
        <v>125</v>
      </c>
      <c r="I373" s="154">
        <v>-0.26307700000000001</v>
      </c>
      <c r="J373" s="154">
        <v>2.4E-2</v>
      </c>
      <c r="K373" s="154">
        <v>1244.31</v>
      </c>
      <c r="L373" s="154">
        <v>302.93299999999999</v>
      </c>
      <c r="M373" s="154">
        <v>415.517</v>
      </c>
      <c r="N373" s="135">
        <f t="shared" si="98"/>
        <v>95</v>
      </c>
      <c r="O373" s="167">
        <f t="shared" si="99"/>
        <v>1214.31</v>
      </c>
      <c r="P373" s="167">
        <f t="shared" si="99"/>
        <v>272.93299999999999</v>
      </c>
      <c r="Q373" s="167">
        <f t="shared" si="99"/>
        <v>385.517</v>
      </c>
      <c r="R373" s="135">
        <f t="shared" si="100"/>
        <v>90</v>
      </c>
      <c r="S373" s="167">
        <f t="shared" si="101"/>
        <v>1209.31</v>
      </c>
      <c r="T373" s="167">
        <f t="shared" si="102"/>
        <v>267.93299999999999</v>
      </c>
      <c r="U373" s="167">
        <f t="shared" si="103"/>
        <v>380.517</v>
      </c>
      <c r="V373" s="135">
        <f t="shared" si="104"/>
        <v>60</v>
      </c>
      <c r="W373" s="167">
        <f t="shared" si="105"/>
        <v>1179.31</v>
      </c>
      <c r="X373" s="167">
        <f t="shared" si="106"/>
        <v>237.93299999999999</v>
      </c>
      <c r="Y373" s="167">
        <f t="shared" si="107"/>
        <v>350.517</v>
      </c>
      <c r="Z373" t="str">
        <f t="shared" si="108"/>
        <v>NA</v>
      </c>
      <c r="AA373" t="str">
        <f t="shared" si="109"/>
        <v>NA</v>
      </c>
      <c r="AB373" s="168" t="str">
        <f t="shared" si="110"/>
        <v>NA</v>
      </c>
      <c r="AC373" t="str">
        <f t="shared" si="111"/>
        <v>NA</v>
      </c>
      <c r="AD373" s="168" t="str">
        <f t="shared" si="112"/>
        <v>NA</v>
      </c>
      <c r="AE373" t="str">
        <f t="shared" si="113"/>
        <v>NA</v>
      </c>
    </row>
    <row r="374" spans="1:31" outlineLevel="1" x14ac:dyDescent="0.25">
      <c r="A374" s="149">
        <v>20</v>
      </c>
      <c r="B374" s="164" t="str">
        <f t="shared" si="95"/>
        <v>FA</v>
      </c>
      <c r="C374" s="164" t="str">
        <f t="shared" si="96"/>
        <v>FA</v>
      </c>
      <c r="D374" s="164" t="str">
        <f t="shared" si="97"/>
        <v>FA</v>
      </c>
      <c r="E374" s="135">
        <v>5.25</v>
      </c>
      <c r="F374" s="165">
        <v>0.4</v>
      </c>
      <c r="G374" s="135">
        <v>24</v>
      </c>
      <c r="H374" s="135">
        <v>125</v>
      </c>
      <c r="I374" s="154">
        <v>1.0061500000000001</v>
      </c>
      <c r="J374" s="154">
        <v>2.4E-2</v>
      </c>
      <c r="K374" s="154">
        <v>1016.09</v>
      </c>
      <c r="L374" s="154">
        <v>267.98899999999998</v>
      </c>
      <c r="M374" s="154">
        <v>357.91199999999998</v>
      </c>
      <c r="N374" s="135">
        <f t="shared" si="98"/>
        <v>95</v>
      </c>
      <c r="O374" s="167">
        <f t="shared" si="99"/>
        <v>986.09</v>
      </c>
      <c r="P374" s="167">
        <f t="shared" si="99"/>
        <v>237.98899999999998</v>
      </c>
      <c r="Q374" s="167">
        <f t="shared" si="99"/>
        <v>327.91199999999998</v>
      </c>
      <c r="R374" s="135">
        <f t="shared" si="100"/>
        <v>90</v>
      </c>
      <c r="S374" s="167">
        <f t="shared" si="101"/>
        <v>981.09</v>
      </c>
      <c r="T374" s="167">
        <f t="shared" si="102"/>
        <v>232.98899999999998</v>
      </c>
      <c r="U374" s="167">
        <f t="shared" si="103"/>
        <v>322.91199999999998</v>
      </c>
      <c r="V374" s="135">
        <f t="shared" si="104"/>
        <v>60</v>
      </c>
      <c r="W374" s="167">
        <f t="shared" si="105"/>
        <v>951.09</v>
      </c>
      <c r="X374" s="167">
        <f t="shared" si="106"/>
        <v>202.98899999999998</v>
      </c>
      <c r="Y374" s="167">
        <f t="shared" si="107"/>
        <v>292.91199999999998</v>
      </c>
      <c r="Z374" t="str">
        <f t="shared" si="108"/>
        <v>NA</v>
      </c>
      <c r="AA374" t="str">
        <f t="shared" si="109"/>
        <v>NA</v>
      </c>
      <c r="AB374" s="168" t="str">
        <f t="shared" si="110"/>
        <v>NA</v>
      </c>
      <c r="AC374" t="str">
        <f t="shared" si="111"/>
        <v>NA</v>
      </c>
      <c r="AD374" s="168" t="str">
        <f t="shared" si="112"/>
        <v>NA</v>
      </c>
      <c r="AE374" t="str">
        <f t="shared" si="113"/>
        <v>NA</v>
      </c>
    </row>
    <row r="375" spans="1:31" outlineLevel="1" x14ac:dyDescent="0.25">
      <c r="A375" s="149">
        <v>35</v>
      </c>
      <c r="B375" s="164" t="str">
        <f t="shared" si="95"/>
        <v>FA</v>
      </c>
      <c r="C375" s="164" t="str">
        <f t="shared" si="96"/>
        <v>FA</v>
      </c>
      <c r="D375" s="164" t="str">
        <f t="shared" si="97"/>
        <v>FA</v>
      </c>
      <c r="E375" s="135">
        <v>9.0500000000000007</v>
      </c>
      <c r="F375" s="165">
        <v>0.4</v>
      </c>
      <c r="G375" s="135">
        <v>24</v>
      </c>
      <c r="H375" s="135">
        <v>125</v>
      </c>
      <c r="I375" s="154">
        <v>4.8138500000000004</v>
      </c>
      <c r="J375" s="154">
        <v>2.4E-2</v>
      </c>
      <c r="K375" s="154">
        <v>681.53599999999994</v>
      </c>
      <c r="L375" s="154">
        <v>214.535</v>
      </c>
      <c r="M375" s="154">
        <v>270.75599999999997</v>
      </c>
      <c r="N375" s="135">
        <f t="shared" si="98"/>
        <v>95</v>
      </c>
      <c r="O375" s="167">
        <f t="shared" si="99"/>
        <v>651.53599999999994</v>
      </c>
      <c r="P375" s="167">
        <f t="shared" si="99"/>
        <v>184.535</v>
      </c>
      <c r="Q375" s="167">
        <f t="shared" si="99"/>
        <v>240.75599999999997</v>
      </c>
      <c r="R375" s="135">
        <f t="shared" si="100"/>
        <v>90</v>
      </c>
      <c r="S375" s="167">
        <f t="shared" si="101"/>
        <v>646.53599999999994</v>
      </c>
      <c r="T375" s="167">
        <f t="shared" si="102"/>
        <v>179.535</v>
      </c>
      <c r="U375" s="167">
        <f t="shared" si="103"/>
        <v>235.75599999999997</v>
      </c>
      <c r="V375" s="135">
        <f t="shared" si="104"/>
        <v>60</v>
      </c>
      <c r="W375" s="167">
        <f t="shared" si="105"/>
        <v>616.53599999999994</v>
      </c>
      <c r="X375" s="167">
        <f t="shared" si="106"/>
        <v>149.535</v>
      </c>
      <c r="Y375" s="167">
        <f t="shared" si="107"/>
        <v>205.75599999999997</v>
      </c>
      <c r="Z375" t="str">
        <f t="shared" si="108"/>
        <v>NA</v>
      </c>
      <c r="AA375" t="str">
        <f t="shared" si="109"/>
        <v>NA</v>
      </c>
      <c r="AB375" s="168" t="str">
        <f t="shared" si="110"/>
        <v>NA</v>
      </c>
      <c r="AC375" t="str">
        <f t="shared" si="111"/>
        <v>NA</v>
      </c>
      <c r="AD375" s="168" t="str">
        <f t="shared" si="112"/>
        <v>NA</v>
      </c>
      <c r="AE375" t="str">
        <f t="shared" si="113"/>
        <v>NA</v>
      </c>
    </row>
    <row r="376" spans="1:31" outlineLevel="1" x14ac:dyDescent="0.25">
      <c r="A376" s="149">
        <v>50</v>
      </c>
      <c r="B376" s="164" t="str">
        <f t="shared" si="95"/>
        <v>FA</v>
      </c>
      <c r="C376" s="164" t="str">
        <f t="shared" si="96"/>
        <v>FA</v>
      </c>
      <c r="D376" s="164" t="str">
        <f t="shared" si="97"/>
        <v>FA</v>
      </c>
      <c r="E376" s="135">
        <v>12.86</v>
      </c>
      <c r="F376" s="165">
        <v>0.4</v>
      </c>
      <c r="G376" s="135">
        <v>24</v>
      </c>
      <c r="H376" s="135">
        <v>125</v>
      </c>
      <c r="I376" s="154">
        <v>8.6215399999999995</v>
      </c>
      <c r="J376" s="154">
        <v>2.4E-2</v>
      </c>
      <c r="K376" s="154">
        <v>531.83600000000001</v>
      </c>
      <c r="L376" s="154">
        <v>191.20400000000001</v>
      </c>
      <c r="M376" s="154">
        <v>233.19399999999999</v>
      </c>
      <c r="N376" s="135">
        <f t="shared" si="98"/>
        <v>95</v>
      </c>
      <c r="O376" s="167">
        <f t="shared" si="99"/>
        <v>501.83600000000001</v>
      </c>
      <c r="P376" s="167">
        <f t="shared" si="99"/>
        <v>161.20400000000001</v>
      </c>
      <c r="Q376" s="167">
        <f t="shared" si="99"/>
        <v>203.19399999999999</v>
      </c>
      <c r="R376" s="135">
        <f t="shared" si="100"/>
        <v>90</v>
      </c>
      <c r="S376" s="167">
        <f t="shared" si="101"/>
        <v>496.83600000000001</v>
      </c>
      <c r="T376" s="167">
        <f t="shared" si="102"/>
        <v>156.20400000000001</v>
      </c>
      <c r="U376" s="167">
        <f t="shared" si="103"/>
        <v>198.19399999999999</v>
      </c>
      <c r="V376" s="135">
        <f t="shared" si="104"/>
        <v>60</v>
      </c>
      <c r="W376" s="167">
        <f t="shared" si="105"/>
        <v>466.83600000000001</v>
      </c>
      <c r="X376" s="167">
        <f t="shared" si="106"/>
        <v>126.20400000000001</v>
      </c>
      <c r="Y376" s="167">
        <f t="shared" si="107"/>
        <v>168.19399999999999</v>
      </c>
      <c r="Z376" t="str">
        <f t="shared" si="108"/>
        <v>NA</v>
      </c>
      <c r="AA376" t="str">
        <f t="shared" si="109"/>
        <v>NA</v>
      </c>
      <c r="AB376" s="168" t="str">
        <f t="shared" si="110"/>
        <v>NA</v>
      </c>
      <c r="AC376" t="str">
        <f t="shared" si="111"/>
        <v>NA</v>
      </c>
      <c r="AD376" s="168" t="str">
        <f t="shared" si="112"/>
        <v>NA</v>
      </c>
      <c r="AE376" t="str">
        <f t="shared" si="113"/>
        <v>NA</v>
      </c>
    </row>
    <row r="377" spans="1:31" outlineLevel="1" x14ac:dyDescent="0.25">
      <c r="A377" s="149">
        <v>60</v>
      </c>
      <c r="B377" s="164" t="str">
        <f t="shared" si="95"/>
        <v>FA</v>
      </c>
      <c r="C377" s="164" t="str">
        <f t="shared" si="96"/>
        <v>FA</v>
      </c>
      <c r="D377" s="164" t="str">
        <f t="shared" si="97"/>
        <v>FA</v>
      </c>
      <c r="E377" s="135">
        <v>15.4</v>
      </c>
      <c r="F377" s="165">
        <v>0.4</v>
      </c>
      <c r="G377" s="135">
        <v>24</v>
      </c>
      <c r="H377" s="135">
        <v>125</v>
      </c>
      <c r="I377" s="154">
        <v>11.16</v>
      </c>
      <c r="J377" s="154">
        <v>2.4E-2</v>
      </c>
      <c r="K377" s="154">
        <v>470.483</v>
      </c>
      <c r="L377" s="154">
        <v>181.35599999999999</v>
      </c>
      <c r="M377" s="154">
        <v>217.53299999999999</v>
      </c>
      <c r="N377" s="135">
        <f t="shared" si="98"/>
        <v>95</v>
      </c>
      <c r="O377" s="167">
        <f t="shared" si="99"/>
        <v>440.483</v>
      </c>
      <c r="P377" s="167">
        <f t="shared" si="99"/>
        <v>151.35599999999999</v>
      </c>
      <c r="Q377" s="167">
        <f t="shared" si="99"/>
        <v>187.53299999999999</v>
      </c>
      <c r="R377" s="135">
        <f t="shared" si="100"/>
        <v>90</v>
      </c>
      <c r="S377" s="167">
        <f t="shared" si="101"/>
        <v>435.483</v>
      </c>
      <c r="T377" s="167">
        <f t="shared" si="102"/>
        <v>146.35599999999999</v>
      </c>
      <c r="U377" s="167">
        <f t="shared" si="103"/>
        <v>182.53299999999999</v>
      </c>
      <c r="V377" s="135">
        <f t="shared" si="104"/>
        <v>60</v>
      </c>
      <c r="W377" s="167">
        <f t="shared" si="105"/>
        <v>405.483</v>
      </c>
      <c r="X377" s="167">
        <f t="shared" si="106"/>
        <v>116.35599999999999</v>
      </c>
      <c r="Y377" s="167">
        <f t="shared" si="107"/>
        <v>152.53299999999999</v>
      </c>
      <c r="Z377" t="str">
        <f t="shared" si="108"/>
        <v>NA</v>
      </c>
      <c r="AA377" t="str">
        <f t="shared" si="109"/>
        <v>NA</v>
      </c>
      <c r="AB377" s="168" t="str">
        <f t="shared" si="110"/>
        <v>NA</v>
      </c>
      <c r="AC377" t="str">
        <f t="shared" si="111"/>
        <v>NA</v>
      </c>
      <c r="AD377" s="168" t="str">
        <f t="shared" si="112"/>
        <v>NA</v>
      </c>
      <c r="AE377" t="str">
        <f t="shared" si="113"/>
        <v>NA</v>
      </c>
    </row>
    <row r="378" spans="1:31" outlineLevel="1" x14ac:dyDescent="0.25">
      <c r="A378" s="149">
        <v>70</v>
      </c>
      <c r="B378" s="164" t="str">
        <f t="shared" si="95"/>
        <v>FA</v>
      </c>
      <c r="C378" s="164" t="str">
        <f t="shared" si="96"/>
        <v>FA</v>
      </c>
      <c r="D378" s="164" t="str">
        <f t="shared" si="97"/>
        <v>FA</v>
      </c>
      <c r="E378" s="135">
        <v>17.940000000000001</v>
      </c>
      <c r="F378" s="165">
        <v>0.4</v>
      </c>
      <c r="G378" s="135">
        <v>24</v>
      </c>
      <c r="H378" s="135">
        <v>125</v>
      </c>
      <c r="I378" s="154">
        <v>13.698499999999999</v>
      </c>
      <c r="J378" s="154">
        <v>2.4E-2</v>
      </c>
      <c r="K378" s="154">
        <v>425.45100000000002</v>
      </c>
      <c r="L378" s="154">
        <v>174.202</v>
      </c>
      <c r="M378" s="154">
        <v>205.99700000000001</v>
      </c>
      <c r="N378" s="135">
        <f t="shared" si="98"/>
        <v>95</v>
      </c>
      <c r="O378" s="167">
        <f t="shared" si="99"/>
        <v>395.45100000000002</v>
      </c>
      <c r="P378" s="167">
        <f t="shared" si="99"/>
        <v>144.202</v>
      </c>
      <c r="Q378" s="167">
        <f t="shared" si="99"/>
        <v>175.99700000000001</v>
      </c>
      <c r="R378" s="135">
        <f t="shared" si="100"/>
        <v>90</v>
      </c>
      <c r="S378" s="167">
        <f t="shared" si="101"/>
        <v>390.45100000000002</v>
      </c>
      <c r="T378" s="167">
        <f t="shared" si="102"/>
        <v>139.202</v>
      </c>
      <c r="U378" s="167">
        <f t="shared" si="103"/>
        <v>170.99700000000001</v>
      </c>
      <c r="V378" s="135">
        <f t="shared" si="104"/>
        <v>60</v>
      </c>
      <c r="W378" s="167">
        <f t="shared" si="105"/>
        <v>360.45100000000002</v>
      </c>
      <c r="X378" s="167">
        <f t="shared" si="106"/>
        <v>109.202</v>
      </c>
      <c r="Y378" s="167">
        <f t="shared" si="107"/>
        <v>140.99700000000001</v>
      </c>
      <c r="Z378" t="str">
        <f t="shared" si="108"/>
        <v>NA</v>
      </c>
      <c r="AA378" t="str">
        <f t="shared" si="109"/>
        <v>NA</v>
      </c>
      <c r="AB378" s="168" t="str">
        <f t="shared" si="110"/>
        <v>NA</v>
      </c>
      <c r="AC378" t="str">
        <f t="shared" si="111"/>
        <v>NA</v>
      </c>
      <c r="AD378" s="168" t="str">
        <f t="shared" si="112"/>
        <v>NA</v>
      </c>
      <c r="AE378" t="str">
        <f t="shared" si="113"/>
        <v>NA</v>
      </c>
    </row>
    <row r="379" spans="1:31" outlineLevel="1" x14ac:dyDescent="0.25">
      <c r="A379" s="149">
        <v>85</v>
      </c>
      <c r="B379" s="164" t="str">
        <f t="shared" si="95"/>
        <v>FA</v>
      </c>
      <c r="C379" s="164" t="str">
        <f t="shared" si="96"/>
        <v>FA</v>
      </c>
      <c r="D379" s="164" t="str">
        <f t="shared" si="97"/>
        <v>FA</v>
      </c>
      <c r="E379" s="135">
        <v>21.75</v>
      </c>
      <c r="F379" s="165">
        <v>0.4</v>
      </c>
      <c r="G379" s="135">
        <v>24</v>
      </c>
      <c r="H379" s="135">
        <v>125</v>
      </c>
      <c r="I379" s="154">
        <v>17.5062</v>
      </c>
      <c r="J379" s="154">
        <v>2.4E-2</v>
      </c>
      <c r="K379" s="154">
        <v>376.71800000000002</v>
      </c>
      <c r="L379" s="154">
        <v>166.251</v>
      </c>
      <c r="M379" s="154">
        <v>193.114</v>
      </c>
      <c r="N379" s="135">
        <f t="shared" si="98"/>
        <v>95</v>
      </c>
      <c r="O379" s="167">
        <f t="shared" si="99"/>
        <v>346.71800000000002</v>
      </c>
      <c r="P379" s="167">
        <f t="shared" si="99"/>
        <v>136.251</v>
      </c>
      <c r="Q379" s="167">
        <f t="shared" si="99"/>
        <v>163.114</v>
      </c>
      <c r="R379" s="135">
        <f t="shared" si="100"/>
        <v>90</v>
      </c>
      <c r="S379" s="167">
        <f t="shared" si="101"/>
        <v>341.71800000000002</v>
      </c>
      <c r="T379" s="167">
        <f t="shared" si="102"/>
        <v>131.251</v>
      </c>
      <c r="U379" s="167">
        <f t="shared" si="103"/>
        <v>158.114</v>
      </c>
      <c r="V379" s="135">
        <f t="shared" si="104"/>
        <v>60</v>
      </c>
      <c r="W379" s="167">
        <f t="shared" si="105"/>
        <v>311.71800000000002</v>
      </c>
      <c r="X379" s="167">
        <f t="shared" si="106"/>
        <v>101.251</v>
      </c>
      <c r="Y379" s="167">
        <f t="shared" si="107"/>
        <v>128.114</v>
      </c>
      <c r="Z379" t="str">
        <f t="shared" si="108"/>
        <v>NA</v>
      </c>
      <c r="AA379" t="str">
        <f t="shared" si="109"/>
        <v>NA</v>
      </c>
      <c r="AB379" s="168" t="str">
        <f t="shared" si="110"/>
        <v>NA</v>
      </c>
      <c r="AC379" t="str">
        <f t="shared" si="111"/>
        <v>NA</v>
      </c>
      <c r="AD379" s="168" t="str">
        <f t="shared" si="112"/>
        <v>NA</v>
      </c>
      <c r="AE379" t="str">
        <f t="shared" si="113"/>
        <v>NA</v>
      </c>
    </row>
    <row r="380" spans="1:31" outlineLevel="1" x14ac:dyDescent="0.25">
      <c r="A380" s="149">
        <v>100</v>
      </c>
      <c r="B380" s="164" t="str">
        <f t="shared" si="95"/>
        <v>FA</v>
      </c>
      <c r="C380" s="164" t="str">
        <f t="shared" si="96"/>
        <v>FA</v>
      </c>
      <c r="D380" s="164" t="str">
        <f t="shared" si="97"/>
        <v>FA</v>
      </c>
      <c r="E380" s="135">
        <v>25.55</v>
      </c>
      <c r="F380" s="165">
        <v>0.4</v>
      </c>
      <c r="G380" s="135">
        <v>24</v>
      </c>
      <c r="H380" s="135">
        <v>125</v>
      </c>
      <c r="I380" s="154">
        <v>21.313800000000001</v>
      </c>
      <c r="J380" s="154">
        <v>2.4E-2</v>
      </c>
      <c r="K380" s="154">
        <v>341.64499999999998</v>
      </c>
      <c r="L380" s="154">
        <v>160.87100000000001</v>
      </c>
      <c r="M380" s="154">
        <v>183.72200000000001</v>
      </c>
      <c r="N380" s="135">
        <f t="shared" si="98"/>
        <v>95</v>
      </c>
      <c r="O380" s="167">
        <f t="shared" si="99"/>
        <v>311.64499999999998</v>
      </c>
      <c r="P380" s="167">
        <f t="shared" si="99"/>
        <v>130.87100000000001</v>
      </c>
      <c r="Q380" s="167">
        <f t="shared" si="99"/>
        <v>153.72200000000001</v>
      </c>
      <c r="R380" s="135">
        <f t="shared" si="100"/>
        <v>90</v>
      </c>
      <c r="S380" s="167">
        <f t="shared" si="101"/>
        <v>306.64499999999998</v>
      </c>
      <c r="T380" s="167">
        <f t="shared" si="102"/>
        <v>125.87100000000001</v>
      </c>
      <c r="U380" s="167">
        <f t="shared" si="103"/>
        <v>148.72200000000001</v>
      </c>
      <c r="V380" s="135">
        <f t="shared" si="104"/>
        <v>60</v>
      </c>
      <c r="W380" s="167">
        <f t="shared" si="105"/>
        <v>276.64499999999998</v>
      </c>
      <c r="X380" s="167">
        <f t="shared" si="106"/>
        <v>95.871000000000009</v>
      </c>
      <c r="Y380" s="167">
        <f t="shared" si="107"/>
        <v>118.72200000000001</v>
      </c>
      <c r="Z380" t="str">
        <f t="shared" si="108"/>
        <v>NA</v>
      </c>
      <c r="AA380">
        <f t="shared" si="109"/>
        <v>130.87100000000001</v>
      </c>
      <c r="AB380" s="168" t="str">
        <f t="shared" si="110"/>
        <v>NA</v>
      </c>
      <c r="AC380" t="str">
        <f t="shared" si="111"/>
        <v>NA</v>
      </c>
      <c r="AD380" s="168" t="str">
        <f t="shared" si="112"/>
        <v>NA</v>
      </c>
      <c r="AE380" t="str">
        <f t="shared" si="113"/>
        <v>NA</v>
      </c>
    </row>
    <row r="381" spans="1:31" outlineLevel="1" x14ac:dyDescent="0.25">
      <c r="A381" s="149">
        <v>125</v>
      </c>
      <c r="B381" s="164" t="str">
        <f t="shared" si="95"/>
        <v>FA</v>
      </c>
      <c r="C381" s="164" t="str">
        <f t="shared" si="96"/>
        <v>FA</v>
      </c>
      <c r="D381" s="164" t="str">
        <f t="shared" si="97"/>
        <v>FA</v>
      </c>
      <c r="E381" s="135">
        <v>31.9</v>
      </c>
      <c r="F381" s="165">
        <v>0.4</v>
      </c>
      <c r="G381" s="135">
        <v>24</v>
      </c>
      <c r="H381" s="135">
        <v>125</v>
      </c>
      <c r="I381" s="154">
        <v>27.66</v>
      </c>
      <c r="J381" s="154">
        <v>2.4E-2</v>
      </c>
      <c r="K381" s="154">
        <v>301.101</v>
      </c>
      <c r="L381" s="154">
        <v>154.07900000000001</v>
      </c>
      <c r="M381" s="154">
        <v>173.155</v>
      </c>
      <c r="N381" s="135">
        <f t="shared" si="98"/>
        <v>95</v>
      </c>
      <c r="O381" s="167">
        <f t="shared" si="99"/>
        <v>271.101</v>
      </c>
      <c r="P381" s="167">
        <f t="shared" si="99"/>
        <v>124.07900000000001</v>
      </c>
      <c r="Q381" s="167">
        <f t="shared" si="99"/>
        <v>143.155</v>
      </c>
      <c r="R381" s="135">
        <f t="shared" si="100"/>
        <v>90</v>
      </c>
      <c r="S381" s="167">
        <f t="shared" si="101"/>
        <v>266.101</v>
      </c>
      <c r="T381" s="167">
        <f t="shared" si="102"/>
        <v>119.07900000000001</v>
      </c>
      <c r="U381" s="167">
        <f t="shared" si="103"/>
        <v>138.155</v>
      </c>
      <c r="V381" s="135">
        <f t="shared" si="104"/>
        <v>60</v>
      </c>
      <c r="W381" s="167">
        <f t="shared" si="105"/>
        <v>236.101</v>
      </c>
      <c r="X381" s="167">
        <f t="shared" si="106"/>
        <v>89.079000000000008</v>
      </c>
      <c r="Y381" s="167">
        <f t="shared" si="107"/>
        <v>108.155</v>
      </c>
      <c r="Z381" t="str">
        <f t="shared" si="108"/>
        <v>NA</v>
      </c>
      <c r="AA381">
        <f t="shared" si="109"/>
        <v>124.07900000000001</v>
      </c>
      <c r="AB381" s="168" t="str">
        <f t="shared" si="110"/>
        <v>NA</v>
      </c>
      <c r="AC381">
        <f t="shared" si="111"/>
        <v>119.07900000000001</v>
      </c>
      <c r="AD381" s="168" t="str">
        <f t="shared" si="112"/>
        <v>NA</v>
      </c>
      <c r="AE381" t="str">
        <f t="shared" si="113"/>
        <v>NA</v>
      </c>
    </row>
    <row r="382" spans="1:31" outlineLevel="1" x14ac:dyDescent="0.25">
      <c r="A382" s="149">
        <v>150</v>
      </c>
      <c r="B382" s="164" t="str">
        <f t="shared" si="95"/>
        <v>FA</v>
      </c>
      <c r="C382" s="164" t="str">
        <f t="shared" si="96"/>
        <v>FA</v>
      </c>
      <c r="D382" s="164" t="str">
        <f t="shared" si="97"/>
        <v>FA</v>
      </c>
      <c r="E382" s="135">
        <v>38.25</v>
      </c>
      <c r="F382" s="165">
        <v>0.4</v>
      </c>
      <c r="G382" s="135">
        <v>24</v>
      </c>
      <c r="H382" s="135">
        <v>125</v>
      </c>
      <c r="I382" s="154">
        <v>34.0062</v>
      </c>
      <c r="J382" s="154">
        <v>2.4E-2</v>
      </c>
      <c r="K382" s="154">
        <v>273.45499999999998</v>
      </c>
      <c r="L382" s="154">
        <v>149.648</v>
      </c>
      <c r="M382" s="154">
        <v>165.762</v>
      </c>
      <c r="N382" s="135">
        <f t="shared" si="98"/>
        <v>95</v>
      </c>
      <c r="O382" s="167">
        <f t="shared" si="99"/>
        <v>243.45499999999998</v>
      </c>
      <c r="P382" s="167">
        <f t="shared" si="99"/>
        <v>119.648</v>
      </c>
      <c r="Q382" s="167">
        <f t="shared" si="99"/>
        <v>135.762</v>
      </c>
      <c r="R382" s="135">
        <f t="shared" si="100"/>
        <v>90</v>
      </c>
      <c r="S382" s="167">
        <f t="shared" si="101"/>
        <v>238.45499999999998</v>
      </c>
      <c r="T382" s="167">
        <f t="shared" si="102"/>
        <v>114.648</v>
      </c>
      <c r="U382" s="167">
        <f t="shared" si="103"/>
        <v>130.762</v>
      </c>
      <c r="V382" s="135">
        <f t="shared" si="104"/>
        <v>60</v>
      </c>
      <c r="W382" s="167">
        <f t="shared" si="105"/>
        <v>208.45499999999998</v>
      </c>
      <c r="X382" s="167">
        <f t="shared" si="106"/>
        <v>84.647999999999996</v>
      </c>
      <c r="Y382" s="167">
        <f t="shared" si="107"/>
        <v>100.762</v>
      </c>
      <c r="Z382" t="str">
        <f t="shared" si="108"/>
        <v>NA</v>
      </c>
      <c r="AA382">
        <f t="shared" si="109"/>
        <v>119.648</v>
      </c>
      <c r="AB382" s="168" t="str">
        <f t="shared" si="110"/>
        <v>NA</v>
      </c>
      <c r="AC382">
        <f t="shared" si="111"/>
        <v>114.648</v>
      </c>
      <c r="AD382" s="168" t="str">
        <f t="shared" si="112"/>
        <v>NA</v>
      </c>
      <c r="AE382">
        <f t="shared" si="113"/>
        <v>84.647999999999996</v>
      </c>
    </row>
    <row r="383" spans="1:31" outlineLevel="1" x14ac:dyDescent="0.25">
      <c r="A383" s="149">
        <v>2</v>
      </c>
      <c r="B383" s="164" t="str">
        <f t="shared" si="95"/>
        <v>FA</v>
      </c>
      <c r="C383" s="164" t="str">
        <f t="shared" si="96"/>
        <v>FA</v>
      </c>
      <c r="D383" s="164" t="str">
        <f t="shared" si="97"/>
        <v>FA</v>
      </c>
      <c r="E383" s="135">
        <v>0.68</v>
      </c>
      <c r="F383" s="165">
        <v>0.4</v>
      </c>
      <c r="G383" s="135">
        <v>30</v>
      </c>
      <c r="H383" s="135">
        <v>125</v>
      </c>
      <c r="I383" s="154">
        <v>-3.5630800000000002</v>
      </c>
      <c r="J383" s="154">
        <v>0.03</v>
      </c>
      <c r="K383" s="154">
        <v>4424.53</v>
      </c>
      <c r="L383" s="154">
        <v>823.71</v>
      </c>
      <c r="M383" s="154">
        <v>1209.3800000000001</v>
      </c>
      <c r="N383" s="135">
        <f t="shared" si="98"/>
        <v>95</v>
      </c>
      <c r="O383" s="167">
        <f t="shared" si="99"/>
        <v>4394.53</v>
      </c>
      <c r="P383" s="167">
        <f t="shared" si="99"/>
        <v>793.71</v>
      </c>
      <c r="Q383" s="167">
        <f t="shared" si="99"/>
        <v>1179.3800000000001</v>
      </c>
      <c r="R383" s="135">
        <f t="shared" si="100"/>
        <v>90</v>
      </c>
      <c r="S383" s="167">
        <f t="shared" si="101"/>
        <v>4389.53</v>
      </c>
      <c r="T383" s="167">
        <f t="shared" si="102"/>
        <v>788.71</v>
      </c>
      <c r="U383" s="167">
        <f t="shared" si="103"/>
        <v>1174.3800000000001</v>
      </c>
      <c r="V383" s="135">
        <f t="shared" si="104"/>
        <v>60</v>
      </c>
      <c r="W383" s="167">
        <f t="shared" si="105"/>
        <v>4359.53</v>
      </c>
      <c r="X383" s="167">
        <f t="shared" si="106"/>
        <v>758.71</v>
      </c>
      <c r="Y383" s="167">
        <f t="shared" si="107"/>
        <v>1144.3800000000001</v>
      </c>
      <c r="Z383" t="str">
        <f t="shared" si="108"/>
        <v>NA</v>
      </c>
      <c r="AA383" t="str">
        <f t="shared" si="109"/>
        <v>NA</v>
      </c>
      <c r="AB383" s="168" t="str">
        <f t="shared" si="110"/>
        <v>NA</v>
      </c>
      <c r="AC383" t="str">
        <f t="shared" si="111"/>
        <v>NA</v>
      </c>
      <c r="AD383" s="168" t="str">
        <f t="shared" si="112"/>
        <v>NA</v>
      </c>
      <c r="AE383" t="str">
        <f t="shared" si="113"/>
        <v>NA</v>
      </c>
    </row>
    <row r="384" spans="1:31" outlineLevel="1" x14ac:dyDescent="0.25">
      <c r="A384" s="149">
        <v>3.5</v>
      </c>
      <c r="B384" s="164" t="str">
        <f t="shared" si="95"/>
        <v>FA</v>
      </c>
      <c r="C384" s="164" t="str">
        <f t="shared" si="96"/>
        <v>FA</v>
      </c>
      <c r="D384" s="164" t="str">
        <f t="shared" si="97"/>
        <v>FA</v>
      </c>
      <c r="E384" s="135">
        <v>1.06</v>
      </c>
      <c r="F384" s="165">
        <v>0.4</v>
      </c>
      <c r="G384" s="135">
        <v>30</v>
      </c>
      <c r="H384" s="135">
        <v>125</v>
      </c>
      <c r="I384" s="154">
        <v>-3.1823100000000002</v>
      </c>
      <c r="J384" s="154">
        <v>0.03</v>
      </c>
      <c r="K384" s="154">
        <v>3540.31</v>
      </c>
      <c r="L384" s="154">
        <v>678.029</v>
      </c>
      <c r="M384" s="154">
        <v>1004.28</v>
      </c>
      <c r="N384" s="135">
        <f t="shared" si="98"/>
        <v>95</v>
      </c>
      <c r="O384" s="167">
        <f t="shared" si="99"/>
        <v>3510.31</v>
      </c>
      <c r="P384" s="167">
        <f t="shared" si="99"/>
        <v>648.029</v>
      </c>
      <c r="Q384" s="167">
        <f t="shared" si="99"/>
        <v>974.28</v>
      </c>
      <c r="R384" s="135">
        <f t="shared" si="100"/>
        <v>90</v>
      </c>
      <c r="S384" s="167">
        <f t="shared" si="101"/>
        <v>3505.31</v>
      </c>
      <c r="T384" s="167">
        <f t="shared" si="102"/>
        <v>643.029</v>
      </c>
      <c r="U384" s="167">
        <f t="shared" si="103"/>
        <v>969.28</v>
      </c>
      <c r="V384" s="135">
        <f t="shared" si="104"/>
        <v>60</v>
      </c>
      <c r="W384" s="167">
        <f t="shared" si="105"/>
        <v>3475.31</v>
      </c>
      <c r="X384" s="167">
        <f t="shared" si="106"/>
        <v>613.029</v>
      </c>
      <c r="Y384" s="167">
        <f t="shared" si="107"/>
        <v>939.28</v>
      </c>
      <c r="Z384" t="str">
        <f t="shared" si="108"/>
        <v>NA</v>
      </c>
      <c r="AA384" t="str">
        <f t="shared" si="109"/>
        <v>NA</v>
      </c>
      <c r="AB384" s="168" t="str">
        <f t="shared" si="110"/>
        <v>NA</v>
      </c>
      <c r="AC384" t="str">
        <f t="shared" si="111"/>
        <v>NA</v>
      </c>
      <c r="AD384" s="168" t="str">
        <f t="shared" si="112"/>
        <v>NA</v>
      </c>
      <c r="AE384" t="str">
        <f t="shared" si="113"/>
        <v>NA</v>
      </c>
    </row>
    <row r="385" spans="1:31" outlineLevel="1" x14ac:dyDescent="0.25">
      <c r="A385" s="149">
        <v>5</v>
      </c>
      <c r="B385" s="164" t="str">
        <f t="shared" si="95"/>
        <v>FA</v>
      </c>
      <c r="C385" s="164" t="str">
        <f t="shared" si="96"/>
        <v>FA</v>
      </c>
      <c r="D385" s="164" t="str">
        <f t="shared" si="97"/>
        <v>FA</v>
      </c>
      <c r="E385" s="135">
        <v>1.44</v>
      </c>
      <c r="F385" s="165">
        <v>0.4</v>
      </c>
      <c r="G385" s="135">
        <v>30</v>
      </c>
      <c r="H385" s="135">
        <v>125</v>
      </c>
      <c r="I385" s="154">
        <v>-2.8015400000000001</v>
      </c>
      <c r="J385" s="154">
        <v>0.03</v>
      </c>
      <c r="K385" s="154">
        <v>2978.56</v>
      </c>
      <c r="L385" s="154">
        <v>583.67700000000002</v>
      </c>
      <c r="M385" s="154">
        <v>861.11</v>
      </c>
      <c r="N385" s="135">
        <f t="shared" si="98"/>
        <v>95</v>
      </c>
      <c r="O385" s="167">
        <f t="shared" si="99"/>
        <v>2948.56</v>
      </c>
      <c r="P385" s="167">
        <f t="shared" si="99"/>
        <v>553.67700000000002</v>
      </c>
      <c r="Q385" s="167">
        <f t="shared" si="99"/>
        <v>831.11</v>
      </c>
      <c r="R385" s="135">
        <f t="shared" si="100"/>
        <v>90</v>
      </c>
      <c r="S385" s="167">
        <f t="shared" si="101"/>
        <v>2943.56</v>
      </c>
      <c r="T385" s="167">
        <f t="shared" si="102"/>
        <v>548.67700000000002</v>
      </c>
      <c r="U385" s="167">
        <f t="shared" si="103"/>
        <v>826.11</v>
      </c>
      <c r="V385" s="135">
        <f t="shared" si="104"/>
        <v>60</v>
      </c>
      <c r="W385" s="167">
        <f t="shared" si="105"/>
        <v>2913.56</v>
      </c>
      <c r="X385" s="167">
        <f t="shared" si="106"/>
        <v>518.67700000000002</v>
      </c>
      <c r="Y385" s="167">
        <f t="shared" si="107"/>
        <v>796.11</v>
      </c>
      <c r="Z385" t="str">
        <f t="shared" si="108"/>
        <v>NA</v>
      </c>
      <c r="AA385" t="str">
        <f t="shared" si="109"/>
        <v>NA</v>
      </c>
      <c r="AB385" s="168" t="str">
        <f t="shared" si="110"/>
        <v>NA</v>
      </c>
      <c r="AC385" t="str">
        <f t="shared" si="111"/>
        <v>NA</v>
      </c>
      <c r="AD385" s="168" t="str">
        <f t="shared" si="112"/>
        <v>NA</v>
      </c>
      <c r="AE385" t="str">
        <f t="shared" si="113"/>
        <v>NA</v>
      </c>
    </row>
    <row r="386" spans="1:31" outlineLevel="1" x14ac:dyDescent="0.25">
      <c r="A386" s="149">
        <v>7.5</v>
      </c>
      <c r="B386" s="164" t="str">
        <f t="shared" si="95"/>
        <v>FA</v>
      </c>
      <c r="C386" s="164" t="str">
        <f t="shared" si="96"/>
        <v>FA</v>
      </c>
      <c r="D386" s="164" t="str">
        <f t="shared" si="97"/>
        <v>FA</v>
      </c>
      <c r="E386" s="135">
        <v>2.0699999999999998</v>
      </c>
      <c r="F386" s="165">
        <v>0.4</v>
      </c>
      <c r="G386" s="135">
        <v>30</v>
      </c>
      <c r="H386" s="135">
        <v>125</v>
      </c>
      <c r="I386" s="154">
        <v>-2.1669200000000002</v>
      </c>
      <c r="J386" s="154">
        <v>0.03</v>
      </c>
      <c r="K386" s="154">
        <v>2352.5500000000002</v>
      </c>
      <c r="L386" s="154">
        <v>486.363</v>
      </c>
      <c r="M386" s="154">
        <v>704.36599999999999</v>
      </c>
      <c r="N386" s="135">
        <f t="shared" si="98"/>
        <v>95</v>
      </c>
      <c r="O386" s="167">
        <f t="shared" si="99"/>
        <v>2322.5500000000002</v>
      </c>
      <c r="P386" s="167">
        <f t="shared" si="99"/>
        <v>456.363</v>
      </c>
      <c r="Q386" s="167">
        <f t="shared" si="99"/>
        <v>674.36599999999999</v>
      </c>
      <c r="R386" s="135">
        <f t="shared" si="100"/>
        <v>90</v>
      </c>
      <c r="S386" s="167">
        <f t="shared" si="101"/>
        <v>2317.5500000000002</v>
      </c>
      <c r="T386" s="167">
        <f t="shared" si="102"/>
        <v>451.363</v>
      </c>
      <c r="U386" s="167">
        <f t="shared" si="103"/>
        <v>669.36599999999999</v>
      </c>
      <c r="V386" s="135">
        <f t="shared" si="104"/>
        <v>60</v>
      </c>
      <c r="W386" s="167">
        <f t="shared" si="105"/>
        <v>2287.5500000000002</v>
      </c>
      <c r="X386" s="167">
        <f t="shared" si="106"/>
        <v>421.363</v>
      </c>
      <c r="Y386" s="167">
        <f t="shared" si="107"/>
        <v>639.36599999999999</v>
      </c>
      <c r="Z386" t="str">
        <f t="shared" si="108"/>
        <v>NA</v>
      </c>
      <c r="AA386" t="str">
        <f t="shared" si="109"/>
        <v>NA</v>
      </c>
      <c r="AB386" s="168" t="str">
        <f t="shared" si="110"/>
        <v>NA</v>
      </c>
      <c r="AC386" t="str">
        <f t="shared" si="111"/>
        <v>NA</v>
      </c>
      <c r="AD386" s="168" t="str">
        <f t="shared" si="112"/>
        <v>NA</v>
      </c>
      <c r="AE386" t="str">
        <f t="shared" si="113"/>
        <v>NA</v>
      </c>
    </row>
    <row r="387" spans="1:31" outlineLevel="1" x14ac:dyDescent="0.25">
      <c r="A387" s="149">
        <v>10</v>
      </c>
      <c r="B387" s="164" t="str">
        <f t="shared" si="95"/>
        <v>FA</v>
      </c>
      <c r="C387" s="164" t="str">
        <f t="shared" si="96"/>
        <v>FA</v>
      </c>
      <c r="D387" s="164" t="str">
        <f t="shared" si="97"/>
        <v>FA</v>
      </c>
      <c r="E387" s="135">
        <v>2.71</v>
      </c>
      <c r="F387" s="165">
        <v>0.4</v>
      </c>
      <c r="G387" s="135">
        <v>30</v>
      </c>
      <c r="H387" s="135">
        <v>125</v>
      </c>
      <c r="I387" s="154">
        <v>-1.5323099999999998</v>
      </c>
      <c r="J387" s="154">
        <v>0.03</v>
      </c>
      <c r="K387" s="154">
        <v>1963.17</v>
      </c>
      <c r="L387" s="154">
        <v>419.55200000000002</v>
      </c>
      <c r="M387" s="154">
        <v>598.12099999999998</v>
      </c>
      <c r="N387" s="135">
        <f t="shared" si="98"/>
        <v>95</v>
      </c>
      <c r="O387" s="167">
        <f t="shared" si="99"/>
        <v>1933.17</v>
      </c>
      <c r="P387" s="167">
        <f t="shared" si="99"/>
        <v>389.55200000000002</v>
      </c>
      <c r="Q387" s="167">
        <f t="shared" si="99"/>
        <v>568.12099999999998</v>
      </c>
      <c r="R387" s="135">
        <f t="shared" si="100"/>
        <v>90</v>
      </c>
      <c r="S387" s="167">
        <f t="shared" si="101"/>
        <v>1928.17</v>
      </c>
      <c r="T387" s="167">
        <f t="shared" si="102"/>
        <v>384.55200000000002</v>
      </c>
      <c r="U387" s="167">
        <f t="shared" si="103"/>
        <v>563.12099999999998</v>
      </c>
      <c r="V387" s="135">
        <f t="shared" si="104"/>
        <v>60</v>
      </c>
      <c r="W387" s="167">
        <f t="shared" si="105"/>
        <v>1898.17</v>
      </c>
      <c r="X387" s="167">
        <f t="shared" si="106"/>
        <v>354.55200000000002</v>
      </c>
      <c r="Y387" s="167">
        <f t="shared" si="107"/>
        <v>533.12099999999998</v>
      </c>
      <c r="Z387" t="str">
        <f t="shared" si="108"/>
        <v>NA</v>
      </c>
      <c r="AA387" t="str">
        <f t="shared" si="109"/>
        <v>NA</v>
      </c>
      <c r="AB387" s="168" t="str">
        <f t="shared" si="110"/>
        <v>NA</v>
      </c>
      <c r="AC387" t="str">
        <f t="shared" si="111"/>
        <v>NA</v>
      </c>
      <c r="AD387" s="168" t="str">
        <f t="shared" si="112"/>
        <v>NA</v>
      </c>
      <c r="AE387" t="str">
        <f t="shared" si="113"/>
        <v>NA</v>
      </c>
    </row>
    <row r="388" spans="1:31" outlineLevel="1" x14ac:dyDescent="0.25">
      <c r="A388" s="149">
        <v>15</v>
      </c>
      <c r="B388" s="164" t="str">
        <f t="shared" si="95"/>
        <v>FA</v>
      </c>
      <c r="C388" s="164" t="str">
        <f t="shared" si="96"/>
        <v>FA</v>
      </c>
      <c r="D388" s="164" t="str">
        <f t="shared" si="97"/>
        <v>FA</v>
      </c>
      <c r="E388" s="135">
        <v>3.98</v>
      </c>
      <c r="F388" s="165">
        <v>0.4</v>
      </c>
      <c r="G388" s="135">
        <v>30</v>
      </c>
      <c r="H388" s="135">
        <v>125</v>
      </c>
      <c r="I388" s="154">
        <v>-0.26307700000000001</v>
      </c>
      <c r="J388" s="154">
        <v>0.03</v>
      </c>
      <c r="K388" s="154">
        <v>1485.23</v>
      </c>
      <c r="L388" s="154">
        <v>341.47500000000002</v>
      </c>
      <c r="M388" s="154">
        <v>475.73599999999999</v>
      </c>
      <c r="N388" s="135">
        <f t="shared" si="98"/>
        <v>95</v>
      </c>
      <c r="O388" s="167">
        <f t="shared" si="99"/>
        <v>1455.23</v>
      </c>
      <c r="P388" s="167">
        <f t="shared" si="99"/>
        <v>311.47500000000002</v>
      </c>
      <c r="Q388" s="167">
        <f t="shared" si="99"/>
        <v>445.73599999999999</v>
      </c>
      <c r="R388" s="135">
        <f t="shared" si="100"/>
        <v>90</v>
      </c>
      <c r="S388" s="167">
        <f t="shared" si="101"/>
        <v>1450.23</v>
      </c>
      <c r="T388" s="167">
        <f t="shared" si="102"/>
        <v>306.47500000000002</v>
      </c>
      <c r="U388" s="167">
        <f t="shared" si="103"/>
        <v>440.73599999999999</v>
      </c>
      <c r="V388" s="135">
        <f t="shared" si="104"/>
        <v>60</v>
      </c>
      <c r="W388" s="167">
        <f t="shared" si="105"/>
        <v>1420.23</v>
      </c>
      <c r="X388" s="167">
        <f t="shared" si="106"/>
        <v>276.47500000000002</v>
      </c>
      <c r="Y388" s="167">
        <f t="shared" si="107"/>
        <v>410.73599999999999</v>
      </c>
      <c r="Z388" t="str">
        <f t="shared" si="108"/>
        <v>NA</v>
      </c>
      <c r="AA388" t="str">
        <f t="shared" si="109"/>
        <v>NA</v>
      </c>
      <c r="AB388" s="168" t="str">
        <f t="shared" si="110"/>
        <v>NA</v>
      </c>
      <c r="AC388" t="str">
        <f t="shared" si="111"/>
        <v>NA</v>
      </c>
      <c r="AD388" s="168" t="str">
        <f t="shared" si="112"/>
        <v>NA</v>
      </c>
      <c r="AE388" t="str">
        <f t="shared" si="113"/>
        <v>NA</v>
      </c>
    </row>
    <row r="389" spans="1:31" outlineLevel="1" x14ac:dyDescent="0.25">
      <c r="A389" s="149">
        <v>20</v>
      </c>
      <c r="B389" s="164" t="str">
        <f t="shared" si="95"/>
        <v>FA</v>
      </c>
      <c r="C389" s="164" t="str">
        <f t="shared" si="96"/>
        <v>FA</v>
      </c>
      <c r="D389" s="164" t="str">
        <f t="shared" si="97"/>
        <v>FA</v>
      </c>
      <c r="E389" s="135">
        <v>5.25</v>
      </c>
      <c r="F389" s="165">
        <v>0.4</v>
      </c>
      <c r="G389" s="135">
        <v>30</v>
      </c>
      <c r="H389" s="135">
        <v>125</v>
      </c>
      <c r="I389" s="154">
        <v>1.0061500000000001</v>
      </c>
      <c r="J389" s="154">
        <v>0.03</v>
      </c>
      <c r="K389" s="154">
        <v>1209.77</v>
      </c>
      <c r="L389" s="154">
        <v>299.44499999999999</v>
      </c>
      <c r="M389" s="154">
        <v>407.14</v>
      </c>
      <c r="N389" s="135">
        <f t="shared" si="98"/>
        <v>95</v>
      </c>
      <c r="O389" s="167">
        <f t="shared" si="99"/>
        <v>1179.77</v>
      </c>
      <c r="P389" s="167">
        <f t="shared" si="99"/>
        <v>269.44499999999999</v>
      </c>
      <c r="Q389" s="167">
        <f t="shared" si="99"/>
        <v>377.14</v>
      </c>
      <c r="R389" s="135">
        <f t="shared" si="100"/>
        <v>90</v>
      </c>
      <c r="S389" s="167">
        <f t="shared" si="101"/>
        <v>1174.77</v>
      </c>
      <c r="T389" s="167">
        <f t="shared" si="102"/>
        <v>264.44499999999999</v>
      </c>
      <c r="U389" s="167">
        <f t="shared" si="103"/>
        <v>372.14</v>
      </c>
      <c r="V389" s="135">
        <f t="shared" si="104"/>
        <v>60</v>
      </c>
      <c r="W389" s="167">
        <f t="shared" si="105"/>
        <v>1144.77</v>
      </c>
      <c r="X389" s="167">
        <f t="shared" si="106"/>
        <v>234.44499999999999</v>
      </c>
      <c r="Y389" s="167">
        <f t="shared" si="107"/>
        <v>342.14</v>
      </c>
      <c r="Z389" t="str">
        <f t="shared" si="108"/>
        <v>NA</v>
      </c>
      <c r="AA389" t="str">
        <f t="shared" si="109"/>
        <v>NA</v>
      </c>
      <c r="AB389" s="168" t="str">
        <f t="shared" si="110"/>
        <v>NA</v>
      </c>
      <c r="AC389" t="str">
        <f t="shared" si="111"/>
        <v>NA</v>
      </c>
      <c r="AD389" s="168" t="str">
        <f t="shared" si="112"/>
        <v>NA</v>
      </c>
      <c r="AE389" t="str">
        <f t="shared" si="113"/>
        <v>NA</v>
      </c>
    </row>
    <row r="390" spans="1:31" outlineLevel="1" x14ac:dyDescent="0.25">
      <c r="A390" s="149">
        <v>35</v>
      </c>
      <c r="B390" s="164" t="str">
        <f t="shared" si="95"/>
        <v>FA</v>
      </c>
      <c r="C390" s="164" t="str">
        <f t="shared" si="96"/>
        <v>FA</v>
      </c>
      <c r="D390" s="164" t="str">
        <f t="shared" si="97"/>
        <v>FA</v>
      </c>
      <c r="E390" s="135">
        <v>9.0500000000000007</v>
      </c>
      <c r="F390" s="165">
        <v>0.4</v>
      </c>
      <c r="G390" s="135">
        <v>30</v>
      </c>
      <c r="H390" s="135">
        <v>125</v>
      </c>
      <c r="I390" s="154">
        <v>4.8138500000000004</v>
      </c>
      <c r="J390" s="154">
        <v>0.03</v>
      </c>
      <c r="K390" s="154">
        <v>805.57</v>
      </c>
      <c r="L390" s="154">
        <v>234.83199999999999</v>
      </c>
      <c r="M390" s="154">
        <v>302.80399999999997</v>
      </c>
      <c r="N390" s="135">
        <f t="shared" si="98"/>
        <v>95</v>
      </c>
      <c r="O390" s="167">
        <f t="shared" si="99"/>
        <v>775.57</v>
      </c>
      <c r="P390" s="167">
        <f t="shared" si="99"/>
        <v>204.83199999999999</v>
      </c>
      <c r="Q390" s="167">
        <f t="shared" si="99"/>
        <v>272.80399999999997</v>
      </c>
      <c r="R390" s="135">
        <f t="shared" si="100"/>
        <v>90</v>
      </c>
      <c r="S390" s="167">
        <f t="shared" si="101"/>
        <v>770.57</v>
      </c>
      <c r="T390" s="167">
        <f t="shared" si="102"/>
        <v>199.83199999999999</v>
      </c>
      <c r="U390" s="167">
        <f t="shared" si="103"/>
        <v>267.80399999999997</v>
      </c>
      <c r="V390" s="135">
        <f t="shared" si="104"/>
        <v>60</v>
      </c>
      <c r="W390" s="167">
        <f t="shared" si="105"/>
        <v>740.57</v>
      </c>
      <c r="X390" s="167">
        <f t="shared" si="106"/>
        <v>169.83199999999999</v>
      </c>
      <c r="Y390" s="167">
        <f t="shared" si="107"/>
        <v>237.80399999999997</v>
      </c>
      <c r="Z390" t="str">
        <f t="shared" si="108"/>
        <v>NA</v>
      </c>
      <c r="AA390" t="str">
        <f t="shared" si="109"/>
        <v>NA</v>
      </c>
      <c r="AB390" s="168" t="str">
        <f t="shared" si="110"/>
        <v>NA</v>
      </c>
      <c r="AC390" t="str">
        <f t="shared" si="111"/>
        <v>NA</v>
      </c>
      <c r="AD390" s="168" t="str">
        <f t="shared" si="112"/>
        <v>NA</v>
      </c>
      <c r="AE390" t="str">
        <f t="shared" si="113"/>
        <v>NA</v>
      </c>
    </row>
    <row r="391" spans="1:31" outlineLevel="1" x14ac:dyDescent="0.25">
      <c r="A391" s="149">
        <v>50</v>
      </c>
      <c r="B391" s="164" t="str">
        <f t="shared" si="95"/>
        <v>FA</v>
      </c>
      <c r="C391" s="164" t="str">
        <f t="shared" si="96"/>
        <v>FA</v>
      </c>
      <c r="D391" s="164" t="str">
        <f t="shared" si="97"/>
        <v>FA</v>
      </c>
      <c r="E391" s="135">
        <v>12.86</v>
      </c>
      <c r="F391" s="165">
        <v>0.4</v>
      </c>
      <c r="G391" s="135">
        <v>30</v>
      </c>
      <c r="H391" s="135">
        <v>125</v>
      </c>
      <c r="I391" s="154">
        <v>8.6215399999999995</v>
      </c>
      <c r="J391" s="154">
        <v>0.03</v>
      </c>
      <c r="K391" s="154">
        <v>624.10199999999998</v>
      </c>
      <c r="L391" s="154">
        <v>206.482</v>
      </c>
      <c r="M391" s="154">
        <v>257.55399999999997</v>
      </c>
      <c r="N391" s="135">
        <f t="shared" si="98"/>
        <v>95</v>
      </c>
      <c r="O391" s="167">
        <f t="shared" si="99"/>
        <v>594.10199999999998</v>
      </c>
      <c r="P391" s="167">
        <f t="shared" si="99"/>
        <v>176.482</v>
      </c>
      <c r="Q391" s="167">
        <f t="shared" si="99"/>
        <v>227.55399999999997</v>
      </c>
      <c r="R391" s="135">
        <f t="shared" si="100"/>
        <v>90</v>
      </c>
      <c r="S391" s="167">
        <f t="shared" si="101"/>
        <v>589.10199999999998</v>
      </c>
      <c r="T391" s="167">
        <f t="shared" si="102"/>
        <v>171.482</v>
      </c>
      <c r="U391" s="167">
        <f t="shared" si="103"/>
        <v>222.55399999999997</v>
      </c>
      <c r="V391" s="135">
        <f t="shared" si="104"/>
        <v>60</v>
      </c>
      <c r="W391" s="167">
        <f t="shared" si="105"/>
        <v>559.10199999999998</v>
      </c>
      <c r="X391" s="167">
        <f t="shared" si="106"/>
        <v>141.482</v>
      </c>
      <c r="Y391" s="167">
        <f t="shared" si="107"/>
        <v>192.55399999999997</v>
      </c>
      <c r="Z391" t="str">
        <f t="shared" si="108"/>
        <v>NA</v>
      </c>
      <c r="AA391" t="str">
        <f t="shared" si="109"/>
        <v>NA</v>
      </c>
      <c r="AB391" s="168" t="str">
        <f t="shared" si="110"/>
        <v>NA</v>
      </c>
      <c r="AC391" t="str">
        <f t="shared" si="111"/>
        <v>NA</v>
      </c>
      <c r="AD391" s="168" t="str">
        <f t="shared" si="112"/>
        <v>NA</v>
      </c>
      <c r="AE391" t="str">
        <f t="shared" si="113"/>
        <v>NA</v>
      </c>
    </row>
    <row r="392" spans="1:31" outlineLevel="1" x14ac:dyDescent="0.25">
      <c r="A392" s="149">
        <v>60</v>
      </c>
      <c r="B392" s="164" t="str">
        <f t="shared" si="95"/>
        <v>FA</v>
      </c>
      <c r="C392" s="164" t="str">
        <f t="shared" si="96"/>
        <v>FA</v>
      </c>
      <c r="D392" s="164" t="str">
        <f t="shared" si="97"/>
        <v>FA</v>
      </c>
      <c r="E392" s="135">
        <v>15.4</v>
      </c>
      <c r="F392" s="165">
        <v>0.4</v>
      </c>
      <c r="G392" s="135">
        <v>30</v>
      </c>
      <c r="H392" s="135">
        <v>125</v>
      </c>
      <c r="I392" s="154">
        <v>11.16</v>
      </c>
      <c r="J392" s="154">
        <v>0.03</v>
      </c>
      <c r="K392" s="154">
        <v>549.43100000000004</v>
      </c>
      <c r="L392" s="154">
        <v>194.47399999999999</v>
      </c>
      <c r="M392" s="154">
        <v>238.57300000000001</v>
      </c>
      <c r="N392" s="135">
        <f t="shared" si="98"/>
        <v>95</v>
      </c>
      <c r="O392" s="167">
        <f t="shared" si="99"/>
        <v>519.43100000000004</v>
      </c>
      <c r="P392" s="167">
        <f t="shared" si="99"/>
        <v>164.47399999999999</v>
      </c>
      <c r="Q392" s="167">
        <f t="shared" si="99"/>
        <v>208.57300000000001</v>
      </c>
      <c r="R392" s="135">
        <f t="shared" si="100"/>
        <v>90</v>
      </c>
      <c r="S392" s="167">
        <f t="shared" si="101"/>
        <v>514.43100000000004</v>
      </c>
      <c r="T392" s="167">
        <f t="shared" si="102"/>
        <v>159.47399999999999</v>
      </c>
      <c r="U392" s="167">
        <f t="shared" si="103"/>
        <v>203.57300000000001</v>
      </c>
      <c r="V392" s="135">
        <f t="shared" si="104"/>
        <v>60</v>
      </c>
      <c r="W392" s="167">
        <f t="shared" si="105"/>
        <v>484.43100000000004</v>
      </c>
      <c r="X392" s="167">
        <f t="shared" si="106"/>
        <v>129.47399999999999</v>
      </c>
      <c r="Y392" s="167">
        <f t="shared" si="107"/>
        <v>173.57300000000001</v>
      </c>
      <c r="Z392" t="str">
        <f t="shared" si="108"/>
        <v>NA</v>
      </c>
      <c r="AA392" t="str">
        <f t="shared" si="109"/>
        <v>NA</v>
      </c>
      <c r="AB392" s="168" t="str">
        <f t="shared" si="110"/>
        <v>NA</v>
      </c>
      <c r="AC392" t="str">
        <f t="shared" si="111"/>
        <v>NA</v>
      </c>
      <c r="AD392" s="168" t="str">
        <f t="shared" si="112"/>
        <v>NA</v>
      </c>
      <c r="AE392" t="str">
        <f t="shared" si="113"/>
        <v>NA</v>
      </c>
    </row>
    <row r="393" spans="1:31" outlineLevel="1" x14ac:dyDescent="0.25">
      <c r="A393" s="149">
        <v>70</v>
      </c>
      <c r="B393" s="164" t="str">
        <f t="shared" si="95"/>
        <v>FA</v>
      </c>
      <c r="C393" s="164" t="str">
        <f t="shared" si="96"/>
        <v>FA</v>
      </c>
      <c r="D393" s="164" t="str">
        <f t="shared" si="97"/>
        <v>FA</v>
      </c>
      <c r="E393" s="135">
        <v>17.940000000000001</v>
      </c>
      <c r="F393" s="165">
        <v>0.4</v>
      </c>
      <c r="G393" s="135">
        <v>30</v>
      </c>
      <c r="H393" s="135">
        <v>125</v>
      </c>
      <c r="I393" s="154">
        <v>13.698499999999999</v>
      </c>
      <c r="J393" s="154">
        <v>0.03</v>
      </c>
      <c r="K393" s="154">
        <v>494.637</v>
      </c>
      <c r="L393" s="154">
        <v>185.74</v>
      </c>
      <c r="M393" s="154">
        <v>224.578</v>
      </c>
      <c r="N393" s="135">
        <f t="shared" si="98"/>
        <v>95</v>
      </c>
      <c r="O393" s="167">
        <f t="shared" si="99"/>
        <v>464.637</v>
      </c>
      <c r="P393" s="167">
        <f t="shared" si="99"/>
        <v>155.74</v>
      </c>
      <c r="Q393" s="167">
        <f t="shared" si="99"/>
        <v>194.578</v>
      </c>
      <c r="R393" s="135">
        <f t="shared" si="100"/>
        <v>90</v>
      </c>
      <c r="S393" s="167">
        <f t="shared" si="101"/>
        <v>459.637</v>
      </c>
      <c r="T393" s="167">
        <f t="shared" si="102"/>
        <v>150.74</v>
      </c>
      <c r="U393" s="167">
        <f t="shared" si="103"/>
        <v>189.578</v>
      </c>
      <c r="V393" s="135">
        <f t="shared" si="104"/>
        <v>60</v>
      </c>
      <c r="W393" s="167">
        <f t="shared" si="105"/>
        <v>429.637</v>
      </c>
      <c r="X393" s="167">
        <f t="shared" si="106"/>
        <v>120.74000000000001</v>
      </c>
      <c r="Y393" s="167">
        <f t="shared" si="107"/>
        <v>159.578</v>
      </c>
      <c r="Z393" t="str">
        <f t="shared" si="108"/>
        <v>NA</v>
      </c>
      <c r="AA393" t="str">
        <f t="shared" si="109"/>
        <v>NA</v>
      </c>
      <c r="AB393" s="168" t="str">
        <f t="shared" si="110"/>
        <v>NA</v>
      </c>
      <c r="AC393" t="str">
        <f t="shared" si="111"/>
        <v>NA</v>
      </c>
      <c r="AD393" s="168" t="str">
        <f t="shared" si="112"/>
        <v>NA</v>
      </c>
      <c r="AE393" t="str">
        <f t="shared" si="113"/>
        <v>NA</v>
      </c>
    </row>
    <row r="394" spans="1:31" outlineLevel="1" x14ac:dyDescent="0.25">
      <c r="A394" s="149">
        <v>85</v>
      </c>
      <c r="B394" s="164" t="str">
        <f t="shared" si="95"/>
        <v>FA</v>
      </c>
      <c r="C394" s="164" t="str">
        <f t="shared" si="96"/>
        <v>FA</v>
      </c>
      <c r="D394" s="164" t="str">
        <f t="shared" si="97"/>
        <v>FA</v>
      </c>
      <c r="E394" s="135">
        <v>21.75</v>
      </c>
      <c r="F394" s="165">
        <v>0.4</v>
      </c>
      <c r="G394" s="135">
        <v>30</v>
      </c>
      <c r="H394" s="135">
        <v>125</v>
      </c>
      <c r="I394" s="154">
        <v>17.5062</v>
      </c>
      <c r="J394" s="154">
        <v>0.03</v>
      </c>
      <c r="K394" s="154">
        <v>435.28</v>
      </c>
      <c r="L394" s="154">
        <v>176.006</v>
      </c>
      <c r="M394" s="154">
        <v>208.922</v>
      </c>
      <c r="N394" s="135">
        <f t="shared" si="98"/>
        <v>95</v>
      </c>
      <c r="O394" s="167">
        <f t="shared" si="99"/>
        <v>405.28</v>
      </c>
      <c r="P394" s="167">
        <f t="shared" si="99"/>
        <v>146.006</v>
      </c>
      <c r="Q394" s="167">
        <f t="shared" si="99"/>
        <v>178.922</v>
      </c>
      <c r="R394" s="135">
        <f t="shared" si="100"/>
        <v>90</v>
      </c>
      <c r="S394" s="167">
        <f t="shared" si="101"/>
        <v>400.28</v>
      </c>
      <c r="T394" s="167">
        <f t="shared" si="102"/>
        <v>141.006</v>
      </c>
      <c r="U394" s="167">
        <f t="shared" si="103"/>
        <v>173.922</v>
      </c>
      <c r="V394" s="135">
        <f t="shared" si="104"/>
        <v>60</v>
      </c>
      <c r="W394" s="167">
        <f t="shared" si="105"/>
        <v>370.28</v>
      </c>
      <c r="X394" s="167">
        <f t="shared" si="106"/>
        <v>111.006</v>
      </c>
      <c r="Y394" s="167">
        <f t="shared" si="107"/>
        <v>143.922</v>
      </c>
      <c r="Z394" t="str">
        <f t="shared" si="108"/>
        <v>NA</v>
      </c>
      <c r="AA394" t="str">
        <f t="shared" si="109"/>
        <v>NA</v>
      </c>
      <c r="AB394" s="168" t="str">
        <f t="shared" si="110"/>
        <v>NA</v>
      </c>
      <c r="AC394" t="str">
        <f t="shared" si="111"/>
        <v>NA</v>
      </c>
      <c r="AD394" s="168" t="str">
        <f t="shared" si="112"/>
        <v>NA</v>
      </c>
      <c r="AE394" t="str">
        <f t="shared" si="113"/>
        <v>NA</v>
      </c>
    </row>
    <row r="395" spans="1:31" outlineLevel="1" x14ac:dyDescent="0.25">
      <c r="A395" s="149">
        <v>100</v>
      </c>
      <c r="B395" s="164" t="str">
        <f t="shared" si="95"/>
        <v>FA</v>
      </c>
      <c r="C395" s="164" t="str">
        <f t="shared" si="96"/>
        <v>FA</v>
      </c>
      <c r="D395" s="164" t="str">
        <f t="shared" si="97"/>
        <v>FA</v>
      </c>
      <c r="E395" s="135">
        <v>25.55</v>
      </c>
      <c r="F395" s="165">
        <v>0.4</v>
      </c>
      <c r="G395" s="135">
        <v>30</v>
      </c>
      <c r="H395" s="135">
        <v>125</v>
      </c>
      <c r="I395" s="154">
        <v>21.313800000000001</v>
      </c>
      <c r="J395" s="154">
        <v>0.03</v>
      </c>
      <c r="K395" s="154">
        <v>392.40199999999999</v>
      </c>
      <c r="L395" s="154">
        <v>169.40600000000001</v>
      </c>
      <c r="M395" s="154">
        <v>197.47300000000001</v>
      </c>
      <c r="N395" s="135">
        <f t="shared" si="98"/>
        <v>95</v>
      </c>
      <c r="O395" s="167">
        <f t="shared" si="99"/>
        <v>362.40199999999999</v>
      </c>
      <c r="P395" s="167">
        <f t="shared" si="99"/>
        <v>139.40600000000001</v>
      </c>
      <c r="Q395" s="167">
        <f t="shared" si="99"/>
        <v>167.47300000000001</v>
      </c>
      <c r="R395" s="135">
        <f t="shared" si="100"/>
        <v>90</v>
      </c>
      <c r="S395" s="167">
        <f t="shared" si="101"/>
        <v>357.40199999999999</v>
      </c>
      <c r="T395" s="167">
        <f t="shared" si="102"/>
        <v>134.40600000000001</v>
      </c>
      <c r="U395" s="167">
        <f t="shared" si="103"/>
        <v>162.47300000000001</v>
      </c>
      <c r="V395" s="135">
        <f t="shared" si="104"/>
        <v>60</v>
      </c>
      <c r="W395" s="167">
        <f t="shared" si="105"/>
        <v>327.40199999999999</v>
      </c>
      <c r="X395" s="167">
        <f t="shared" si="106"/>
        <v>104.40600000000001</v>
      </c>
      <c r="Y395" s="167">
        <f t="shared" si="107"/>
        <v>132.47300000000001</v>
      </c>
      <c r="Z395" t="str">
        <f t="shared" si="108"/>
        <v>NA</v>
      </c>
      <c r="AA395" t="str">
        <f t="shared" si="109"/>
        <v>NA</v>
      </c>
      <c r="AB395" s="168" t="str">
        <f t="shared" si="110"/>
        <v>NA</v>
      </c>
      <c r="AC395" t="str">
        <f t="shared" si="111"/>
        <v>NA</v>
      </c>
      <c r="AD395" s="168" t="str">
        <f t="shared" si="112"/>
        <v>NA</v>
      </c>
      <c r="AE395" t="str">
        <f t="shared" si="113"/>
        <v>NA</v>
      </c>
    </row>
    <row r="396" spans="1:31" outlineLevel="1" x14ac:dyDescent="0.25">
      <c r="A396" s="149">
        <v>125</v>
      </c>
      <c r="B396" s="164" t="str">
        <f t="shared" si="95"/>
        <v>FA</v>
      </c>
      <c r="C396" s="164" t="str">
        <f t="shared" si="96"/>
        <v>FA</v>
      </c>
      <c r="D396" s="164" t="str">
        <f t="shared" si="97"/>
        <v>FA</v>
      </c>
      <c r="E396" s="135">
        <v>31.9</v>
      </c>
      <c r="F396" s="165">
        <v>0.4</v>
      </c>
      <c r="G396" s="135">
        <v>30</v>
      </c>
      <c r="H396" s="135">
        <v>125</v>
      </c>
      <c r="I396" s="154">
        <v>27.66</v>
      </c>
      <c r="J396" s="154">
        <v>0.03</v>
      </c>
      <c r="K396" s="154">
        <v>342.73200000000003</v>
      </c>
      <c r="L396" s="154">
        <v>161.054</v>
      </c>
      <c r="M396" s="154">
        <v>184.53899999999999</v>
      </c>
      <c r="N396" s="135">
        <f t="shared" si="98"/>
        <v>95</v>
      </c>
      <c r="O396" s="167">
        <f t="shared" si="99"/>
        <v>312.73200000000003</v>
      </c>
      <c r="P396" s="167">
        <f t="shared" si="99"/>
        <v>131.054</v>
      </c>
      <c r="Q396" s="167">
        <f t="shared" si="99"/>
        <v>154.53899999999999</v>
      </c>
      <c r="R396" s="135">
        <f t="shared" si="100"/>
        <v>90</v>
      </c>
      <c r="S396" s="167">
        <f t="shared" si="101"/>
        <v>307.73200000000003</v>
      </c>
      <c r="T396" s="167">
        <f t="shared" si="102"/>
        <v>126.054</v>
      </c>
      <c r="U396" s="167">
        <f t="shared" si="103"/>
        <v>149.53899999999999</v>
      </c>
      <c r="V396" s="135">
        <f t="shared" si="104"/>
        <v>60</v>
      </c>
      <c r="W396" s="167">
        <f t="shared" si="105"/>
        <v>277.73200000000003</v>
      </c>
      <c r="X396" s="167">
        <f t="shared" si="106"/>
        <v>96.054000000000002</v>
      </c>
      <c r="Y396" s="167">
        <f t="shared" si="107"/>
        <v>119.53899999999999</v>
      </c>
      <c r="Z396" t="str">
        <f t="shared" si="108"/>
        <v>NA</v>
      </c>
      <c r="AA396">
        <f t="shared" si="109"/>
        <v>131.054</v>
      </c>
      <c r="AB396" s="168" t="str">
        <f t="shared" si="110"/>
        <v>NA</v>
      </c>
      <c r="AC396" t="str">
        <f t="shared" si="111"/>
        <v>NA</v>
      </c>
      <c r="AD396" s="168" t="str">
        <f t="shared" si="112"/>
        <v>NA</v>
      </c>
      <c r="AE396" t="str">
        <f t="shared" si="113"/>
        <v>NA</v>
      </c>
    </row>
    <row r="397" spans="1:31" outlineLevel="1" x14ac:dyDescent="0.25">
      <c r="A397" s="149">
        <v>150</v>
      </c>
      <c r="B397" s="164" t="str">
        <f t="shared" si="95"/>
        <v>FA</v>
      </c>
      <c r="C397" s="164" t="str">
        <f t="shared" si="96"/>
        <v>FA</v>
      </c>
      <c r="D397" s="164" t="str">
        <f t="shared" si="97"/>
        <v>FA</v>
      </c>
      <c r="E397" s="135">
        <v>38.25</v>
      </c>
      <c r="F397" s="165">
        <v>0.4</v>
      </c>
      <c r="G397" s="135">
        <v>30</v>
      </c>
      <c r="H397" s="135">
        <v>125</v>
      </c>
      <c r="I397" s="154">
        <v>34.0062</v>
      </c>
      <c r="J397" s="154">
        <v>0.03</v>
      </c>
      <c r="K397" s="154">
        <v>308.791</v>
      </c>
      <c r="L397" s="154">
        <v>155.59299999999999</v>
      </c>
      <c r="M397" s="154">
        <v>175.459</v>
      </c>
      <c r="N397" s="135">
        <f t="shared" si="98"/>
        <v>95</v>
      </c>
      <c r="O397" s="167">
        <f t="shared" si="99"/>
        <v>278.791</v>
      </c>
      <c r="P397" s="167">
        <f t="shared" si="99"/>
        <v>125.59299999999999</v>
      </c>
      <c r="Q397" s="167">
        <f t="shared" si="99"/>
        <v>145.459</v>
      </c>
      <c r="R397" s="135">
        <f t="shared" si="100"/>
        <v>90</v>
      </c>
      <c r="S397" s="167">
        <f t="shared" si="101"/>
        <v>273.791</v>
      </c>
      <c r="T397" s="167">
        <f t="shared" si="102"/>
        <v>120.59299999999999</v>
      </c>
      <c r="U397" s="167">
        <f t="shared" si="103"/>
        <v>140.459</v>
      </c>
      <c r="V397" s="135">
        <f t="shared" si="104"/>
        <v>60</v>
      </c>
      <c r="W397" s="167">
        <f t="shared" si="105"/>
        <v>243.791</v>
      </c>
      <c r="X397" s="167">
        <f t="shared" si="106"/>
        <v>90.592999999999989</v>
      </c>
      <c r="Y397" s="167">
        <f t="shared" si="107"/>
        <v>110.459</v>
      </c>
      <c r="Z397" t="str">
        <f t="shared" si="108"/>
        <v>NA</v>
      </c>
      <c r="AA397">
        <f t="shared" si="109"/>
        <v>125.59299999999999</v>
      </c>
      <c r="AB397" s="168" t="str">
        <f t="shared" si="110"/>
        <v>NA</v>
      </c>
      <c r="AC397">
        <f t="shared" si="111"/>
        <v>120.59299999999999</v>
      </c>
      <c r="AD397" s="168" t="str">
        <f t="shared" si="112"/>
        <v>NA</v>
      </c>
      <c r="AE397" t="str">
        <f t="shared" si="113"/>
        <v>NA</v>
      </c>
    </row>
    <row r="398" spans="1:31" outlineLevel="1" x14ac:dyDescent="0.25">
      <c r="A398" s="168"/>
      <c r="B398" s="164"/>
      <c r="C398" s="164"/>
      <c r="D398" s="164"/>
      <c r="F398" s="169"/>
      <c r="O398" s="168"/>
      <c r="P398" s="168"/>
      <c r="Q398" s="168"/>
      <c r="S398" s="168"/>
      <c r="T398" s="168"/>
      <c r="U398" s="168"/>
      <c r="W398" s="168"/>
      <c r="X398" s="168"/>
      <c r="Y398" s="168"/>
      <c r="AB398" s="168"/>
      <c r="AD398" s="168"/>
    </row>
    <row r="399" spans="1:31" outlineLevel="1" x14ac:dyDescent="0.25">
      <c r="A399" s="149">
        <v>2</v>
      </c>
      <c r="B399" s="164" t="str">
        <f t="shared" ref="B399:B462" si="114">IF(AND($A399&lt;=$C$29,Z399&lt;&gt;"NA",AA399&lt;&gt;"NA",G399&gt;=$Z$31),"TR","FA")</f>
        <v>FA</v>
      </c>
      <c r="C399" s="164" t="str">
        <f t="shared" ref="C399:C462" si="115">IF(AND($A399&lt;=$C$29,$AB399&lt;&gt;"NA",$AC399&lt;&gt;"NA",$G399&gt;=$AB$31),"TR","FA")</f>
        <v>FA</v>
      </c>
      <c r="D399" s="164" t="str">
        <f t="shared" ref="D399:D462" si="116">IF(AND($A399&lt;=$C$29,$AD399&lt;&gt;"NA",$AE399&lt;&gt;"NA",$G399&gt;=$AD$31),"TR","FA")</f>
        <v>FA</v>
      </c>
      <c r="E399" s="135">
        <v>1.6</v>
      </c>
      <c r="F399" s="165">
        <v>1</v>
      </c>
      <c r="G399" s="135">
        <v>0.5</v>
      </c>
      <c r="H399" s="135">
        <v>125</v>
      </c>
      <c r="I399" s="154">
        <v>-2.64</v>
      </c>
      <c r="J399" s="154">
        <v>5.0000000000000001E-4</v>
      </c>
      <c r="K399" s="154">
        <v>161.94499999999999</v>
      </c>
      <c r="L399" s="154">
        <v>133.55799999999999</v>
      </c>
      <c r="M399" s="154">
        <v>138.83199999999999</v>
      </c>
      <c r="N399" s="135">
        <f>$O$35</f>
        <v>95</v>
      </c>
      <c r="O399" s="167">
        <f>K399-$K$35+$O$35</f>
        <v>131.94499999999999</v>
      </c>
      <c r="P399" s="167">
        <f>L399-$K$35+$O$35</f>
        <v>103.55799999999999</v>
      </c>
      <c r="Q399" s="167">
        <f>M399-$K$35+$O$35</f>
        <v>108.83199999999999</v>
      </c>
      <c r="R399" s="135">
        <f>$S$35</f>
        <v>90</v>
      </c>
      <c r="S399" s="167">
        <f>$K399-$K$35+$S$35</f>
        <v>126.94499999999999</v>
      </c>
      <c r="T399" s="167">
        <f>$L399-$K$35+$S$35</f>
        <v>98.557999999999993</v>
      </c>
      <c r="U399" s="167">
        <f>$M399-$K$35+$S$35</f>
        <v>103.83199999999999</v>
      </c>
      <c r="V399" s="135">
        <f>$W$35</f>
        <v>60</v>
      </c>
      <c r="W399" s="167">
        <f>$K399-$K$35+$W$35</f>
        <v>96.944999999999993</v>
      </c>
      <c r="X399" s="167">
        <f>$L399-$K$35+$W$35</f>
        <v>68.557999999999993</v>
      </c>
      <c r="Y399" s="167">
        <f>$M399-$K$35+$W$35</f>
        <v>73.831999999999994</v>
      </c>
      <c r="Z399">
        <f>IF(O399&lt;$Z$35,O399,"NA")</f>
        <v>131.94499999999999</v>
      </c>
      <c r="AA399">
        <f>IF(P399&lt;$AA$35,P399,"NA")</f>
        <v>103.55799999999999</v>
      </c>
      <c r="AB399" s="168">
        <f>IF(S399&lt;$AB$35,S399,"NA")</f>
        <v>126.94499999999999</v>
      </c>
      <c r="AC399">
        <f>IF(T399&lt;$AC$35,T399,"NA")</f>
        <v>98.557999999999993</v>
      </c>
      <c r="AD399" s="168">
        <f>IF(W399&lt;$AD$35,W399,"NA")</f>
        <v>96.944999999999993</v>
      </c>
      <c r="AE399">
        <f>IF(X399&lt;$AE$35,X399,"NA")</f>
        <v>68.557999999999993</v>
      </c>
    </row>
    <row r="400" spans="1:31" outlineLevel="1" x14ac:dyDescent="0.25">
      <c r="A400" s="149">
        <v>3.5</v>
      </c>
      <c r="B400" s="164" t="str">
        <f t="shared" si="114"/>
        <v>FA</v>
      </c>
      <c r="C400" s="164" t="str">
        <f t="shared" si="115"/>
        <v>FA</v>
      </c>
      <c r="D400" s="164" t="str">
        <f t="shared" si="116"/>
        <v>FA</v>
      </c>
      <c r="E400" s="135">
        <v>2.67</v>
      </c>
      <c r="F400" s="165">
        <v>1</v>
      </c>
      <c r="G400" s="135">
        <v>0.5</v>
      </c>
      <c r="H400" s="135">
        <v>125</v>
      </c>
      <c r="I400" s="154">
        <v>-1.5669200000000001</v>
      </c>
      <c r="J400" s="154">
        <v>5.0000000000000001E-4</v>
      </c>
      <c r="K400" s="154">
        <v>151.56800000000001</v>
      </c>
      <c r="L400" s="154">
        <v>130.63399999999999</v>
      </c>
      <c r="M400" s="154">
        <v>134.14400000000001</v>
      </c>
      <c r="N400" s="135">
        <f t="shared" ref="N400:N463" si="117">$O$35</f>
        <v>95</v>
      </c>
      <c r="O400" s="167">
        <f t="shared" ref="O400:Q463" si="118">K400-$K$35+$O$35</f>
        <v>121.56800000000001</v>
      </c>
      <c r="P400" s="167">
        <f t="shared" si="118"/>
        <v>100.63399999999999</v>
      </c>
      <c r="Q400" s="167">
        <f t="shared" si="118"/>
        <v>104.14400000000001</v>
      </c>
      <c r="R400" s="135">
        <f t="shared" ref="R400:R463" si="119">$S$35</f>
        <v>90</v>
      </c>
      <c r="S400" s="167">
        <f t="shared" ref="S400:S463" si="120">$K400-$K$35+$S$35</f>
        <v>116.56800000000001</v>
      </c>
      <c r="T400" s="167">
        <f t="shared" ref="T400:T463" si="121">$L400-$K$35+$S$35</f>
        <v>95.633999999999986</v>
      </c>
      <c r="U400" s="167">
        <f t="shared" ref="U400:U463" si="122">$M400-$K$35+$S$35</f>
        <v>99.144000000000005</v>
      </c>
      <c r="V400" s="135">
        <f t="shared" ref="V400:V463" si="123">$W$35</f>
        <v>60</v>
      </c>
      <c r="W400" s="167">
        <f t="shared" ref="W400:W463" si="124">$K400-$K$35+$W$35</f>
        <v>86.568000000000012</v>
      </c>
      <c r="X400" s="167">
        <f t="shared" ref="X400:X463" si="125">$L400-$K$35+$W$35</f>
        <v>65.633999999999986</v>
      </c>
      <c r="Y400" s="167">
        <f t="shared" ref="Y400:Y463" si="126">$M400-$K$35+$W$35</f>
        <v>69.144000000000005</v>
      </c>
      <c r="Z400">
        <f t="shared" ref="Z400:Z463" si="127">IF(O400&lt;$Z$35,O400,"NA")</f>
        <v>121.56800000000001</v>
      </c>
      <c r="AA400">
        <f t="shared" ref="AA400:AA463" si="128">IF(P400&lt;$AA$35,P400,"NA")</f>
        <v>100.63399999999999</v>
      </c>
      <c r="AB400" s="168">
        <f t="shared" ref="AB400:AB463" si="129">IF(S400&lt;$AB$35,S400,"NA")</f>
        <v>116.56800000000001</v>
      </c>
      <c r="AC400">
        <f t="shared" ref="AC400:AC463" si="130">IF(T400&lt;$AC$35,T400,"NA")</f>
        <v>95.633999999999986</v>
      </c>
      <c r="AD400" s="168">
        <f t="shared" ref="AD400:AD463" si="131">IF(W400&lt;$AD$35,W400,"NA")</f>
        <v>86.568000000000012</v>
      </c>
      <c r="AE400">
        <f t="shared" ref="AE400:AE463" si="132">IF(X400&lt;$AE$35,X400,"NA")</f>
        <v>65.633999999999986</v>
      </c>
    </row>
    <row r="401" spans="1:31" outlineLevel="1" x14ac:dyDescent="0.25">
      <c r="A401" s="149">
        <v>5</v>
      </c>
      <c r="B401" s="164" t="str">
        <f t="shared" si="114"/>
        <v>FA</v>
      </c>
      <c r="C401" s="164" t="str">
        <f t="shared" si="115"/>
        <v>FA</v>
      </c>
      <c r="D401" s="164" t="str">
        <f t="shared" si="116"/>
        <v>FA</v>
      </c>
      <c r="E401" s="135">
        <v>3.75</v>
      </c>
      <c r="F401" s="165">
        <v>1</v>
      </c>
      <c r="G401" s="135">
        <v>0.5</v>
      </c>
      <c r="H401" s="135">
        <v>125</v>
      </c>
      <c r="I401" s="154">
        <v>-0.49384600000000001</v>
      </c>
      <c r="J401" s="154">
        <v>5.0000000000000001E-4</v>
      </c>
      <c r="K401" s="154">
        <v>145.386</v>
      </c>
      <c r="L401" s="154">
        <v>129.208</v>
      </c>
      <c r="M401" s="154">
        <v>131.73699999999999</v>
      </c>
      <c r="N401" s="135">
        <f t="shared" si="117"/>
        <v>95</v>
      </c>
      <c r="O401" s="167">
        <f t="shared" si="118"/>
        <v>115.386</v>
      </c>
      <c r="P401" s="167">
        <f t="shared" si="118"/>
        <v>99.207999999999998</v>
      </c>
      <c r="Q401" s="167">
        <f t="shared" si="118"/>
        <v>101.73699999999999</v>
      </c>
      <c r="R401" s="135">
        <f t="shared" si="119"/>
        <v>90</v>
      </c>
      <c r="S401" s="167">
        <f t="shared" si="120"/>
        <v>110.386</v>
      </c>
      <c r="T401" s="167">
        <f t="shared" si="121"/>
        <v>94.207999999999998</v>
      </c>
      <c r="U401" s="167">
        <f t="shared" si="122"/>
        <v>96.736999999999995</v>
      </c>
      <c r="V401" s="135">
        <f t="shared" si="123"/>
        <v>60</v>
      </c>
      <c r="W401" s="167">
        <f t="shared" si="124"/>
        <v>80.385999999999996</v>
      </c>
      <c r="X401" s="167">
        <f t="shared" si="125"/>
        <v>64.207999999999998</v>
      </c>
      <c r="Y401" s="167">
        <f t="shared" si="126"/>
        <v>66.736999999999995</v>
      </c>
      <c r="Z401">
        <f t="shared" si="127"/>
        <v>115.386</v>
      </c>
      <c r="AA401">
        <f t="shared" si="128"/>
        <v>99.207999999999998</v>
      </c>
      <c r="AB401" s="168">
        <f t="shared" si="129"/>
        <v>110.386</v>
      </c>
      <c r="AC401">
        <f t="shared" si="130"/>
        <v>94.207999999999998</v>
      </c>
      <c r="AD401" s="168">
        <f t="shared" si="131"/>
        <v>80.385999999999996</v>
      </c>
      <c r="AE401">
        <f t="shared" si="132"/>
        <v>64.207999999999998</v>
      </c>
    </row>
    <row r="402" spans="1:31" outlineLevel="1" x14ac:dyDescent="0.25">
      <c r="A402" s="149">
        <v>7.5</v>
      </c>
      <c r="B402" s="164" t="str">
        <f t="shared" si="114"/>
        <v>FA</v>
      </c>
      <c r="C402" s="164" t="str">
        <f t="shared" si="115"/>
        <v>FA</v>
      </c>
      <c r="D402" s="164" t="str">
        <f t="shared" si="116"/>
        <v>FA</v>
      </c>
      <c r="E402" s="135">
        <v>5.53</v>
      </c>
      <c r="F402" s="165">
        <v>1</v>
      </c>
      <c r="G402" s="135">
        <v>0.5</v>
      </c>
      <c r="H402" s="135">
        <v>125</v>
      </c>
      <c r="I402" s="154">
        <v>1.2946200000000001</v>
      </c>
      <c r="J402" s="154">
        <v>5.0000000000000001E-4</v>
      </c>
      <c r="K402" s="154">
        <v>139.48699999999999</v>
      </c>
      <c r="L402" s="154">
        <v>127.92400000000001</v>
      </c>
      <c r="M402" s="154">
        <v>129.68799999999999</v>
      </c>
      <c r="N402" s="135">
        <f t="shared" si="117"/>
        <v>95</v>
      </c>
      <c r="O402" s="167">
        <f t="shared" si="118"/>
        <v>109.48699999999999</v>
      </c>
      <c r="P402" s="167">
        <f t="shared" si="118"/>
        <v>97.924000000000007</v>
      </c>
      <c r="Q402" s="167">
        <f t="shared" si="118"/>
        <v>99.687999999999988</v>
      </c>
      <c r="R402" s="135">
        <f t="shared" si="119"/>
        <v>90</v>
      </c>
      <c r="S402" s="167">
        <f t="shared" si="120"/>
        <v>104.48699999999999</v>
      </c>
      <c r="T402" s="167">
        <f t="shared" si="121"/>
        <v>92.924000000000007</v>
      </c>
      <c r="U402" s="167">
        <f t="shared" si="122"/>
        <v>94.687999999999988</v>
      </c>
      <c r="V402" s="135">
        <f t="shared" si="123"/>
        <v>60</v>
      </c>
      <c r="W402" s="167">
        <f t="shared" si="124"/>
        <v>74.486999999999995</v>
      </c>
      <c r="X402" s="167">
        <f t="shared" si="125"/>
        <v>62.924000000000007</v>
      </c>
      <c r="Y402" s="167">
        <f t="shared" si="126"/>
        <v>64.687999999999988</v>
      </c>
      <c r="Z402">
        <f t="shared" si="127"/>
        <v>109.48699999999999</v>
      </c>
      <c r="AA402">
        <f t="shared" si="128"/>
        <v>97.924000000000007</v>
      </c>
      <c r="AB402" s="168">
        <f t="shared" si="129"/>
        <v>104.48699999999999</v>
      </c>
      <c r="AC402">
        <f t="shared" si="130"/>
        <v>92.924000000000007</v>
      </c>
      <c r="AD402" s="168">
        <f t="shared" si="131"/>
        <v>74.486999999999995</v>
      </c>
      <c r="AE402">
        <f t="shared" si="132"/>
        <v>62.924000000000007</v>
      </c>
    </row>
    <row r="403" spans="1:31" outlineLevel="1" x14ac:dyDescent="0.25">
      <c r="A403" s="149">
        <v>10</v>
      </c>
      <c r="B403" s="164" t="str">
        <f t="shared" si="114"/>
        <v>FA</v>
      </c>
      <c r="C403" s="164" t="str">
        <f t="shared" si="115"/>
        <v>FA</v>
      </c>
      <c r="D403" s="164" t="str">
        <f t="shared" si="116"/>
        <v>FA</v>
      </c>
      <c r="E403" s="135">
        <v>7.32</v>
      </c>
      <c r="F403" s="165">
        <v>1</v>
      </c>
      <c r="G403" s="135">
        <v>0.5</v>
      </c>
      <c r="H403" s="135">
        <v>125</v>
      </c>
      <c r="I403" s="154">
        <v>3.0830799999999998</v>
      </c>
      <c r="J403" s="154">
        <v>5.0000000000000001E-4</v>
      </c>
      <c r="K403" s="154">
        <v>136.16</v>
      </c>
      <c r="L403" s="154">
        <v>127.261</v>
      </c>
      <c r="M403" s="154">
        <v>128.57400000000001</v>
      </c>
      <c r="N403" s="135">
        <f t="shared" si="117"/>
        <v>95</v>
      </c>
      <c r="O403" s="167">
        <f t="shared" si="118"/>
        <v>106.16</v>
      </c>
      <c r="P403" s="167">
        <f t="shared" si="118"/>
        <v>97.260999999999996</v>
      </c>
      <c r="Q403" s="167">
        <f t="shared" si="118"/>
        <v>98.574000000000012</v>
      </c>
      <c r="R403" s="135">
        <f t="shared" si="119"/>
        <v>90</v>
      </c>
      <c r="S403" s="167">
        <f t="shared" si="120"/>
        <v>101.16</v>
      </c>
      <c r="T403" s="167">
        <f t="shared" si="121"/>
        <v>92.260999999999996</v>
      </c>
      <c r="U403" s="167">
        <f t="shared" si="122"/>
        <v>93.574000000000012</v>
      </c>
      <c r="V403" s="135">
        <f t="shared" si="123"/>
        <v>60</v>
      </c>
      <c r="W403" s="167">
        <f t="shared" si="124"/>
        <v>71.16</v>
      </c>
      <c r="X403" s="167">
        <f t="shared" si="125"/>
        <v>62.260999999999996</v>
      </c>
      <c r="Y403" s="167">
        <f t="shared" si="126"/>
        <v>63.574000000000012</v>
      </c>
      <c r="Z403">
        <f t="shared" si="127"/>
        <v>106.16</v>
      </c>
      <c r="AA403">
        <f t="shared" si="128"/>
        <v>97.260999999999996</v>
      </c>
      <c r="AB403" s="168">
        <f t="shared" si="129"/>
        <v>101.16</v>
      </c>
      <c r="AC403">
        <f t="shared" si="130"/>
        <v>92.260999999999996</v>
      </c>
      <c r="AD403" s="168">
        <f t="shared" si="131"/>
        <v>71.16</v>
      </c>
      <c r="AE403">
        <f t="shared" si="132"/>
        <v>62.260999999999996</v>
      </c>
    </row>
    <row r="404" spans="1:31" outlineLevel="1" x14ac:dyDescent="0.25">
      <c r="A404" s="149">
        <v>15</v>
      </c>
      <c r="B404" s="164" t="str">
        <f t="shared" si="114"/>
        <v>FA</v>
      </c>
      <c r="C404" s="164" t="str">
        <f t="shared" si="115"/>
        <v>FA</v>
      </c>
      <c r="D404" s="164" t="str">
        <f t="shared" si="116"/>
        <v>FA</v>
      </c>
      <c r="E404" s="135">
        <v>10.9</v>
      </c>
      <c r="F404" s="165">
        <v>1</v>
      </c>
      <c r="G404" s="135">
        <v>0.5</v>
      </c>
      <c r="H404" s="135">
        <v>125</v>
      </c>
      <c r="I404" s="154">
        <v>6.66</v>
      </c>
      <c r="J404" s="154">
        <v>5.0000000000000001E-4</v>
      </c>
      <c r="K404" s="154">
        <v>132.62799999999999</v>
      </c>
      <c r="L404" s="154">
        <v>126.56</v>
      </c>
      <c r="M404" s="154">
        <v>127.46299999999999</v>
      </c>
      <c r="N404" s="135">
        <f t="shared" si="117"/>
        <v>95</v>
      </c>
      <c r="O404" s="167">
        <f t="shared" si="118"/>
        <v>102.62799999999999</v>
      </c>
      <c r="P404" s="167">
        <f t="shared" si="118"/>
        <v>96.56</v>
      </c>
      <c r="Q404" s="167">
        <f t="shared" si="118"/>
        <v>97.462999999999994</v>
      </c>
      <c r="R404" s="135">
        <f t="shared" si="119"/>
        <v>90</v>
      </c>
      <c r="S404" s="167">
        <f t="shared" si="120"/>
        <v>97.627999999999986</v>
      </c>
      <c r="T404" s="167">
        <f t="shared" si="121"/>
        <v>91.56</v>
      </c>
      <c r="U404" s="167">
        <f t="shared" si="122"/>
        <v>92.462999999999994</v>
      </c>
      <c r="V404" s="135">
        <f t="shared" si="123"/>
        <v>60</v>
      </c>
      <c r="W404" s="167">
        <f t="shared" si="124"/>
        <v>67.627999999999986</v>
      </c>
      <c r="X404" s="167">
        <f t="shared" si="125"/>
        <v>61.56</v>
      </c>
      <c r="Y404" s="167">
        <f t="shared" si="126"/>
        <v>62.462999999999994</v>
      </c>
      <c r="Z404">
        <f t="shared" si="127"/>
        <v>102.62799999999999</v>
      </c>
      <c r="AA404">
        <f t="shared" si="128"/>
        <v>96.56</v>
      </c>
      <c r="AB404" s="168">
        <f t="shared" si="129"/>
        <v>97.627999999999986</v>
      </c>
      <c r="AC404">
        <f t="shared" si="130"/>
        <v>91.56</v>
      </c>
      <c r="AD404" s="168">
        <f t="shared" si="131"/>
        <v>67.627999999999986</v>
      </c>
      <c r="AE404">
        <f t="shared" si="132"/>
        <v>61.56</v>
      </c>
    </row>
    <row r="405" spans="1:31" outlineLevel="1" x14ac:dyDescent="0.25">
      <c r="A405" s="149">
        <v>20</v>
      </c>
      <c r="B405" s="164" t="str">
        <f t="shared" si="114"/>
        <v>FA</v>
      </c>
      <c r="C405" s="164" t="str">
        <f t="shared" si="115"/>
        <v>FA</v>
      </c>
      <c r="D405" s="164" t="str">
        <f t="shared" si="116"/>
        <v>FA</v>
      </c>
      <c r="E405" s="135">
        <v>14.48</v>
      </c>
      <c r="F405" s="165">
        <v>1</v>
      </c>
      <c r="G405" s="135">
        <v>0.5</v>
      </c>
      <c r="H405" s="135">
        <v>125</v>
      </c>
      <c r="I405" s="154">
        <v>10.2369</v>
      </c>
      <c r="J405" s="154">
        <v>5.0000000000000001E-4</v>
      </c>
      <c r="K405" s="154">
        <v>130.78299999999999</v>
      </c>
      <c r="L405" s="154">
        <v>126.188</v>
      </c>
      <c r="M405" s="154">
        <v>126.845</v>
      </c>
      <c r="N405" s="135">
        <f t="shared" si="117"/>
        <v>95</v>
      </c>
      <c r="O405" s="167">
        <f t="shared" si="118"/>
        <v>100.78299999999999</v>
      </c>
      <c r="P405" s="167">
        <f t="shared" si="118"/>
        <v>96.188000000000002</v>
      </c>
      <c r="Q405" s="167">
        <f t="shared" si="118"/>
        <v>96.844999999999999</v>
      </c>
      <c r="R405" s="135">
        <f t="shared" si="119"/>
        <v>90</v>
      </c>
      <c r="S405" s="167">
        <f t="shared" si="120"/>
        <v>95.782999999999987</v>
      </c>
      <c r="T405" s="167">
        <f t="shared" si="121"/>
        <v>91.188000000000002</v>
      </c>
      <c r="U405" s="167">
        <f t="shared" si="122"/>
        <v>91.844999999999999</v>
      </c>
      <c r="V405" s="135">
        <f t="shared" si="123"/>
        <v>60</v>
      </c>
      <c r="W405" s="167">
        <f t="shared" si="124"/>
        <v>65.782999999999987</v>
      </c>
      <c r="X405" s="167">
        <f t="shared" si="125"/>
        <v>61.188000000000002</v>
      </c>
      <c r="Y405" s="167">
        <f t="shared" si="126"/>
        <v>61.844999999999999</v>
      </c>
      <c r="Z405">
        <f t="shared" si="127"/>
        <v>100.78299999999999</v>
      </c>
      <c r="AA405">
        <f t="shared" si="128"/>
        <v>96.188000000000002</v>
      </c>
      <c r="AB405" s="168">
        <f t="shared" si="129"/>
        <v>95.782999999999987</v>
      </c>
      <c r="AC405">
        <f t="shared" si="130"/>
        <v>91.188000000000002</v>
      </c>
      <c r="AD405" s="168">
        <f t="shared" si="131"/>
        <v>65.782999999999987</v>
      </c>
      <c r="AE405">
        <f t="shared" si="132"/>
        <v>61.188000000000002</v>
      </c>
    </row>
    <row r="406" spans="1:31" outlineLevel="1" x14ac:dyDescent="0.25">
      <c r="A406" s="149">
        <v>35</v>
      </c>
      <c r="B406" s="164" t="str">
        <f t="shared" si="114"/>
        <v>FA</v>
      </c>
      <c r="C406" s="164" t="str">
        <f t="shared" si="115"/>
        <v>FA</v>
      </c>
      <c r="D406" s="164" t="str">
        <f t="shared" si="116"/>
        <v>FA</v>
      </c>
      <c r="E406" s="135">
        <v>25.21</v>
      </c>
      <c r="F406" s="165">
        <v>1</v>
      </c>
      <c r="G406" s="135">
        <v>0.5</v>
      </c>
      <c r="H406" s="135">
        <v>125</v>
      </c>
      <c r="I406" s="154">
        <v>20.967700000000001</v>
      </c>
      <c r="J406" s="154">
        <v>5.0000000000000001E-4</v>
      </c>
      <c r="K406" s="154">
        <v>128.37200000000001</v>
      </c>
      <c r="L406" s="154">
        <v>125.699</v>
      </c>
      <c r="M406" s="154">
        <v>126.08799999999999</v>
      </c>
      <c r="N406" s="135">
        <f t="shared" si="117"/>
        <v>95</v>
      </c>
      <c r="O406" s="167">
        <f t="shared" si="118"/>
        <v>98.372000000000014</v>
      </c>
      <c r="P406" s="167">
        <f t="shared" si="118"/>
        <v>95.698999999999998</v>
      </c>
      <c r="Q406" s="167">
        <f t="shared" si="118"/>
        <v>96.087999999999994</v>
      </c>
      <c r="R406" s="135">
        <f t="shared" si="119"/>
        <v>90</v>
      </c>
      <c r="S406" s="167">
        <f t="shared" si="120"/>
        <v>93.372000000000014</v>
      </c>
      <c r="T406" s="167">
        <f t="shared" si="121"/>
        <v>90.698999999999998</v>
      </c>
      <c r="U406" s="167">
        <f t="shared" si="122"/>
        <v>91.087999999999994</v>
      </c>
      <c r="V406" s="135">
        <f t="shared" si="123"/>
        <v>60</v>
      </c>
      <c r="W406" s="167">
        <f t="shared" si="124"/>
        <v>63.372000000000014</v>
      </c>
      <c r="X406" s="167">
        <f t="shared" si="125"/>
        <v>60.698999999999998</v>
      </c>
      <c r="Y406" s="167">
        <f t="shared" si="126"/>
        <v>61.087999999999994</v>
      </c>
      <c r="Z406">
        <f t="shared" si="127"/>
        <v>98.372000000000014</v>
      </c>
      <c r="AA406">
        <f t="shared" si="128"/>
        <v>95.698999999999998</v>
      </c>
      <c r="AB406" s="168">
        <f t="shared" si="129"/>
        <v>93.372000000000014</v>
      </c>
      <c r="AC406">
        <f t="shared" si="130"/>
        <v>90.698999999999998</v>
      </c>
      <c r="AD406" s="168">
        <f t="shared" si="131"/>
        <v>63.372000000000014</v>
      </c>
      <c r="AE406">
        <f t="shared" si="132"/>
        <v>60.698999999999998</v>
      </c>
    </row>
    <row r="407" spans="1:31" outlineLevel="1" x14ac:dyDescent="0.25">
      <c r="A407" s="149">
        <v>50</v>
      </c>
      <c r="B407" s="164" t="str">
        <f t="shared" si="114"/>
        <v>FA</v>
      </c>
      <c r="C407" s="164" t="str">
        <f t="shared" si="115"/>
        <v>FA</v>
      </c>
      <c r="D407" s="164" t="str">
        <f t="shared" si="116"/>
        <v>FA</v>
      </c>
      <c r="E407" s="135">
        <v>35.94</v>
      </c>
      <c r="F407" s="165">
        <v>1</v>
      </c>
      <c r="G407" s="135">
        <v>0.5</v>
      </c>
      <c r="H407" s="135">
        <v>125</v>
      </c>
      <c r="I407" s="154">
        <v>31.698499999999999</v>
      </c>
      <c r="J407" s="154">
        <v>5.0000000000000001E-4</v>
      </c>
      <c r="K407" s="154">
        <v>127.381</v>
      </c>
      <c r="L407" s="154">
        <v>125.498</v>
      </c>
      <c r="M407" s="154">
        <v>125.771</v>
      </c>
      <c r="N407" s="135">
        <f t="shared" si="117"/>
        <v>95</v>
      </c>
      <c r="O407" s="167">
        <f t="shared" si="118"/>
        <v>97.381</v>
      </c>
      <c r="P407" s="167">
        <f t="shared" si="118"/>
        <v>95.498000000000005</v>
      </c>
      <c r="Q407" s="167">
        <f t="shared" si="118"/>
        <v>95.771000000000001</v>
      </c>
      <c r="R407" s="135">
        <f t="shared" si="119"/>
        <v>90</v>
      </c>
      <c r="S407" s="167">
        <f t="shared" si="120"/>
        <v>92.381</v>
      </c>
      <c r="T407" s="167">
        <f t="shared" si="121"/>
        <v>90.498000000000005</v>
      </c>
      <c r="U407" s="167">
        <f t="shared" si="122"/>
        <v>90.771000000000001</v>
      </c>
      <c r="V407" s="135">
        <f t="shared" si="123"/>
        <v>60</v>
      </c>
      <c r="W407" s="167">
        <f t="shared" si="124"/>
        <v>62.381</v>
      </c>
      <c r="X407" s="167">
        <f t="shared" si="125"/>
        <v>60.498000000000005</v>
      </c>
      <c r="Y407" s="167">
        <f t="shared" si="126"/>
        <v>60.771000000000001</v>
      </c>
      <c r="Z407">
        <f t="shared" si="127"/>
        <v>97.381</v>
      </c>
      <c r="AA407">
        <f t="shared" si="128"/>
        <v>95.498000000000005</v>
      </c>
      <c r="AB407" s="168">
        <f t="shared" si="129"/>
        <v>92.381</v>
      </c>
      <c r="AC407">
        <f t="shared" si="130"/>
        <v>90.498000000000005</v>
      </c>
      <c r="AD407" s="168">
        <f t="shared" si="131"/>
        <v>62.381</v>
      </c>
      <c r="AE407">
        <f t="shared" si="132"/>
        <v>60.498000000000005</v>
      </c>
    </row>
    <row r="408" spans="1:31" outlineLevel="1" x14ac:dyDescent="0.25">
      <c r="A408" s="149">
        <v>60</v>
      </c>
      <c r="B408" s="164" t="str">
        <f t="shared" si="114"/>
        <v>FA</v>
      </c>
      <c r="C408" s="164" t="str">
        <f t="shared" si="115"/>
        <v>FA</v>
      </c>
      <c r="D408" s="164" t="str">
        <f t="shared" si="116"/>
        <v>FA</v>
      </c>
      <c r="E408" s="135">
        <v>43.09</v>
      </c>
      <c r="F408" s="165">
        <v>1</v>
      </c>
      <c r="G408" s="135">
        <v>0.5</v>
      </c>
      <c r="H408" s="135">
        <v>125</v>
      </c>
      <c r="I408" s="154">
        <v>38.8523</v>
      </c>
      <c r="J408" s="154">
        <v>5.0000000000000001E-4</v>
      </c>
      <c r="K408" s="154">
        <v>126.997</v>
      </c>
      <c r="L408" s="154">
        <v>125.42100000000001</v>
      </c>
      <c r="M408" s="154">
        <v>125.64100000000001</v>
      </c>
      <c r="N408" s="135">
        <f t="shared" si="117"/>
        <v>95</v>
      </c>
      <c r="O408" s="167">
        <f t="shared" si="118"/>
        <v>96.997</v>
      </c>
      <c r="P408" s="167">
        <f t="shared" si="118"/>
        <v>95.421000000000006</v>
      </c>
      <c r="Q408" s="167">
        <f t="shared" si="118"/>
        <v>95.641000000000005</v>
      </c>
      <c r="R408" s="135">
        <f t="shared" si="119"/>
        <v>90</v>
      </c>
      <c r="S408" s="167">
        <f t="shared" si="120"/>
        <v>91.997</v>
      </c>
      <c r="T408" s="167">
        <f t="shared" si="121"/>
        <v>90.421000000000006</v>
      </c>
      <c r="U408" s="167">
        <f t="shared" si="122"/>
        <v>90.641000000000005</v>
      </c>
      <c r="V408" s="135">
        <f t="shared" si="123"/>
        <v>60</v>
      </c>
      <c r="W408" s="167">
        <f t="shared" si="124"/>
        <v>61.997</v>
      </c>
      <c r="X408" s="167">
        <f t="shared" si="125"/>
        <v>60.421000000000006</v>
      </c>
      <c r="Y408" s="167">
        <f t="shared" si="126"/>
        <v>60.641000000000005</v>
      </c>
      <c r="Z408">
        <f t="shared" si="127"/>
        <v>96.997</v>
      </c>
      <c r="AA408">
        <f t="shared" si="128"/>
        <v>95.421000000000006</v>
      </c>
      <c r="AB408" s="168">
        <f t="shared" si="129"/>
        <v>91.997</v>
      </c>
      <c r="AC408">
        <f t="shared" si="130"/>
        <v>90.421000000000006</v>
      </c>
      <c r="AD408" s="168">
        <f t="shared" si="131"/>
        <v>61.997</v>
      </c>
      <c r="AE408">
        <f t="shared" si="132"/>
        <v>60.421000000000006</v>
      </c>
    </row>
    <row r="409" spans="1:31" outlineLevel="1" x14ac:dyDescent="0.25">
      <c r="A409" s="149">
        <v>70</v>
      </c>
      <c r="B409" s="164" t="str">
        <f t="shared" si="114"/>
        <v>FA</v>
      </c>
      <c r="C409" s="164" t="str">
        <f t="shared" si="115"/>
        <v>FA</v>
      </c>
      <c r="D409" s="164" t="str">
        <f t="shared" si="116"/>
        <v>FA</v>
      </c>
      <c r="E409" s="135">
        <v>50.25</v>
      </c>
      <c r="F409" s="165">
        <v>1</v>
      </c>
      <c r="G409" s="135">
        <v>0.5</v>
      </c>
      <c r="H409" s="135">
        <v>125</v>
      </c>
      <c r="I409" s="154">
        <v>46.0062</v>
      </c>
      <c r="J409" s="154">
        <v>5.0000000000000001E-4</v>
      </c>
      <c r="K409" s="154">
        <v>126.718</v>
      </c>
      <c r="L409" s="154">
        <v>125.364</v>
      </c>
      <c r="M409" s="154">
        <v>125.551</v>
      </c>
      <c r="N409" s="135">
        <f t="shared" si="117"/>
        <v>95</v>
      </c>
      <c r="O409" s="167">
        <f t="shared" si="118"/>
        <v>96.718000000000004</v>
      </c>
      <c r="P409" s="167">
        <f t="shared" si="118"/>
        <v>95.364000000000004</v>
      </c>
      <c r="Q409" s="167">
        <f t="shared" si="118"/>
        <v>95.551000000000002</v>
      </c>
      <c r="R409" s="135">
        <f t="shared" si="119"/>
        <v>90</v>
      </c>
      <c r="S409" s="167">
        <f t="shared" si="120"/>
        <v>91.718000000000004</v>
      </c>
      <c r="T409" s="167">
        <f t="shared" si="121"/>
        <v>90.364000000000004</v>
      </c>
      <c r="U409" s="167">
        <f t="shared" si="122"/>
        <v>90.551000000000002</v>
      </c>
      <c r="V409" s="135">
        <f t="shared" si="123"/>
        <v>60</v>
      </c>
      <c r="W409" s="167">
        <f t="shared" si="124"/>
        <v>61.718000000000004</v>
      </c>
      <c r="X409" s="167">
        <f t="shared" si="125"/>
        <v>60.364000000000004</v>
      </c>
      <c r="Y409" s="167">
        <f t="shared" si="126"/>
        <v>60.551000000000002</v>
      </c>
      <c r="Z409">
        <f t="shared" si="127"/>
        <v>96.718000000000004</v>
      </c>
      <c r="AA409">
        <f t="shared" si="128"/>
        <v>95.364000000000004</v>
      </c>
      <c r="AB409" s="168">
        <f t="shared" si="129"/>
        <v>91.718000000000004</v>
      </c>
      <c r="AC409">
        <f t="shared" si="130"/>
        <v>90.364000000000004</v>
      </c>
      <c r="AD409" s="168">
        <f t="shared" si="131"/>
        <v>61.718000000000004</v>
      </c>
      <c r="AE409">
        <f t="shared" si="132"/>
        <v>60.364000000000004</v>
      </c>
    </row>
    <row r="410" spans="1:31" outlineLevel="1" x14ac:dyDescent="0.25">
      <c r="A410" s="149">
        <v>85</v>
      </c>
      <c r="B410" s="164" t="str">
        <f t="shared" si="114"/>
        <v>FA</v>
      </c>
      <c r="C410" s="164" t="str">
        <f t="shared" si="115"/>
        <v>FA</v>
      </c>
      <c r="D410" s="164" t="str">
        <f t="shared" si="116"/>
        <v>FA</v>
      </c>
      <c r="E410" s="135">
        <v>60.98</v>
      </c>
      <c r="F410" s="165">
        <v>1</v>
      </c>
      <c r="G410" s="135">
        <v>0.5</v>
      </c>
      <c r="H410" s="135">
        <v>125</v>
      </c>
      <c r="I410" s="154">
        <v>56.736899999999999</v>
      </c>
      <c r="J410" s="154">
        <v>5.0000000000000001E-4</v>
      </c>
      <c r="K410" s="154">
        <v>126.42400000000001</v>
      </c>
      <c r="L410" s="154">
        <v>125.30500000000001</v>
      </c>
      <c r="M410" s="154">
        <v>125.45699999999999</v>
      </c>
      <c r="N410" s="135">
        <f t="shared" si="117"/>
        <v>95</v>
      </c>
      <c r="O410" s="167">
        <f t="shared" si="118"/>
        <v>96.424000000000007</v>
      </c>
      <c r="P410" s="167">
        <f t="shared" si="118"/>
        <v>95.305000000000007</v>
      </c>
      <c r="Q410" s="167">
        <f t="shared" si="118"/>
        <v>95.456999999999994</v>
      </c>
      <c r="R410" s="135">
        <f t="shared" si="119"/>
        <v>90</v>
      </c>
      <c r="S410" s="167">
        <f t="shared" si="120"/>
        <v>91.424000000000007</v>
      </c>
      <c r="T410" s="167">
        <f t="shared" si="121"/>
        <v>90.305000000000007</v>
      </c>
      <c r="U410" s="167">
        <f t="shared" si="122"/>
        <v>90.456999999999994</v>
      </c>
      <c r="V410" s="135">
        <f t="shared" si="123"/>
        <v>60</v>
      </c>
      <c r="W410" s="167">
        <f t="shared" si="124"/>
        <v>61.424000000000007</v>
      </c>
      <c r="X410" s="167">
        <f t="shared" si="125"/>
        <v>60.305000000000007</v>
      </c>
      <c r="Y410" s="167">
        <f t="shared" si="126"/>
        <v>60.456999999999994</v>
      </c>
      <c r="Z410">
        <f t="shared" si="127"/>
        <v>96.424000000000007</v>
      </c>
      <c r="AA410">
        <f t="shared" si="128"/>
        <v>95.305000000000007</v>
      </c>
      <c r="AB410" s="168">
        <f t="shared" si="129"/>
        <v>91.424000000000007</v>
      </c>
      <c r="AC410">
        <f t="shared" si="130"/>
        <v>90.305000000000007</v>
      </c>
      <c r="AD410" s="168">
        <f t="shared" si="131"/>
        <v>61.424000000000007</v>
      </c>
      <c r="AE410">
        <f t="shared" si="132"/>
        <v>60.305000000000007</v>
      </c>
    </row>
    <row r="411" spans="1:31" outlineLevel="1" x14ac:dyDescent="0.25">
      <c r="A411" s="149">
        <v>100</v>
      </c>
      <c r="B411" s="164" t="str">
        <f t="shared" si="114"/>
        <v>FA</v>
      </c>
      <c r="C411" s="164" t="str">
        <f t="shared" si="115"/>
        <v>FA</v>
      </c>
      <c r="D411" s="164" t="str">
        <f t="shared" si="116"/>
        <v>FA</v>
      </c>
      <c r="E411" s="135">
        <v>71.709999999999994</v>
      </c>
      <c r="F411" s="165">
        <v>1</v>
      </c>
      <c r="G411" s="135">
        <v>0.5</v>
      </c>
      <c r="H411" s="135">
        <v>125</v>
      </c>
      <c r="I411" s="154">
        <v>67.467699999999994</v>
      </c>
      <c r="J411" s="154">
        <v>5.0000000000000001E-4</v>
      </c>
      <c r="K411" s="154">
        <v>126.211</v>
      </c>
      <c r="L411" s="154">
        <v>125.259</v>
      </c>
      <c r="M411" s="154">
        <v>125.401</v>
      </c>
      <c r="N411" s="135">
        <f t="shared" si="117"/>
        <v>95</v>
      </c>
      <c r="O411" s="167">
        <f t="shared" si="118"/>
        <v>96.210999999999999</v>
      </c>
      <c r="P411" s="167">
        <f t="shared" si="118"/>
        <v>95.259</v>
      </c>
      <c r="Q411" s="167">
        <f t="shared" si="118"/>
        <v>95.400999999999996</v>
      </c>
      <c r="R411" s="135">
        <f t="shared" si="119"/>
        <v>90</v>
      </c>
      <c r="S411" s="167">
        <f t="shared" si="120"/>
        <v>91.210999999999999</v>
      </c>
      <c r="T411" s="167">
        <f t="shared" si="121"/>
        <v>90.259</v>
      </c>
      <c r="U411" s="167">
        <f t="shared" si="122"/>
        <v>90.400999999999996</v>
      </c>
      <c r="V411" s="135">
        <f t="shared" si="123"/>
        <v>60</v>
      </c>
      <c r="W411" s="167">
        <f t="shared" si="124"/>
        <v>61.210999999999999</v>
      </c>
      <c r="X411" s="167">
        <f t="shared" si="125"/>
        <v>60.259</v>
      </c>
      <c r="Y411" s="167">
        <f t="shared" si="126"/>
        <v>60.400999999999996</v>
      </c>
      <c r="Z411">
        <f t="shared" si="127"/>
        <v>96.210999999999999</v>
      </c>
      <c r="AA411">
        <f t="shared" si="128"/>
        <v>95.259</v>
      </c>
      <c r="AB411" s="168">
        <f t="shared" si="129"/>
        <v>91.210999999999999</v>
      </c>
      <c r="AC411">
        <f t="shared" si="130"/>
        <v>90.259</v>
      </c>
      <c r="AD411" s="168">
        <f t="shared" si="131"/>
        <v>61.210999999999999</v>
      </c>
      <c r="AE411">
        <f t="shared" si="132"/>
        <v>60.259</v>
      </c>
    </row>
    <row r="412" spans="1:31" outlineLevel="1" x14ac:dyDescent="0.25">
      <c r="A412" s="149">
        <v>125</v>
      </c>
      <c r="B412" s="164" t="str">
        <f t="shared" si="114"/>
        <v>FA</v>
      </c>
      <c r="C412" s="164" t="str">
        <f t="shared" si="115"/>
        <v>FA</v>
      </c>
      <c r="D412" s="164" t="str">
        <f t="shared" si="116"/>
        <v>FA</v>
      </c>
      <c r="E412" s="135">
        <v>89.59</v>
      </c>
      <c r="F412" s="165">
        <v>1</v>
      </c>
      <c r="G412" s="135">
        <v>0.5</v>
      </c>
      <c r="H412" s="135">
        <v>125</v>
      </c>
      <c r="I412" s="154">
        <v>85.3523</v>
      </c>
      <c r="J412" s="154">
        <v>5.0000000000000001E-4</v>
      </c>
      <c r="K412" s="154">
        <v>125.97499999999999</v>
      </c>
      <c r="L412" s="154">
        <v>125.21</v>
      </c>
      <c r="M412" s="154">
        <v>125.32599999999999</v>
      </c>
      <c r="N412" s="135">
        <f t="shared" si="117"/>
        <v>95</v>
      </c>
      <c r="O412" s="167">
        <f t="shared" si="118"/>
        <v>95.974999999999994</v>
      </c>
      <c r="P412" s="167">
        <f t="shared" si="118"/>
        <v>95.21</v>
      </c>
      <c r="Q412" s="167">
        <f t="shared" si="118"/>
        <v>95.325999999999993</v>
      </c>
      <c r="R412" s="135">
        <f t="shared" si="119"/>
        <v>90</v>
      </c>
      <c r="S412" s="167">
        <f t="shared" si="120"/>
        <v>90.974999999999994</v>
      </c>
      <c r="T412" s="167">
        <f t="shared" si="121"/>
        <v>90.21</v>
      </c>
      <c r="U412" s="167">
        <f t="shared" si="122"/>
        <v>90.325999999999993</v>
      </c>
      <c r="V412" s="135">
        <f t="shared" si="123"/>
        <v>60</v>
      </c>
      <c r="W412" s="167">
        <f t="shared" si="124"/>
        <v>60.974999999999994</v>
      </c>
      <c r="X412" s="167">
        <f t="shared" si="125"/>
        <v>60.209999999999994</v>
      </c>
      <c r="Y412" s="167">
        <f t="shared" si="126"/>
        <v>60.325999999999993</v>
      </c>
      <c r="Z412">
        <f t="shared" si="127"/>
        <v>95.974999999999994</v>
      </c>
      <c r="AA412">
        <f t="shared" si="128"/>
        <v>95.21</v>
      </c>
      <c r="AB412" s="168">
        <f t="shared" si="129"/>
        <v>90.974999999999994</v>
      </c>
      <c r="AC412">
        <f t="shared" si="130"/>
        <v>90.21</v>
      </c>
      <c r="AD412" s="168">
        <f t="shared" si="131"/>
        <v>60.974999999999994</v>
      </c>
      <c r="AE412">
        <f t="shared" si="132"/>
        <v>60.209999999999994</v>
      </c>
    </row>
    <row r="413" spans="1:31" outlineLevel="1" x14ac:dyDescent="0.25">
      <c r="A413" s="149">
        <v>150</v>
      </c>
      <c r="B413" s="164" t="str">
        <f t="shared" si="114"/>
        <v>FA</v>
      </c>
      <c r="C413" s="164" t="str">
        <f t="shared" si="115"/>
        <v>FA</v>
      </c>
      <c r="D413" s="164" t="str">
        <f t="shared" si="116"/>
        <v>FA</v>
      </c>
      <c r="E413" s="135">
        <v>107.48</v>
      </c>
      <c r="F413" s="165">
        <v>1</v>
      </c>
      <c r="G413" s="135">
        <v>0.5</v>
      </c>
      <c r="H413" s="135">
        <v>125</v>
      </c>
      <c r="I413" s="154">
        <v>103.23699999999999</v>
      </c>
      <c r="J413" s="154">
        <v>5.0000000000000001E-4</v>
      </c>
      <c r="K413" s="154">
        <v>125.816</v>
      </c>
      <c r="L413" s="154">
        <v>125.17700000000001</v>
      </c>
      <c r="M413" s="154">
        <v>125.271</v>
      </c>
      <c r="N413" s="135">
        <f t="shared" si="117"/>
        <v>95</v>
      </c>
      <c r="O413" s="167">
        <f t="shared" si="118"/>
        <v>95.816000000000003</v>
      </c>
      <c r="P413" s="167">
        <f t="shared" si="118"/>
        <v>95.177000000000007</v>
      </c>
      <c r="Q413" s="167">
        <f t="shared" si="118"/>
        <v>95.271000000000001</v>
      </c>
      <c r="R413" s="135">
        <f t="shared" si="119"/>
        <v>90</v>
      </c>
      <c r="S413" s="167">
        <f t="shared" si="120"/>
        <v>90.816000000000003</v>
      </c>
      <c r="T413" s="167">
        <f t="shared" si="121"/>
        <v>90.177000000000007</v>
      </c>
      <c r="U413" s="167">
        <f t="shared" si="122"/>
        <v>90.271000000000001</v>
      </c>
      <c r="V413" s="135">
        <f t="shared" si="123"/>
        <v>60</v>
      </c>
      <c r="W413" s="167">
        <f t="shared" si="124"/>
        <v>60.816000000000003</v>
      </c>
      <c r="X413" s="167">
        <f t="shared" si="125"/>
        <v>60.177000000000007</v>
      </c>
      <c r="Y413" s="167">
        <f t="shared" si="126"/>
        <v>60.271000000000001</v>
      </c>
      <c r="Z413">
        <f t="shared" si="127"/>
        <v>95.816000000000003</v>
      </c>
      <c r="AA413">
        <f t="shared" si="128"/>
        <v>95.177000000000007</v>
      </c>
      <c r="AB413" s="168">
        <f t="shared" si="129"/>
        <v>90.816000000000003</v>
      </c>
      <c r="AC413">
        <f t="shared" si="130"/>
        <v>90.177000000000007</v>
      </c>
      <c r="AD413" s="168">
        <f t="shared" si="131"/>
        <v>60.816000000000003</v>
      </c>
      <c r="AE413">
        <f t="shared" si="132"/>
        <v>60.177000000000007</v>
      </c>
    </row>
    <row r="414" spans="1:31" outlineLevel="1" x14ac:dyDescent="0.25">
      <c r="A414" s="149">
        <v>2</v>
      </c>
      <c r="B414" s="164" t="str">
        <f t="shared" si="114"/>
        <v>FA</v>
      </c>
      <c r="C414" s="164" t="str">
        <f t="shared" si="115"/>
        <v>FA</v>
      </c>
      <c r="D414" s="164" t="str">
        <f t="shared" si="116"/>
        <v>FA</v>
      </c>
      <c r="E414" s="135">
        <v>1.6</v>
      </c>
      <c r="F414" s="165">
        <v>1</v>
      </c>
      <c r="G414" s="135">
        <v>1</v>
      </c>
      <c r="H414" s="135">
        <v>125</v>
      </c>
      <c r="I414" s="154">
        <v>-2.64</v>
      </c>
      <c r="J414" s="154">
        <v>1E-3</v>
      </c>
      <c r="K414" s="154">
        <v>198.45099999999999</v>
      </c>
      <c r="L414" s="154">
        <v>141.93899999999999</v>
      </c>
      <c r="M414" s="154">
        <v>152.316</v>
      </c>
      <c r="N414" s="135">
        <f t="shared" si="117"/>
        <v>95</v>
      </c>
      <c r="O414" s="167">
        <f t="shared" si="118"/>
        <v>168.45099999999999</v>
      </c>
      <c r="P414" s="167">
        <f t="shared" si="118"/>
        <v>111.93899999999999</v>
      </c>
      <c r="Q414" s="167">
        <f t="shared" si="118"/>
        <v>122.316</v>
      </c>
      <c r="R414" s="135">
        <f t="shared" si="119"/>
        <v>90</v>
      </c>
      <c r="S414" s="167">
        <f t="shared" si="120"/>
        <v>163.45099999999999</v>
      </c>
      <c r="T414" s="167">
        <f t="shared" si="121"/>
        <v>106.93899999999999</v>
      </c>
      <c r="U414" s="167">
        <f t="shared" si="122"/>
        <v>117.316</v>
      </c>
      <c r="V414" s="135">
        <f t="shared" si="123"/>
        <v>60</v>
      </c>
      <c r="W414" s="167">
        <f t="shared" si="124"/>
        <v>133.45099999999999</v>
      </c>
      <c r="X414" s="167">
        <f t="shared" si="125"/>
        <v>76.938999999999993</v>
      </c>
      <c r="Y414" s="167">
        <f t="shared" si="126"/>
        <v>87.316000000000003</v>
      </c>
      <c r="Z414">
        <f t="shared" si="127"/>
        <v>168.45099999999999</v>
      </c>
      <c r="AA414">
        <f t="shared" si="128"/>
        <v>111.93899999999999</v>
      </c>
      <c r="AB414" s="168">
        <f t="shared" si="129"/>
        <v>163.45099999999999</v>
      </c>
      <c r="AC414">
        <f t="shared" si="130"/>
        <v>106.93899999999999</v>
      </c>
      <c r="AD414" s="168">
        <f t="shared" si="131"/>
        <v>133.45099999999999</v>
      </c>
      <c r="AE414">
        <f t="shared" si="132"/>
        <v>76.938999999999993</v>
      </c>
    </row>
    <row r="415" spans="1:31" outlineLevel="1" x14ac:dyDescent="0.25">
      <c r="A415" s="149">
        <v>3.5</v>
      </c>
      <c r="B415" s="164" t="str">
        <f t="shared" si="114"/>
        <v>FA</v>
      </c>
      <c r="C415" s="164" t="str">
        <f t="shared" si="115"/>
        <v>FA</v>
      </c>
      <c r="D415" s="164" t="str">
        <f t="shared" si="116"/>
        <v>FA</v>
      </c>
      <c r="E415" s="135">
        <v>2.67</v>
      </c>
      <c r="F415" s="165">
        <v>1</v>
      </c>
      <c r="G415" s="135">
        <v>1</v>
      </c>
      <c r="H415" s="135">
        <v>125</v>
      </c>
      <c r="I415" s="154">
        <v>-1.5669200000000001</v>
      </c>
      <c r="J415" s="154">
        <v>1E-3</v>
      </c>
      <c r="K415" s="154">
        <v>177.82</v>
      </c>
      <c r="L415" s="154">
        <v>136.18600000000001</v>
      </c>
      <c r="M415" s="154">
        <v>143.11799999999999</v>
      </c>
      <c r="N415" s="135">
        <f t="shared" si="117"/>
        <v>95</v>
      </c>
      <c r="O415" s="167">
        <f t="shared" si="118"/>
        <v>147.82</v>
      </c>
      <c r="P415" s="167">
        <f t="shared" si="118"/>
        <v>106.18600000000001</v>
      </c>
      <c r="Q415" s="167">
        <f t="shared" si="118"/>
        <v>113.11799999999999</v>
      </c>
      <c r="R415" s="135">
        <f t="shared" si="119"/>
        <v>90</v>
      </c>
      <c r="S415" s="167">
        <f t="shared" si="120"/>
        <v>142.82</v>
      </c>
      <c r="T415" s="167">
        <f t="shared" si="121"/>
        <v>101.18600000000001</v>
      </c>
      <c r="U415" s="167">
        <f t="shared" si="122"/>
        <v>108.11799999999999</v>
      </c>
      <c r="V415" s="135">
        <f t="shared" si="123"/>
        <v>60</v>
      </c>
      <c r="W415" s="167">
        <f t="shared" si="124"/>
        <v>112.82</v>
      </c>
      <c r="X415" s="167">
        <f t="shared" si="125"/>
        <v>71.186000000000007</v>
      </c>
      <c r="Y415" s="167">
        <f t="shared" si="126"/>
        <v>78.117999999999995</v>
      </c>
      <c r="Z415">
        <f t="shared" si="127"/>
        <v>147.82</v>
      </c>
      <c r="AA415">
        <f t="shared" si="128"/>
        <v>106.18600000000001</v>
      </c>
      <c r="AB415" s="168">
        <f t="shared" si="129"/>
        <v>142.82</v>
      </c>
      <c r="AC415">
        <f t="shared" si="130"/>
        <v>101.18600000000001</v>
      </c>
      <c r="AD415" s="168">
        <f t="shared" si="131"/>
        <v>112.82</v>
      </c>
      <c r="AE415">
        <f t="shared" si="132"/>
        <v>71.186000000000007</v>
      </c>
    </row>
    <row r="416" spans="1:31" outlineLevel="1" x14ac:dyDescent="0.25">
      <c r="A416" s="149">
        <v>5</v>
      </c>
      <c r="B416" s="164" t="str">
        <f t="shared" si="114"/>
        <v>FA</v>
      </c>
      <c r="C416" s="164" t="str">
        <f t="shared" si="115"/>
        <v>FA</v>
      </c>
      <c r="D416" s="164" t="str">
        <f t="shared" si="116"/>
        <v>FA</v>
      </c>
      <c r="E416" s="135">
        <v>3.75</v>
      </c>
      <c r="F416" s="165">
        <v>1</v>
      </c>
      <c r="G416" s="135">
        <v>1</v>
      </c>
      <c r="H416" s="135">
        <v>125</v>
      </c>
      <c r="I416" s="154">
        <v>-0.49384600000000001</v>
      </c>
      <c r="J416" s="154">
        <v>1E-3</v>
      </c>
      <c r="K416" s="154">
        <v>165.55500000000001</v>
      </c>
      <c r="L416" s="154">
        <v>133.36799999999999</v>
      </c>
      <c r="M416" s="154">
        <v>138.38200000000001</v>
      </c>
      <c r="N416" s="135">
        <f t="shared" si="117"/>
        <v>95</v>
      </c>
      <c r="O416" s="167">
        <f t="shared" si="118"/>
        <v>135.55500000000001</v>
      </c>
      <c r="P416" s="167">
        <f t="shared" si="118"/>
        <v>103.36799999999999</v>
      </c>
      <c r="Q416" s="167">
        <f t="shared" si="118"/>
        <v>108.38200000000001</v>
      </c>
      <c r="R416" s="135">
        <f t="shared" si="119"/>
        <v>90</v>
      </c>
      <c r="S416" s="167">
        <f t="shared" si="120"/>
        <v>130.55500000000001</v>
      </c>
      <c r="T416" s="167">
        <f t="shared" si="121"/>
        <v>98.367999999999995</v>
      </c>
      <c r="U416" s="167">
        <f t="shared" si="122"/>
        <v>103.38200000000001</v>
      </c>
      <c r="V416" s="135">
        <f t="shared" si="123"/>
        <v>60</v>
      </c>
      <c r="W416" s="167">
        <f t="shared" si="124"/>
        <v>100.55500000000001</v>
      </c>
      <c r="X416" s="167">
        <f t="shared" si="125"/>
        <v>68.367999999999995</v>
      </c>
      <c r="Y416" s="167">
        <f t="shared" si="126"/>
        <v>73.382000000000005</v>
      </c>
      <c r="Z416">
        <f t="shared" si="127"/>
        <v>135.55500000000001</v>
      </c>
      <c r="AA416">
        <f t="shared" si="128"/>
        <v>103.36799999999999</v>
      </c>
      <c r="AB416" s="168">
        <f t="shared" si="129"/>
        <v>130.55500000000001</v>
      </c>
      <c r="AC416">
        <f t="shared" si="130"/>
        <v>98.367999999999995</v>
      </c>
      <c r="AD416" s="168">
        <f t="shared" si="131"/>
        <v>100.55500000000001</v>
      </c>
      <c r="AE416">
        <f t="shared" si="132"/>
        <v>68.367999999999995</v>
      </c>
    </row>
    <row r="417" spans="1:31" outlineLevel="1" x14ac:dyDescent="0.25">
      <c r="A417" s="149">
        <v>7.5</v>
      </c>
      <c r="B417" s="164" t="str">
        <f t="shared" si="114"/>
        <v>FA</v>
      </c>
      <c r="C417" s="164" t="str">
        <f t="shared" si="115"/>
        <v>FA</v>
      </c>
      <c r="D417" s="164" t="str">
        <f t="shared" si="116"/>
        <v>FA</v>
      </c>
      <c r="E417" s="135">
        <v>5.53</v>
      </c>
      <c r="F417" s="165">
        <v>1</v>
      </c>
      <c r="G417" s="135">
        <v>1</v>
      </c>
      <c r="H417" s="135">
        <v>125</v>
      </c>
      <c r="I417" s="154">
        <v>1.2946200000000001</v>
      </c>
      <c r="J417" s="154">
        <v>1E-3</v>
      </c>
      <c r="K417" s="154">
        <v>153.852</v>
      </c>
      <c r="L417" s="154">
        <v>130.82499999999999</v>
      </c>
      <c r="M417" s="154">
        <v>134.33099999999999</v>
      </c>
      <c r="N417" s="135">
        <f t="shared" si="117"/>
        <v>95</v>
      </c>
      <c r="O417" s="167">
        <f t="shared" si="118"/>
        <v>123.852</v>
      </c>
      <c r="P417" s="167">
        <f t="shared" si="118"/>
        <v>100.82499999999999</v>
      </c>
      <c r="Q417" s="167">
        <f t="shared" si="118"/>
        <v>104.33099999999999</v>
      </c>
      <c r="R417" s="135">
        <f t="shared" si="119"/>
        <v>90</v>
      </c>
      <c r="S417" s="167">
        <f t="shared" si="120"/>
        <v>118.852</v>
      </c>
      <c r="T417" s="167">
        <f t="shared" si="121"/>
        <v>95.824999999999989</v>
      </c>
      <c r="U417" s="167">
        <f t="shared" si="122"/>
        <v>99.330999999999989</v>
      </c>
      <c r="V417" s="135">
        <f t="shared" si="123"/>
        <v>60</v>
      </c>
      <c r="W417" s="167">
        <f t="shared" si="124"/>
        <v>88.852000000000004</v>
      </c>
      <c r="X417" s="167">
        <f t="shared" si="125"/>
        <v>65.824999999999989</v>
      </c>
      <c r="Y417" s="167">
        <f t="shared" si="126"/>
        <v>69.330999999999989</v>
      </c>
      <c r="Z417">
        <f t="shared" si="127"/>
        <v>123.852</v>
      </c>
      <c r="AA417">
        <f t="shared" si="128"/>
        <v>100.82499999999999</v>
      </c>
      <c r="AB417" s="168">
        <f t="shared" si="129"/>
        <v>118.852</v>
      </c>
      <c r="AC417">
        <f t="shared" si="130"/>
        <v>95.824999999999989</v>
      </c>
      <c r="AD417" s="168">
        <f t="shared" si="131"/>
        <v>88.852000000000004</v>
      </c>
      <c r="AE417">
        <f t="shared" si="132"/>
        <v>65.824999999999989</v>
      </c>
    </row>
    <row r="418" spans="1:31" outlineLevel="1" x14ac:dyDescent="0.25">
      <c r="A418" s="149">
        <v>10</v>
      </c>
      <c r="B418" s="164" t="str">
        <f t="shared" si="114"/>
        <v>FA</v>
      </c>
      <c r="C418" s="164" t="str">
        <f t="shared" si="115"/>
        <v>FA</v>
      </c>
      <c r="D418" s="164" t="str">
        <f t="shared" si="116"/>
        <v>FA</v>
      </c>
      <c r="E418" s="135">
        <v>7.32</v>
      </c>
      <c r="F418" s="165">
        <v>1</v>
      </c>
      <c r="G418" s="135">
        <v>1</v>
      </c>
      <c r="H418" s="135">
        <v>125</v>
      </c>
      <c r="I418" s="154">
        <v>3.0830799999999998</v>
      </c>
      <c r="J418" s="154">
        <v>1E-3</v>
      </c>
      <c r="K418" s="154">
        <v>147.24600000000001</v>
      </c>
      <c r="L418" s="154">
        <v>129.50700000000001</v>
      </c>
      <c r="M418" s="154">
        <v>132.12200000000001</v>
      </c>
      <c r="N418" s="135">
        <f t="shared" si="117"/>
        <v>95</v>
      </c>
      <c r="O418" s="167">
        <f t="shared" si="118"/>
        <v>117.24600000000001</v>
      </c>
      <c r="P418" s="167">
        <f t="shared" si="118"/>
        <v>99.507000000000005</v>
      </c>
      <c r="Q418" s="167">
        <f t="shared" si="118"/>
        <v>102.12200000000001</v>
      </c>
      <c r="R418" s="135">
        <f t="shared" si="119"/>
        <v>90</v>
      </c>
      <c r="S418" s="167">
        <f t="shared" si="120"/>
        <v>112.24600000000001</v>
      </c>
      <c r="T418" s="167">
        <f t="shared" si="121"/>
        <v>94.507000000000005</v>
      </c>
      <c r="U418" s="167">
        <f t="shared" si="122"/>
        <v>97.122000000000014</v>
      </c>
      <c r="V418" s="135">
        <f t="shared" si="123"/>
        <v>60</v>
      </c>
      <c r="W418" s="167">
        <f t="shared" si="124"/>
        <v>82.246000000000009</v>
      </c>
      <c r="X418" s="167">
        <f t="shared" si="125"/>
        <v>64.507000000000005</v>
      </c>
      <c r="Y418" s="167">
        <f t="shared" si="126"/>
        <v>67.122000000000014</v>
      </c>
      <c r="Z418">
        <f t="shared" si="127"/>
        <v>117.24600000000001</v>
      </c>
      <c r="AA418">
        <f t="shared" si="128"/>
        <v>99.507000000000005</v>
      </c>
      <c r="AB418" s="168">
        <f t="shared" si="129"/>
        <v>112.24600000000001</v>
      </c>
      <c r="AC418">
        <f t="shared" si="130"/>
        <v>94.507000000000005</v>
      </c>
      <c r="AD418" s="168">
        <f t="shared" si="131"/>
        <v>82.246000000000009</v>
      </c>
      <c r="AE418">
        <f t="shared" si="132"/>
        <v>64.507000000000005</v>
      </c>
    </row>
    <row r="419" spans="1:31" outlineLevel="1" x14ac:dyDescent="0.25">
      <c r="A419" s="149">
        <v>15</v>
      </c>
      <c r="B419" s="164" t="str">
        <f t="shared" si="114"/>
        <v>FA</v>
      </c>
      <c r="C419" s="164" t="str">
        <f t="shared" si="115"/>
        <v>FA</v>
      </c>
      <c r="D419" s="164" t="str">
        <f t="shared" si="116"/>
        <v>FA</v>
      </c>
      <c r="E419" s="135">
        <v>10.9</v>
      </c>
      <c r="F419" s="165">
        <v>1</v>
      </c>
      <c r="G419" s="135">
        <v>1</v>
      </c>
      <c r="H419" s="135">
        <v>125</v>
      </c>
      <c r="I419" s="154">
        <v>6.66</v>
      </c>
      <c r="J419" s="154">
        <v>1E-3</v>
      </c>
      <c r="K419" s="154">
        <v>140.22200000000001</v>
      </c>
      <c r="L419" s="154">
        <v>128.114</v>
      </c>
      <c r="M419" s="154">
        <v>129.91200000000001</v>
      </c>
      <c r="N419" s="135">
        <f t="shared" si="117"/>
        <v>95</v>
      </c>
      <c r="O419" s="167">
        <f t="shared" si="118"/>
        <v>110.22200000000001</v>
      </c>
      <c r="P419" s="167">
        <f t="shared" si="118"/>
        <v>98.114000000000004</v>
      </c>
      <c r="Q419" s="167">
        <f t="shared" si="118"/>
        <v>99.912000000000006</v>
      </c>
      <c r="R419" s="135">
        <f t="shared" si="119"/>
        <v>90</v>
      </c>
      <c r="S419" s="167">
        <f t="shared" si="120"/>
        <v>105.22200000000001</v>
      </c>
      <c r="T419" s="167">
        <f t="shared" si="121"/>
        <v>93.114000000000004</v>
      </c>
      <c r="U419" s="167">
        <f t="shared" si="122"/>
        <v>94.912000000000006</v>
      </c>
      <c r="V419" s="135">
        <f t="shared" si="123"/>
        <v>60</v>
      </c>
      <c r="W419" s="167">
        <f t="shared" si="124"/>
        <v>75.222000000000008</v>
      </c>
      <c r="X419" s="167">
        <f t="shared" si="125"/>
        <v>63.114000000000004</v>
      </c>
      <c r="Y419" s="167">
        <f t="shared" si="126"/>
        <v>64.912000000000006</v>
      </c>
      <c r="Z419">
        <f t="shared" si="127"/>
        <v>110.22200000000001</v>
      </c>
      <c r="AA419">
        <f t="shared" si="128"/>
        <v>98.114000000000004</v>
      </c>
      <c r="AB419" s="168">
        <f t="shared" si="129"/>
        <v>105.22200000000001</v>
      </c>
      <c r="AC419">
        <f t="shared" si="130"/>
        <v>93.114000000000004</v>
      </c>
      <c r="AD419" s="168">
        <f t="shared" si="131"/>
        <v>75.222000000000008</v>
      </c>
      <c r="AE419">
        <f t="shared" si="132"/>
        <v>63.114000000000004</v>
      </c>
    </row>
    <row r="420" spans="1:31" outlineLevel="1" x14ac:dyDescent="0.25">
      <c r="A420" s="149">
        <v>20</v>
      </c>
      <c r="B420" s="164" t="str">
        <f t="shared" si="114"/>
        <v>FA</v>
      </c>
      <c r="C420" s="164" t="str">
        <f t="shared" si="115"/>
        <v>FA</v>
      </c>
      <c r="D420" s="164" t="str">
        <f t="shared" si="116"/>
        <v>FA</v>
      </c>
      <c r="E420" s="135">
        <v>14.48</v>
      </c>
      <c r="F420" s="165">
        <v>1</v>
      </c>
      <c r="G420" s="135">
        <v>1</v>
      </c>
      <c r="H420" s="135">
        <v>125</v>
      </c>
      <c r="I420" s="154">
        <v>10.2369</v>
      </c>
      <c r="J420" s="154">
        <v>1E-3</v>
      </c>
      <c r="K420" s="154">
        <v>136.54499999999999</v>
      </c>
      <c r="L420" s="154">
        <v>127.373</v>
      </c>
      <c r="M420" s="154">
        <v>128.68299999999999</v>
      </c>
      <c r="N420" s="135">
        <f t="shared" si="117"/>
        <v>95</v>
      </c>
      <c r="O420" s="167">
        <f t="shared" si="118"/>
        <v>106.54499999999999</v>
      </c>
      <c r="P420" s="167">
        <f t="shared" si="118"/>
        <v>97.373000000000005</v>
      </c>
      <c r="Q420" s="167">
        <f t="shared" si="118"/>
        <v>98.682999999999993</v>
      </c>
      <c r="R420" s="135">
        <f t="shared" si="119"/>
        <v>90</v>
      </c>
      <c r="S420" s="167">
        <f t="shared" si="120"/>
        <v>101.54499999999999</v>
      </c>
      <c r="T420" s="167">
        <f t="shared" si="121"/>
        <v>92.373000000000005</v>
      </c>
      <c r="U420" s="167">
        <f t="shared" si="122"/>
        <v>93.682999999999993</v>
      </c>
      <c r="V420" s="135">
        <f t="shared" si="123"/>
        <v>60</v>
      </c>
      <c r="W420" s="167">
        <f t="shared" si="124"/>
        <v>71.544999999999987</v>
      </c>
      <c r="X420" s="167">
        <f t="shared" si="125"/>
        <v>62.373000000000005</v>
      </c>
      <c r="Y420" s="167">
        <f t="shared" si="126"/>
        <v>63.682999999999993</v>
      </c>
      <c r="Z420">
        <f t="shared" si="127"/>
        <v>106.54499999999999</v>
      </c>
      <c r="AA420">
        <f t="shared" si="128"/>
        <v>97.373000000000005</v>
      </c>
      <c r="AB420" s="168">
        <f t="shared" si="129"/>
        <v>101.54499999999999</v>
      </c>
      <c r="AC420">
        <f t="shared" si="130"/>
        <v>92.373000000000005</v>
      </c>
      <c r="AD420" s="168">
        <f t="shared" si="131"/>
        <v>71.544999999999987</v>
      </c>
      <c r="AE420">
        <f t="shared" si="132"/>
        <v>62.373000000000005</v>
      </c>
    </row>
    <row r="421" spans="1:31" outlineLevel="1" x14ac:dyDescent="0.25">
      <c r="A421" s="149">
        <v>35</v>
      </c>
      <c r="B421" s="164" t="str">
        <f t="shared" si="114"/>
        <v>FA</v>
      </c>
      <c r="C421" s="164" t="str">
        <f t="shared" si="115"/>
        <v>FA</v>
      </c>
      <c r="D421" s="164" t="str">
        <f t="shared" si="116"/>
        <v>FA</v>
      </c>
      <c r="E421" s="135">
        <v>25.21</v>
      </c>
      <c r="F421" s="165">
        <v>1</v>
      </c>
      <c r="G421" s="135">
        <v>1</v>
      </c>
      <c r="H421" s="135">
        <v>125</v>
      </c>
      <c r="I421" s="154">
        <v>20.967700000000001</v>
      </c>
      <c r="J421" s="154">
        <v>1E-3</v>
      </c>
      <c r="K421" s="154">
        <v>131.738</v>
      </c>
      <c r="L421" s="154">
        <v>126.396</v>
      </c>
      <c r="M421" s="154">
        <v>127.172</v>
      </c>
      <c r="N421" s="135">
        <f t="shared" si="117"/>
        <v>95</v>
      </c>
      <c r="O421" s="167">
        <f t="shared" si="118"/>
        <v>101.738</v>
      </c>
      <c r="P421" s="167">
        <f t="shared" si="118"/>
        <v>96.396000000000001</v>
      </c>
      <c r="Q421" s="167">
        <f t="shared" si="118"/>
        <v>97.171999999999997</v>
      </c>
      <c r="R421" s="135">
        <f t="shared" si="119"/>
        <v>90</v>
      </c>
      <c r="S421" s="167">
        <f t="shared" si="120"/>
        <v>96.738</v>
      </c>
      <c r="T421" s="167">
        <f t="shared" si="121"/>
        <v>91.396000000000001</v>
      </c>
      <c r="U421" s="167">
        <f t="shared" si="122"/>
        <v>92.171999999999997</v>
      </c>
      <c r="V421" s="135">
        <f t="shared" si="123"/>
        <v>60</v>
      </c>
      <c r="W421" s="167">
        <f t="shared" si="124"/>
        <v>66.738</v>
      </c>
      <c r="X421" s="167">
        <f t="shared" si="125"/>
        <v>61.396000000000001</v>
      </c>
      <c r="Y421" s="167">
        <f t="shared" si="126"/>
        <v>62.171999999999997</v>
      </c>
      <c r="Z421">
        <f t="shared" si="127"/>
        <v>101.738</v>
      </c>
      <c r="AA421">
        <f t="shared" si="128"/>
        <v>96.396000000000001</v>
      </c>
      <c r="AB421" s="168">
        <f t="shared" si="129"/>
        <v>96.738</v>
      </c>
      <c r="AC421">
        <f t="shared" si="130"/>
        <v>91.396000000000001</v>
      </c>
      <c r="AD421" s="168">
        <f t="shared" si="131"/>
        <v>66.738</v>
      </c>
      <c r="AE421">
        <f t="shared" si="132"/>
        <v>61.396000000000001</v>
      </c>
    </row>
    <row r="422" spans="1:31" outlineLevel="1" x14ac:dyDescent="0.25">
      <c r="A422" s="149">
        <v>50</v>
      </c>
      <c r="B422" s="164" t="str">
        <f t="shared" si="114"/>
        <v>FA</v>
      </c>
      <c r="C422" s="164" t="str">
        <f t="shared" si="115"/>
        <v>FA</v>
      </c>
      <c r="D422" s="164" t="str">
        <f t="shared" si="116"/>
        <v>FA</v>
      </c>
      <c r="E422" s="135">
        <v>35.94</v>
      </c>
      <c r="F422" s="165">
        <v>1</v>
      </c>
      <c r="G422" s="135">
        <v>1</v>
      </c>
      <c r="H422" s="135">
        <v>125</v>
      </c>
      <c r="I422" s="154">
        <v>31.698499999999999</v>
      </c>
      <c r="J422" s="154">
        <v>1E-3</v>
      </c>
      <c r="K422" s="154">
        <v>129.75800000000001</v>
      </c>
      <c r="L422" s="154">
        <v>125.996</v>
      </c>
      <c r="M422" s="154">
        <v>126.54</v>
      </c>
      <c r="N422" s="135">
        <f t="shared" si="117"/>
        <v>95</v>
      </c>
      <c r="O422" s="167">
        <f t="shared" si="118"/>
        <v>99.75800000000001</v>
      </c>
      <c r="P422" s="167">
        <f t="shared" si="118"/>
        <v>95.995999999999995</v>
      </c>
      <c r="Q422" s="167">
        <f t="shared" si="118"/>
        <v>96.54</v>
      </c>
      <c r="R422" s="135">
        <f t="shared" si="119"/>
        <v>90</v>
      </c>
      <c r="S422" s="167">
        <f t="shared" si="120"/>
        <v>94.75800000000001</v>
      </c>
      <c r="T422" s="167">
        <f t="shared" si="121"/>
        <v>90.995999999999995</v>
      </c>
      <c r="U422" s="167">
        <f t="shared" si="122"/>
        <v>91.54</v>
      </c>
      <c r="V422" s="135">
        <f t="shared" si="123"/>
        <v>60</v>
      </c>
      <c r="W422" s="167">
        <f t="shared" si="124"/>
        <v>64.75800000000001</v>
      </c>
      <c r="X422" s="167">
        <f t="shared" si="125"/>
        <v>60.995999999999995</v>
      </c>
      <c r="Y422" s="167">
        <f t="shared" si="126"/>
        <v>61.540000000000006</v>
      </c>
      <c r="Z422">
        <f t="shared" si="127"/>
        <v>99.75800000000001</v>
      </c>
      <c r="AA422">
        <f t="shared" si="128"/>
        <v>95.995999999999995</v>
      </c>
      <c r="AB422" s="168">
        <f t="shared" si="129"/>
        <v>94.75800000000001</v>
      </c>
      <c r="AC422">
        <f t="shared" si="130"/>
        <v>90.995999999999995</v>
      </c>
      <c r="AD422" s="168">
        <f t="shared" si="131"/>
        <v>64.75800000000001</v>
      </c>
      <c r="AE422">
        <f t="shared" si="132"/>
        <v>60.995999999999995</v>
      </c>
    </row>
    <row r="423" spans="1:31" outlineLevel="1" x14ac:dyDescent="0.25">
      <c r="A423" s="149">
        <v>60</v>
      </c>
      <c r="B423" s="164" t="str">
        <f t="shared" si="114"/>
        <v>FA</v>
      </c>
      <c r="C423" s="164" t="str">
        <f t="shared" si="115"/>
        <v>FA</v>
      </c>
      <c r="D423" s="164" t="str">
        <f t="shared" si="116"/>
        <v>FA</v>
      </c>
      <c r="E423" s="135">
        <v>43.09</v>
      </c>
      <c r="F423" s="165">
        <v>1</v>
      </c>
      <c r="G423" s="135">
        <v>1</v>
      </c>
      <c r="H423" s="135">
        <v>125</v>
      </c>
      <c r="I423" s="154">
        <v>38.8523</v>
      </c>
      <c r="J423" s="154">
        <v>1E-3</v>
      </c>
      <c r="K423" s="154">
        <v>128.99199999999999</v>
      </c>
      <c r="L423" s="154">
        <v>125.843</v>
      </c>
      <c r="M423" s="154">
        <v>126.28100000000001</v>
      </c>
      <c r="N423" s="135">
        <f t="shared" si="117"/>
        <v>95</v>
      </c>
      <c r="O423" s="167">
        <f t="shared" si="118"/>
        <v>98.99199999999999</v>
      </c>
      <c r="P423" s="167">
        <f t="shared" si="118"/>
        <v>95.843000000000004</v>
      </c>
      <c r="Q423" s="167">
        <f t="shared" si="118"/>
        <v>96.281000000000006</v>
      </c>
      <c r="R423" s="135">
        <f t="shared" si="119"/>
        <v>90</v>
      </c>
      <c r="S423" s="167">
        <f t="shared" si="120"/>
        <v>93.99199999999999</v>
      </c>
      <c r="T423" s="167">
        <f t="shared" si="121"/>
        <v>90.843000000000004</v>
      </c>
      <c r="U423" s="167">
        <f t="shared" si="122"/>
        <v>91.281000000000006</v>
      </c>
      <c r="V423" s="135">
        <f t="shared" si="123"/>
        <v>60</v>
      </c>
      <c r="W423" s="167">
        <f t="shared" si="124"/>
        <v>63.99199999999999</v>
      </c>
      <c r="X423" s="167">
        <f t="shared" si="125"/>
        <v>60.843000000000004</v>
      </c>
      <c r="Y423" s="167">
        <f t="shared" si="126"/>
        <v>61.281000000000006</v>
      </c>
      <c r="Z423">
        <f t="shared" si="127"/>
        <v>98.99199999999999</v>
      </c>
      <c r="AA423">
        <f t="shared" si="128"/>
        <v>95.843000000000004</v>
      </c>
      <c r="AB423" s="168">
        <f t="shared" si="129"/>
        <v>93.99199999999999</v>
      </c>
      <c r="AC423">
        <f t="shared" si="130"/>
        <v>90.843000000000004</v>
      </c>
      <c r="AD423" s="168">
        <f t="shared" si="131"/>
        <v>63.99199999999999</v>
      </c>
      <c r="AE423">
        <f t="shared" si="132"/>
        <v>60.843000000000004</v>
      </c>
    </row>
    <row r="424" spans="1:31" outlineLevel="1" x14ac:dyDescent="0.25">
      <c r="A424" s="149">
        <v>70</v>
      </c>
      <c r="B424" s="164" t="str">
        <f t="shared" si="114"/>
        <v>FA</v>
      </c>
      <c r="C424" s="164" t="str">
        <f t="shared" si="115"/>
        <v>FA</v>
      </c>
      <c r="D424" s="164" t="str">
        <f t="shared" si="116"/>
        <v>FA</v>
      </c>
      <c r="E424" s="135">
        <v>50.25</v>
      </c>
      <c r="F424" s="165">
        <v>1</v>
      </c>
      <c r="G424" s="135">
        <v>1</v>
      </c>
      <c r="H424" s="135">
        <v>125</v>
      </c>
      <c r="I424" s="154">
        <v>46.0062</v>
      </c>
      <c r="J424" s="154">
        <v>1E-3</v>
      </c>
      <c r="K424" s="154">
        <v>128.43299999999999</v>
      </c>
      <c r="L424" s="154">
        <v>125.729</v>
      </c>
      <c r="M424" s="154">
        <v>126.101</v>
      </c>
      <c r="N424" s="135">
        <f t="shared" si="117"/>
        <v>95</v>
      </c>
      <c r="O424" s="167">
        <f t="shared" si="118"/>
        <v>98.432999999999993</v>
      </c>
      <c r="P424" s="167">
        <f t="shared" si="118"/>
        <v>95.728999999999999</v>
      </c>
      <c r="Q424" s="167">
        <f t="shared" si="118"/>
        <v>96.100999999999999</v>
      </c>
      <c r="R424" s="135">
        <f t="shared" si="119"/>
        <v>90</v>
      </c>
      <c r="S424" s="167">
        <f t="shared" si="120"/>
        <v>93.432999999999993</v>
      </c>
      <c r="T424" s="167">
        <f t="shared" si="121"/>
        <v>90.728999999999999</v>
      </c>
      <c r="U424" s="167">
        <f t="shared" si="122"/>
        <v>91.100999999999999</v>
      </c>
      <c r="V424" s="135">
        <f t="shared" si="123"/>
        <v>60</v>
      </c>
      <c r="W424" s="167">
        <f t="shared" si="124"/>
        <v>63.432999999999993</v>
      </c>
      <c r="X424" s="167">
        <f t="shared" si="125"/>
        <v>60.728999999999999</v>
      </c>
      <c r="Y424" s="167">
        <f t="shared" si="126"/>
        <v>61.100999999999999</v>
      </c>
      <c r="Z424">
        <f t="shared" si="127"/>
        <v>98.432999999999993</v>
      </c>
      <c r="AA424">
        <f t="shared" si="128"/>
        <v>95.728999999999999</v>
      </c>
      <c r="AB424" s="168">
        <f t="shared" si="129"/>
        <v>93.432999999999993</v>
      </c>
      <c r="AC424">
        <f t="shared" si="130"/>
        <v>90.728999999999999</v>
      </c>
      <c r="AD424" s="168">
        <f t="shared" si="131"/>
        <v>63.432999999999993</v>
      </c>
      <c r="AE424">
        <f t="shared" si="132"/>
        <v>60.728999999999999</v>
      </c>
    </row>
    <row r="425" spans="1:31" outlineLevel="1" x14ac:dyDescent="0.25">
      <c r="A425" s="149">
        <v>85</v>
      </c>
      <c r="B425" s="164" t="str">
        <f t="shared" si="114"/>
        <v>FA</v>
      </c>
      <c r="C425" s="164" t="str">
        <f t="shared" si="115"/>
        <v>FA</v>
      </c>
      <c r="D425" s="164" t="str">
        <f t="shared" si="116"/>
        <v>FA</v>
      </c>
      <c r="E425" s="135">
        <v>60.98</v>
      </c>
      <c r="F425" s="165">
        <v>1</v>
      </c>
      <c r="G425" s="135">
        <v>1</v>
      </c>
      <c r="H425" s="135">
        <v>125</v>
      </c>
      <c r="I425" s="154">
        <v>56.736899999999999</v>
      </c>
      <c r="J425" s="154">
        <v>1E-3</v>
      </c>
      <c r="K425" s="154">
        <v>127.846</v>
      </c>
      <c r="L425" s="154">
        <v>125.61</v>
      </c>
      <c r="M425" s="154">
        <v>125.913</v>
      </c>
      <c r="N425" s="135">
        <f t="shared" si="117"/>
        <v>95</v>
      </c>
      <c r="O425" s="167">
        <f t="shared" si="118"/>
        <v>97.846000000000004</v>
      </c>
      <c r="P425" s="167">
        <f t="shared" si="118"/>
        <v>95.61</v>
      </c>
      <c r="Q425" s="167">
        <f t="shared" si="118"/>
        <v>95.912999999999997</v>
      </c>
      <c r="R425" s="135">
        <f t="shared" si="119"/>
        <v>90</v>
      </c>
      <c r="S425" s="167">
        <f t="shared" si="120"/>
        <v>92.846000000000004</v>
      </c>
      <c r="T425" s="167">
        <f t="shared" si="121"/>
        <v>90.61</v>
      </c>
      <c r="U425" s="167">
        <f t="shared" si="122"/>
        <v>90.912999999999997</v>
      </c>
      <c r="V425" s="135">
        <f t="shared" si="123"/>
        <v>60</v>
      </c>
      <c r="W425" s="167">
        <f t="shared" si="124"/>
        <v>62.846000000000004</v>
      </c>
      <c r="X425" s="167">
        <f t="shared" si="125"/>
        <v>60.61</v>
      </c>
      <c r="Y425" s="167">
        <f t="shared" si="126"/>
        <v>60.912999999999997</v>
      </c>
      <c r="Z425">
        <f t="shared" si="127"/>
        <v>97.846000000000004</v>
      </c>
      <c r="AA425">
        <f t="shared" si="128"/>
        <v>95.61</v>
      </c>
      <c r="AB425" s="168">
        <f t="shared" si="129"/>
        <v>92.846000000000004</v>
      </c>
      <c r="AC425">
        <f t="shared" si="130"/>
        <v>90.61</v>
      </c>
      <c r="AD425" s="168">
        <f t="shared" si="131"/>
        <v>62.846000000000004</v>
      </c>
      <c r="AE425">
        <f t="shared" si="132"/>
        <v>60.61</v>
      </c>
    </row>
    <row r="426" spans="1:31" outlineLevel="1" x14ac:dyDescent="0.25">
      <c r="A426" s="149">
        <v>100</v>
      </c>
      <c r="B426" s="164" t="str">
        <f t="shared" si="114"/>
        <v>FA</v>
      </c>
      <c r="C426" s="164" t="str">
        <f t="shared" si="115"/>
        <v>FA</v>
      </c>
      <c r="D426" s="164" t="str">
        <f t="shared" si="116"/>
        <v>FA</v>
      </c>
      <c r="E426" s="135">
        <v>71.709999999999994</v>
      </c>
      <c r="F426" s="165">
        <v>1</v>
      </c>
      <c r="G426" s="135">
        <v>1</v>
      </c>
      <c r="H426" s="135">
        <v>125</v>
      </c>
      <c r="I426" s="154">
        <v>67.467699999999994</v>
      </c>
      <c r="J426" s="154">
        <v>1E-3</v>
      </c>
      <c r="K426" s="154">
        <v>127.42</v>
      </c>
      <c r="L426" s="154">
        <v>125.518</v>
      </c>
      <c r="M426" s="154">
        <v>125.80200000000001</v>
      </c>
      <c r="N426" s="135">
        <f t="shared" si="117"/>
        <v>95</v>
      </c>
      <c r="O426" s="167">
        <f t="shared" si="118"/>
        <v>97.42</v>
      </c>
      <c r="P426" s="167">
        <f t="shared" si="118"/>
        <v>95.518000000000001</v>
      </c>
      <c r="Q426" s="167">
        <f t="shared" si="118"/>
        <v>95.802000000000007</v>
      </c>
      <c r="R426" s="135">
        <f t="shared" si="119"/>
        <v>90</v>
      </c>
      <c r="S426" s="167">
        <f t="shared" si="120"/>
        <v>92.42</v>
      </c>
      <c r="T426" s="167">
        <f t="shared" si="121"/>
        <v>90.518000000000001</v>
      </c>
      <c r="U426" s="167">
        <f t="shared" si="122"/>
        <v>90.802000000000007</v>
      </c>
      <c r="V426" s="135">
        <f t="shared" si="123"/>
        <v>60</v>
      </c>
      <c r="W426" s="167">
        <f t="shared" si="124"/>
        <v>62.42</v>
      </c>
      <c r="X426" s="167">
        <f t="shared" si="125"/>
        <v>60.518000000000001</v>
      </c>
      <c r="Y426" s="167">
        <f t="shared" si="126"/>
        <v>60.802000000000007</v>
      </c>
      <c r="Z426">
        <f t="shared" si="127"/>
        <v>97.42</v>
      </c>
      <c r="AA426">
        <f t="shared" si="128"/>
        <v>95.518000000000001</v>
      </c>
      <c r="AB426" s="168">
        <f t="shared" si="129"/>
        <v>92.42</v>
      </c>
      <c r="AC426">
        <f t="shared" si="130"/>
        <v>90.518000000000001</v>
      </c>
      <c r="AD426" s="168">
        <f t="shared" si="131"/>
        <v>62.42</v>
      </c>
      <c r="AE426">
        <f t="shared" si="132"/>
        <v>60.518000000000001</v>
      </c>
    </row>
    <row r="427" spans="1:31" outlineLevel="1" x14ac:dyDescent="0.25">
      <c r="A427" s="149">
        <v>125</v>
      </c>
      <c r="B427" s="164" t="str">
        <f t="shared" si="114"/>
        <v>FA</v>
      </c>
      <c r="C427" s="164" t="str">
        <f t="shared" si="115"/>
        <v>FA</v>
      </c>
      <c r="D427" s="164" t="str">
        <f t="shared" si="116"/>
        <v>FA</v>
      </c>
      <c r="E427" s="135">
        <v>89.59</v>
      </c>
      <c r="F427" s="165">
        <v>1</v>
      </c>
      <c r="G427" s="135">
        <v>1</v>
      </c>
      <c r="H427" s="135">
        <v>125</v>
      </c>
      <c r="I427" s="154">
        <v>85.3523</v>
      </c>
      <c r="J427" s="154">
        <v>1E-3</v>
      </c>
      <c r="K427" s="154">
        <v>126.95</v>
      </c>
      <c r="L427" s="154">
        <v>125.42100000000001</v>
      </c>
      <c r="M427" s="154">
        <v>125.651</v>
      </c>
      <c r="N427" s="135">
        <f t="shared" si="117"/>
        <v>95</v>
      </c>
      <c r="O427" s="167">
        <f t="shared" si="118"/>
        <v>96.95</v>
      </c>
      <c r="P427" s="167">
        <f t="shared" si="118"/>
        <v>95.421000000000006</v>
      </c>
      <c r="Q427" s="167">
        <f t="shared" si="118"/>
        <v>95.650999999999996</v>
      </c>
      <c r="R427" s="135">
        <f t="shared" si="119"/>
        <v>90</v>
      </c>
      <c r="S427" s="167">
        <f t="shared" si="120"/>
        <v>91.95</v>
      </c>
      <c r="T427" s="167">
        <f t="shared" si="121"/>
        <v>90.421000000000006</v>
      </c>
      <c r="U427" s="167">
        <f t="shared" si="122"/>
        <v>90.650999999999996</v>
      </c>
      <c r="V427" s="135">
        <f t="shared" si="123"/>
        <v>60</v>
      </c>
      <c r="W427" s="167">
        <f t="shared" si="124"/>
        <v>61.95</v>
      </c>
      <c r="X427" s="167">
        <f t="shared" si="125"/>
        <v>60.421000000000006</v>
      </c>
      <c r="Y427" s="167">
        <f t="shared" si="126"/>
        <v>60.650999999999996</v>
      </c>
      <c r="Z427">
        <f t="shared" si="127"/>
        <v>96.95</v>
      </c>
      <c r="AA427">
        <f t="shared" si="128"/>
        <v>95.421000000000006</v>
      </c>
      <c r="AB427" s="168">
        <f t="shared" si="129"/>
        <v>91.95</v>
      </c>
      <c r="AC427">
        <f t="shared" si="130"/>
        <v>90.421000000000006</v>
      </c>
      <c r="AD427" s="168">
        <f t="shared" si="131"/>
        <v>61.95</v>
      </c>
      <c r="AE427">
        <f t="shared" si="132"/>
        <v>60.421000000000006</v>
      </c>
    </row>
    <row r="428" spans="1:31" outlineLevel="1" x14ac:dyDescent="0.25">
      <c r="A428" s="149">
        <v>150</v>
      </c>
      <c r="B428" s="164" t="str">
        <f t="shared" si="114"/>
        <v>FA</v>
      </c>
      <c r="C428" s="164" t="str">
        <f t="shared" si="115"/>
        <v>FA</v>
      </c>
      <c r="D428" s="164" t="str">
        <f t="shared" si="116"/>
        <v>FA</v>
      </c>
      <c r="E428" s="135">
        <v>107.48</v>
      </c>
      <c r="F428" s="165">
        <v>1</v>
      </c>
      <c r="G428" s="135">
        <v>1</v>
      </c>
      <c r="H428" s="135">
        <v>125</v>
      </c>
      <c r="I428" s="154">
        <v>103.23699999999999</v>
      </c>
      <c r="J428" s="154">
        <v>1E-3</v>
      </c>
      <c r="K428" s="154">
        <v>126.631</v>
      </c>
      <c r="L428" s="154">
        <v>125.354</v>
      </c>
      <c r="M428" s="154">
        <v>125.542</v>
      </c>
      <c r="N428" s="135">
        <f t="shared" si="117"/>
        <v>95</v>
      </c>
      <c r="O428" s="167">
        <f t="shared" si="118"/>
        <v>96.631</v>
      </c>
      <c r="P428" s="167">
        <f t="shared" si="118"/>
        <v>95.353999999999999</v>
      </c>
      <c r="Q428" s="167">
        <f t="shared" si="118"/>
        <v>95.542000000000002</v>
      </c>
      <c r="R428" s="135">
        <f t="shared" si="119"/>
        <v>90</v>
      </c>
      <c r="S428" s="167">
        <f t="shared" si="120"/>
        <v>91.631</v>
      </c>
      <c r="T428" s="167">
        <f t="shared" si="121"/>
        <v>90.353999999999999</v>
      </c>
      <c r="U428" s="167">
        <f t="shared" si="122"/>
        <v>90.542000000000002</v>
      </c>
      <c r="V428" s="135">
        <f t="shared" si="123"/>
        <v>60</v>
      </c>
      <c r="W428" s="167">
        <f t="shared" si="124"/>
        <v>61.631</v>
      </c>
      <c r="X428" s="167">
        <f t="shared" si="125"/>
        <v>60.353999999999999</v>
      </c>
      <c r="Y428" s="167">
        <f t="shared" si="126"/>
        <v>60.542000000000002</v>
      </c>
      <c r="Z428">
        <f t="shared" si="127"/>
        <v>96.631</v>
      </c>
      <c r="AA428">
        <f t="shared" si="128"/>
        <v>95.353999999999999</v>
      </c>
      <c r="AB428" s="168">
        <f t="shared" si="129"/>
        <v>91.631</v>
      </c>
      <c r="AC428">
        <f t="shared" si="130"/>
        <v>90.353999999999999</v>
      </c>
      <c r="AD428" s="168">
        <f t="shared" si="131"/>
        <v>61.631</v>
      </c>
      <c r="AE428">
        <f t="shared" si="132"/>
        <v>60.353999999999999</v>
      </c>
    </row>
    <row r="429" spans="1:31" outlineLevel="1" x14ac:dyDescent="0.25">
      <c r="A429" s="149">
        <v>2</v>
      </c>
      <c r="B429" s="164" t="str">
        <f t="shared" si="114"/>
        <v>FA</v>
      </c>
      <c r="C429" s="164" t="str">
        <f t="shared" si="115"/>
        <v>FA</v>
      </c>
      <c r="D429" s="164" t="str">
        <f t="shared" si="116"/>
        <v>FA</v>
      </c>
      <c r="E429" s="135">
        <v>1.6</v>
      </c>
      <c r="F429" s="165">
        <v>1</v>
      </c>
      <c r="G429" s="135">
        <v>2</v>
      </c>
      <c r="H429" s="135">
        <v>125</v>
      </c>
      <c r="I429" s="154">
        <v>-2.64</v>
      </c>
      <c r="J429" s="154">
        <v>2E-3</v>
      </c>
      <c r="K429" s="154">
        <v>270.27800000000002</v>
      </c>
      <c r="L429" s="154">
        <v>158.25800000000001</v>
      </c>
      <c r="M429" s="154">
        <v>178.41900000000001</v>
      </c>
      <c r="N429" s="135">
        <f t="shared" si="117"/>
        <v>95</v>
      </c>
      <c r="O429" s="167">
        <f t="shared" si="118"/>
        <v>240.27800000000002</v>
      </c>
      <c r="P429" s="167">
        <f t="shared" si="118"/>
        <v>128.25800000000001</v>
      </c>
      <c r="Q429" s="167">
        <f t="shared" si="118"/>
        <v>148.41900000000001</v>
      </c>
      <c r="R429" s="135">
        <f t="shared" si="119"/>
        <v>90</v>
      </c>
      <c r="S429" s="167">
        <f t="shared" si="120"/>
        <v>235.27800000000002</v>
      </c>
      <c r="T429" s="167">
        <f t="shared" si="121"/>
        <v>123.25800000000001</v>
      </c>
      <c r="U429" s="167">
        <f t="shared" si="122"/>
        <v>143.41900000000001</v>
      </c>
      <c r="V429" s="135">
        <f t="shared" si="123"/>
        <v>60</v>
      </c>
      <c r="W429" s="167">
        <f t="shared" si="124"/>
        <v>205.27800000000002</v>
      </c>
      <c r="X429" s="167">
        <f t="shared" si="125"/>
        <v>93.25800000000001</v>
      </c>
      <c r="Y429" s="167">
        <f t="shared" si="126"/>
        <v>113.41900000000001</v>
      </c>
      <c r="Z429" t="str">
        <f t="shared" si="127"/>
        <v>NA</v>
      </c>
      <c r="AA429">
        <f t="shared" si="128"/>
        <v>128.25800000000001</v>
      </c>
      <c r="AB429" s="168" t="str">
        <f t="shared" si="129"/>
        <v>NA</v>
      </c>
      <c r="AC429" t="str">
        <f t="shared" si="130"/>
        <v>NA</v>
      </c>
      <c r="AD429" s="168" t="str">
        <f t="shared" si="131"/>
        <v>NA</v>
      </c>
      <c r="AE429" t="str">
        <f t="shared" si="132"/>
        <v>NA</v>
      </c>
    </row>
    <row r="430" spans="1:31" outlineLevel="1" x14ac:dyDescent="0.25">
      <c r="A430" s="149">
        <v>3.5</v>
      </c>
      <c r="B430" s="164" t="str">
        <f t="shared" si="114"/>
        <v>FA</v>
      </c>
      <c r="C430" s="164" t="str">
        <f t="shared" si="115"/>
        <v>FA</v>
      </c>
      <c r="D430" s="164" t="str">
        <f t="shared" si="116"/>
        <v>FA</v>
      </c>
      <c r="E430" s="135">
        <v>2.67</v>
      </c>
      <c r="F430" s="165">
        <v>1</v>
      </c>
      <c r="G430" s="135">
        <v>2</v>
      </c>
      <c r="H430" s="135">
        <v>125</v>
      </c>
      <c r="I430" s="154">
        <v>-1.5669200000000001</v>
      </c>
      <c r="J430" s="154">
        <v>2E-3</v>
      </c>
      <c r="K430" s="154">
        <v>229.471</v>
      </c>
      <c r="L430" s="154">
        <v>147.071</v>
      </c>
      <c r="M430" s="154">
        <v>160.62299999999999</v>
      </c>
      <c r="N430" s="135">
        <f t="shared" si="117"/>
        <v>95</v>
      </c>
      <c r="O430" s="167">
        <f t="shared" si="118"/>
        <v>199.471</v>
      </c>
      <c r="P430" s="167">
        <f t="shared" si="118"/>
        <v>117.071</v>
      </c>
      <c r="Q430" s="167">
        <f t="shared" si="118"/>
        <v>130.62299999999999</v>
      </c>
      <c r="R430" s="135">
        <f t="shared" si="119"/>
        <v>90</v>
      </c>
      <c r="S430" s="167">
        <f t="shared" si="120"/>
        <v>194.471</v>
      </c>
      <c r="T430" s="167">
        <f t="shared" si="121"/>
        <v>112.071</v>
      </c>
      <c r="U430" s="167">
        <f t="shared" si="122"/>
        <v>125.62299999999999</v>
      </c>
      <c r="V430" s="135">
        <f t="shared" si="123"/>
        <v>60</v>
      </c>
      <c r="W430" s="167">
        <f t="shared" si="124"/>
        <v>164.471</v>
      </c>
      <c r="X430" s="167">
        <f t="shared" si="125"/>
        <v>82.070999999999998</v>
      </c>
      <c r="Y430" s="167">
        <f t="shared" si="126"/>
        <v>95.62299999999999</v>
      </c>
      <c r="Z430">
        <f t="shared" si="127"/>
        <v>199.471</v>
      </c>
      <c r="AA430">
        <f t="shared" si="128"/>
        <v>117.071</v>
      </c>
      <c r="AB430" s="168" t="str">
        <f t="shared" si="129"/>
        <v>NA</v>
      </c>
      <c r="AC430">
        <f t="shared" si="130"/>
        <v>112.071</v>
      </c>
      <c r="AD430" s="168" t="str">
        <f t="shared" si="131"/>
        <v>NA</v>
      </c>
      <c r="AE430">
        <f t="shared" si="132"/>
        <v>82.070999999999998</v>
      </c>
    </row>
    <row r="431" spans="1:31" outlineLevel="1" x14ac:dyDescent="0.25">
      <c r="A431" s="149">
        <v>5</v>
      </c>
      <c r="B431" s="164" t="str">
        <f t="shared" si="114"/>
        <v>FA</v>
      </c>
      <c r="C431" s="164" t="str">
        <f t="shared" si="115"/>
        <v>FA</v>
      </c>
      <c r="D431" s="164" t="str">
        <f t="shared" si="116"/>
        <v>FA</v>
      </c>
      <c r="E431" s="135">
        <v>3.75</v>
      </c>
      <c r="F431" s="165">
        <v>1</v>
      </c>
      <c r="G431" s="135">
        <v>2</v>
      </c>
      <c r="H431" s="135">
        <v>125</v>
      </c>
      <c r="I431" s="154">
        <v>-0.49384600000000001</v>
      </c>
      <c r="J431" s="154">
        <v>2E-3</v>
      </c>
      <c r="K431" s="154">
        <v>205.304</v>
      </c>
      <c r="L431" s="154">
        <v>141.56299999999999</v>
      </c>
      <c r="M431" s="154">
        <v>151.41800000000001</v>
      </c>
      <c r="N431" s="135">
        <f t="shared" si="117"/>
        <v>95</v>
      </c>
      <c r="O431" s="167">
        <f t="shared" si="118"/>
        <v>175.304</v>
      </c>
      <c r="P431" s="167">
        <f t="shared" si="118"/>
        <v>111.56299999999999</v>
      </c>
      <c r="Q431" s="167">
        <f t="shared" si="118"/>
        <v>121.41800000000001</v>
      </c>
      <c r="R431" s="135">
        <f t="shared" si="119"/>
        <v>90</v>
      </c>
      <c r="S431" s="167">
        <f t="shared" si="120"/>
        <v>170.304</v>
      </c>
      <c r="T431" s="167">
        <f t="shared" si="121"/>
        <v>106.56299999999999</v>
      </c>
      <c r="U431" s="167">
        <f t="shared" si="122"/>
        <v>116.41800000000001</v>
      </c>
      <c r="V431" s="135">
        <f t="shared" si="123"/>
        <v>60</v>
      </c>
      <c r="W431" s="167">
        <f t="shared" si="124"/>
        <v>140.304</v>
      </c>
      <c r="X431" s="167">
        <f t="shared" si="125"/>
        <v>76.562999999999988</v>
      </c>
      <c r="Y431" s="167">
        <f t="shared" si="126"/>
        <v>86.418000000000006</v>
      </c>
      <c r="Z431">
        <f t="shared" si="127"/>
        <v>175.304</v>
      </c>
      <c r="AA431">
        <f t="shared" si="128"/>
        <v>111.56299999999999</v>
      </c>
      <c r="AB431" s="168">
        <f t="shared" si="129"/>
        <v>170.304</v>
      </c>
      <c r="AC431">
        <f t="shared" si="130"/>
        <v>106.56299999999999</v>
      </c>
      <c r="AD431" s="168" t="str">
        <f t="shared" si="131"/>
        <v>NA</v>
      </c>
      <c r="AE431">
        <f t="shared" si="132"/>
        <v>76.562999999999988</v>
      </c>
    </row>
    <row r="432" spans="1:31" outlineLevel="1" x14ac:dyDescent="0.25">
      <c r="A432" s="149">
        <v>7.5</v>
      </c>
      <c r="B432" s="164" t="str">
        <f t="shared" si="114"/>
        <v>FA</v>
      </c>
      <c r="C432" s="164" t="str">
        <f t="shared" si="115"/>
        <v>FA</v>
      </c>
      <c r="D432" s="164" t="str">
        <f t="shared" si="116"/>
        <v>FA</v>
      </c>
      <c r="E432" s="135">
        <v>5.53</v>
      </c>
      <c r="F432" s="165">
        <v>1</v>
      </c>
      <c r="G432" s="135">
        <v>2</v>
      </c>
      <c r="H432" s="135">
        <v>125</v>
      </c>
      <c r="I432" s="154">
        <v>1.2946200000000001</v>
      </c>
      <c r="J432" s="154">
        <v>2E-3</v>
      </c>
      <c r="K432" s="154">
        <v>182.238</v>
      </c>
      <c r="L432" s="154">
        <v>136.56200000000001</v>
      </c>
      <c r="M432" s="154">
        <v>143.48500000000001</v>
      </c>
      <c r="N432" s="135">
        <f t="shared" si="117"/>
        <v>95</v>
      </c>
      <c r="O432" s="167">
        <f t="shared" si="118"/>
        <v>152.238</v>
      </c>
      <c r="P432" s="167">
        <f t="shared" si="118"/>
        <v>106.56200000000001</v>
      </c>
      <c r="Q432" s="167">
        <f t="shared" si="118"/>
        <v>113.48500000000001</v>
      </c>
      <c r="R432" s="135">
        <f t="shared" si="119"/>
        <v>90</v>
      </c>
      <c r="S432" s="167">
        <f t="shared" si="120"/>
        <v>147.238</v>
      </c>
      <c r="T432" s="167">
        <f t="shared" si="121"/>
        <v>101.56200000000001</v>
      </c>
      <c r="U432" s="167">
        <f t="shared" si="122"/>
        <v>108.48500000000001</v>
      </c>
      <c r="V432" s="135">
        <f t="shared" si="123"/>
        <v>60</v>
      </c>
      <c r="W432" s="167">
        <f t="shared" si="124"/>
        <v>117.238</v>
      </c>
      <c r="X432" s="167">
        <f t="shared" si="125"/>
        <v>71.562000000000012</v>
      </c>
      <c r="Y432" s="167">
        <f t="shared" si="126"/>
        <v>78.485000000000014</v>
      </c>
      <c r="Z432">
        <f t="shared" si="127"/>
        <v>152.238</v>
      </c>
      <c r="AA432">
        <f t="shared" si="128"/>
        <v>106.56200000000001</v>
      </c>
      <c r="AB432" s="168">
        <f t="shared" si="129"/>
        <v>147.238</v>
      </c>
      <c r="AC432">
        <f t="shared" si="130"/>
        <v>101.56200000000001</v>
      </c>
      <c r="AD432" s="168">
        <f t="shared" si="131"/>
        <v>117.238</v>
      </c>
      <c r="AE432">
        <f t="shared" si="132"/>
        <v>71.562000000000012</v>
      </c>
    </row>
    <row r="433" spans="1:31" outlineLevel="1" x14ac:dyDescent="0.25">
      <c r="A433" s="149">
        <v>10</v>
      </c>
      <c r="B433" s="164" t="str">
        <f t="shared" si="114"/>
        <v>FA</v>
      </c>
      <c r="C433" s="164" t="str">
        <f t="shared" si="115"/>
        <v>FA</v>
      </c>
      <c r="D433" s="164" t="str">
        <f t="shared" si="116"/>
        <v>FA</v>
      </c>
      <c r="E433" s="135">
        <v>7.32</v>
      </c>
      <c r="F433" s="165">
        <v>1</v>
      </c>
      <c r="G433" s="135">
        <v>2</v>
      </c>
      <c r="H433" s="135">
        <v>125</v>
      </c>
      <c r="I433" s="154">
        <v>3.0830799999999998</v>
      </c>
      <c r="J433" s="154">
        <v>2E-3</v>
      </c>
      <c r="K433" s="154">
        <v>169.20400000000001</v>
      </c>
      <c r="L433" s="154">
        <v>133.96199999999999</v>
      </c>
      <c r="M433" s="154">
        <v>139.14099999999999</v>
      </c>
      <c r="N433" s="135">
        <f t="shared" si="117"/>
        <v>95</v>
      </c>
      <c r="O433" s="167">
        <f t="shared" si="118"/>
        <v>139.20400000000001</v>
      </c>
      <c r="P433" s="167">
        <f t="shared" si="118"/>
        <v>103.96199999999999</v>
      </c>
      <c r="Q433" s="167">
        <f t="shared" si="118"/>
        <v>109.14099999999999</v>
      </c>
      <c r="R433" s="135">
        <f t="shared" si="119"/>
        <v>90</v>
      </c>
      <c r="S433" s="167">
        <f t="shared" si="120"/>
        <v>134.20400000000001</v>
      </c>
      <c r="T433" s="167">
        <f t="shared" si="121"/>
        <v>98.961999999999989</v>
      </c>
      <c r="U433" s="167">
        <f t="shared" si="122"/>
        <v>104.14099999999999</v>
      </c>
      <c r="V433" s="135">
        <f t="shared" si="123"/>
        <v>60</v>
      </c>
      <c r="W433" s="167">
        <f t="shared" si="124"/>
        <v>104.20400000000001</v>
      </c>
      <c r="X433" s="167">
        <f t="shared" si="125"/>
        <v>68.961999999999989</v>
      </c>
      <c r="Y433" s="167">
        <f t="shared" si="126"/>
        <v>74.140999999999991</v>
      </c>
      <c r="Z433">
        <f t="shared" si="127"/>
        <v>139.20400000000001</v>
      </c>
      <c r="AA433">
        <f t="shared" si="128"/>
        <v>103.96199999999999</v>
      </c>
      <c r="AB433" s="168">
        <f t="shared" si="129"/>
        <v>134.20400000000001</v>
      </c>
      <c r="AC433">
        <f t="shared" si="130"/>
        <v>98.961999999999989</v>
      </c>
      <c r="AD433" s="168">
        <f t="shared" si="131"/>
        <v>104.20400000000001</v>
      </c>
      <c r="AE433">
        <f t="shared" si="132"/>
        <v>68.961999999999989</v>
      </c>
    </row>
    <row r="434" spans="1:31" outlineLevel="1" x14ac:dyDescent="0.25">
      <c r="A434" s="149">
        <v>15</v>
      </c>
      <c r="B434" s="164" t="str">
        <f t="shared" si="114"/>
        <v>FA</v>
      </c>
      <c r="C434" s="164" t="str">
        <f t="shared" si="115"/>
        <v>FA</v>
      </c>
      <c r="D434" s="164" t="str">
        <f t="shared" si="116"/>
        <v>FA</v>
      </c>
      <c r="E434" s="135">
        <v>10.9</v>
      </c>
      <c r="F434" s="165">
        <v>1</v>
      </c>
      <c r="G434" s="135">
        <v>2</v>
      </c>
      <c r="H434" s="135">
        <v>125</v>
      </c>
      <c r="I434" s="154">
        <v>6.66</v>
      </c>
      <c r="J434" s="154">
        <v>2E-3</v>
      </c>
      <c r="K434" s="154">
        <v>155.304</v>
      </c>
      <c r="L434" s="154">
        <v>131.203</v>
      </c>
      <c r="M434" s="154">
        <v>134.774</v>
      </c>
      <c r="N434" s="135">
        <f t="shared" si="117"/>
        <v>95</v>
      </c>
      <c r="O434" s="167">
        <f t="shared" si="118"/>
        <v>125.304</v>
      </c>
      <c r="P434" s="167">
        <f t="shared" si="118"/>
        <v>101.203</v>
      </c>
      <c r="Q434" s="167">
        <f t="shared" si="118"/>
        <v>104.774</v>
      </c>
      <c r="R434" s="135">
        <f t="shared" si="119"/>
        <v>90</v>
      </c>
      <c r="S434" s="167">
        <f t="shared" si="120"/>
        <v>120.304</v>
      </c>
      <c r="T434" s="167">
        <f t="shared" si="121"/>
        <v>96.203000000000003</v>
      </c>
      <c r="U434" s="167">
        <f t="shared" si="122"/>
        <v>99.774000000000001</v>
      </c>
      <c r="V434" s="135">
        <f t="shared" si="123"/>
        <v>60</v>
      </c>
      <c r="W434" s="167">
        <f t="shared" si="124"/>
        <v>90.304000000000002</v>
      </c>
      <c r="X434" s="167">
        <f t="shared" si="125"/>
        <v>66.203000000000003</v>
      </c>
      <c r="Y434" s="167">
        <f t="shared" si="126"/>
        <v>69.774000000000001</v>
      </c>
      <c r="Z434">
        <f t="shared" si="127"/>
        <v>125.304</v>
      </c>
      <c r="AA434">
        <f t="shared" si="128"/>
        <v>101.203</v>
      </c>
      <c r="AB434" s="168">
        <f t="shared" si="129"/>
        <v>120.304</v>
      </c>
      <c r="AC434">
        <f t="shared" si="130"/>
        <v>96.203000000000003</v>
      </c>
      <c r="AD434" s="168">
        <f t="shared" si="131"/>
        <v>90.304000000000002</v>
      </c>
      <c r="AE434">
        <f t="shared" si="132"/>
        <v>66.203000000000003</v>
      </c>
    </row>
    <row r="435" spans="1:31" outlineLevel="1" x14ac:dyDescent="0.25">
      <c r="A435" s="149">
        <v>20</v>
      </c>
      <c r="B435" s="164" t="str">
        <f t="shared" si="114"/>
        <v>FA</v>
      </c>
      <c r="C435" s="164" t="str">
        <f t="shared" si="115"/>
        <v>FA</v>
      </c>
      <c r="D435" s="164" t="str">
        <f t="shared" si="116"/>
        <v>FA</v>
      </c>
      <c r="E435" s="135">
        <v>14.48</v>
      </c>
      <c r="F435" s="165">
        <v>1</v>
      </c>
      <c r="G435" s="135">
        <v>2</v>
      </c>
      <c r="H435" s="135">
        <v>125</v>
      </c>
      <c r="I435" s="154">
        <v>10.2369</v>
      </c>
      <c r="J435" s="154">
        <v>2E-3</v>
      </c>
      <c r="K435" s="154">
        <v>148.01</v>
      </c>
      <c r="L435" s="154">
        <v>129.73099999999999</v>
      </c>
      <c r="M435" s="154">
        <v>132.33799999999999</v>
      </c>
      <c r="N435" s="135">
        <f t="shared" si="117"/>
        <v>95</v>
      </c>
      <c r="O435" s="167">
        <f t="shared" si="118"/>
        <v>118.00999999999999</v>
      </c>
      <c r="P435" s="167">
        <f t="shared" si="118"/>
        <v>99.730999999999995</v>
      </c>
      <c r="Q435" s="167">
        <f t="shared" si="118"/>
        <v>102.33799999999999</v>
      </c>
      <c r="R435" s="135">
        <f t="shared" si="119"/>
        <v>90</v>
      </c>
      <c r="S435" s="167">
        <f t="shared" si="120"/>
        <v>113.00999999999999</v>
      </c>
      <c r="T435" s="167">
        <f t="shared" si="121"/>
        <v>94.730999999999995</v>
      </c>
      <c r="U435" s="167">
        <f t="shared" si="122"/>
        <v>97.337999999999994</v>
      </c>
      <c r="V435" s="135">
        <f t="shared" si="123"/>
        <v>60</v>
      </c>
      <c r="W435" s="167">
        <f t="shared" si="124"/>
        <v>83.009999999999991</v>
      </c>
      <c r="X435" s="167">
        <f t="shared" si="125"/>
        <v>64.730999999999995</v>
      </c>
      <c r="Y435" s="167">
        <f t="shared" si="126"/>
        <v>67.337999999999994</v>
      </c>
      <c r="Z435">
        <f t="shared" si="127"/>
        <v>118.00999999999999</v>
      </c>
      <c r="AA435">
        <f t="shared" si="128"/>
        <v>99.730999999999995</v>
      </c>
      <c r="AB435" s="168">
        <f t="shared" si="129"/>
        <v>113.00999999999999</v>
      </c>
      <c r="AC435">
        <f t="shared" si="130"/>
        <v>94.730999999999995</v>
      </c>
      <c r="AD435" s="168">
        <f t="shared" si="131"/>
        <v>83.009999999999991</v>
      </c>
      <c r="AE435">
        <f t="shared" si="132"/>
        <v>64.730999999999995</v>
      </c>
    </row>
    <row r="436" spans="1:31" outlineLevel="1" x14ac:dyDescent="0.25">
      <c r="A436" s="149">
        <v>35</v>
      </c>
      <c r="B436" s="164" t="str">
        <f t="shared" si="114"/>
        <v>FA</v>
      </c>
      <c r="C436" s="164" t="str">
        <f t="shared" si="115"/>
        <v>FA</v>
      </c>
      <c r="D436" s="164" t="str">
        <f t="shared" si="116"/>
        <v>FA</v>
      </c>
      <c r="E436" s="135">
        <v>25.21</v>
      </c>
      <c r="F436" s="165">
        <v>1</v>
      </c>
      <c r="G436" s="135">
        <v>2</v>
      </c>
      <c r="H436" s="135">
        <v>125</v>
      </c>
      <c r="I436" s="154">
        <v>20.967700000000001</v>
      </c>
      <c r="J436" s="154">
        <v>2E-3</v>
      </c>
      <c r="K436" s="154">
        <v>138.447</v>
      </c>
      <c r="L436" s="154">
        <v>127.788</v>
      </c>
      <c r="M436" s="154">
        <v>129.334</v>
      </c>
      <c r="N436" s="135">
        <f t="shared" si="117"/>
        <v>95</v>
      </c>
      <c r="O436" s="167">
        <f t="shared" si="118"/>
        <v>108.447</v>
      </c>
      <c r="P436" s="167">
        <f t="shared" si="118"/>
        <v>97.787999999999997</v>
      </c>
      <c r="Q436" s="167">
        <f t="shared" si="118"/>
        <v>99.334000000000003</v>
      </c>
      <c r="R436" s="135">
        <f t="shared" si="119"/>
        <v>90</v>
      </c>
      <c r="S436" s="167">
        <f t="shared" si="120"/>
        <v>103.447</v>
      </c>
      <c r="T436" s="167">
        <f t="shared" si="121"/>
        <v>92.787999999999997</v>
      </c>
      <c r="U436" s="167">
        <f t="shared" si="122"/>
        <v>94.334000000000003</v>
      </c>
      <c r="V436" s="135">
        <f t="shared" si="123"/>
        <v>60</v>
      </c>
      <c r="W436" s="167">
        <f t="shared" si="124"/>
        <v>73.447000000000003</v>
      </c>
      <c r="X436" s="167">
        <f t="shared" si="125"/>
        <v>62.787999999999997</v>
      </c>
      <c r="Y436" s="167">
        <f t="shared" si="126"/>
        <v>64.334000000000003</v>
      </c>
      <c r="Z436">
        <f t="shared" si="127"/>
        <v>108.447</v>
      </c>
      <c r="AA436">
        <f t="shared" si="128"/>
        <v>97.787999999999997</v>
      </c>
      <c r="AB436" s="168">
        <f t="shared" si="129"/>
        <v>103.447</v>
      </c>
      <c r="AC436">
        <f t="shared" si="130"/>
        <v>92.787999999999997</v>
      </c>
      <c r="AD436" s="168">
        <f t="shared" si="131"/>
        <v>73.447000000000003</v>
      </c>
      <c r="AE436">
        <f t="shared" si="132"/>
        <v>62.787999999999997</v>
      </c>
    </row>
    <row r="437" spans="1:31" outlineLevel="1" x14ac:dyDescent="0.25">
      <c r="A437" s="149">
        <v>50</v>
      </c>
      <c r="B437" s="164" t="str">
        <f t="shared" si="114"/>
        <v>FA</v>
      </c>
      <c r="C437" s="164" t="str">
        <f t="shared" si="115"/>
        <v>FA</v>
      </c>
      <c r="D437" s="164" t="str">
        <f t="shared" si="116"/>
        <v>FA</v>
      </c>
      <c r="E437" s="135">
        <v>35.94</v>
      </c>
      <c r="F437" s="165">
        <v>1</v>
      </c>
      <c r="G437" s="135">
        <v>2</v>
      </c>
      <c r="H437" s="135">
        <v>125</v>
      </c>
      <c r="I437" s="154">
        <v>31.698499999999999</v>
      </c>
      <c r="J437" s="154">
        <v>2E-3</v>
      </c>
      <c r="K437" s="154">
        <v>134.50200000000001</v>
      </c>
      <c r="L437" s="154">
        <v>126.99</v>
      </c>
      <c r="M437" s="154">
        <v>128.07400000000001</v>
      </c>
      <c r="N437" s="135">
        <f t="shared" si="117"/>
        <v>95</v>
      </c>
      <c r="O437" s="167">
        <f t="shared" si="118"/>
        <v>104.50200000000001</v>
      </c>
      <c r="P437" s="167">
        <f t="shared" si="118"/>
        <v>96.99</v>
      </c>
      <c r="Q437" s="167">
        <f t="shared" si="118"/>
        <v>98.074000000000012</v>
      </c>
      <c r="R437" s="135">
        <f t="shared" si="119"/>
        <v>90</v>
      </c>
      <c r="S437" s="167">
        <f t="shared" si="120"/>
        <v>99.50200000000001</v>
      </c>
      <c r="T437" s="167">
        <f t="shared" si="121"/>
        <v>91.99</v>
      </c>
      <c r="U437" s="167">
        <f t="shared" si="122"/>
        <v>93.074000000000012</v>
      </c>
      <c r="V437" s="135">
        <f t="shared" si="123"/>
        <v>60</v>
      </c>
      <c r="W437" s="167">
        <f t="shared" si="124"/>
        <v>69.50200000000001</v>
      </c>
      <c r="X437" s="167">
        <f t="shared" si="125"/>
        <v>61.989999999999995</v>
      </c>
      <c r="Y437" s="167">
        <f t="shared" si="126"/>
        <v>63.074000000000012</v>
      </c>
      <c r="Z437">
        <f t="shared" si="127"/>
        <v>104.50200000000001</v>
      </c>
      <c r="AA437">
        <f t="shared" si="128"/>
        <v>96.99</v>
      </c>
      <c r="AB437" s="168">
        <f t="shared" si="129"/>
        <v>99.50200000000001</v>
      </c>
      <c r="AC437">
        <f t="shared" si="130"/>
        <v>91.99</v>
      </c>
      <c r="AD437" s="168">
        <f t="shared" si="131"/>
        <v>69.50200000000001</v>
      </c>
      <c r="AE437">
        <f t="shared" si="132"/>
        <v>61.989999999999995</v>
      </c>
    </row>
    <row r="438" spans="1:31" outlineLevel="1" x14ac:dyDescent="0.25">
      <c r="A438" s="149">
        <v>60</v>
      </c>
      <c r="B438" s="164" t="str">
        <f t="shared" si="114"/>
        <v>FA</v>
      </c>
      <c r="C438" s="164" t="str">
        <f t="shared" si="115"/>
        <v>FA</v>
      </c>
      <c r="D438" s="164" t="str">
        <f t="shared" si="116"/>
        <v>FA</v>
      </c>
      <c r="E438" s="135">
        <v>43.09</v>
      </c>
      <c r="F438" s="165">
        <v>1</v>
      </c>
      <c r="G438" s="135">
        <v>2</v>
      </c>
      <c r="H438" s="135">
        <v>125</v>
      </c>
      <c r="I438" s="154">
        <v>38.8523</v>
      </c>
      <c r="J438" s="154">
        <v>2E-3</v>
      </c>
      <c r="K438" s="154">
        <v>132.97499999999999</v>
      </c>
      <c r="L438" s="154">
        <v>126.68300000000001</v>
      </c>
      <c r="M438" s="154">
        <v>127.559</v>
      </c>
      <c r="N438" s="135">
        <f t="shared" si="117"/>
        <v>95</v>
      </c>
      <c r="O438" s="167">
        <f t="shared" si="118"/>
        <v>102.97499999999999</v>
      </c>
      <c r="P438" s="167">
        <f t="shared" si="118"/>
        <v>96.683000000000007</v>
      </c>
      <c r="Q438" s="167">
        <f t="shared" si="118"/>
        <v>97.558999999999997</v>
      </c>
      <c r="R438" s="135">
        <f t="shared" si="119"/>
        <v>90</v>
      </c>
      <c r="S438" s="167">
        <f t="shared" si="120"/>
        <v>97.974999999999994</v>
      </c>
      <c r="T438" s="167">
        <f t="shared" si="121"/>
        <v>91.683000000000007</v>
      </c>
      <c r="U438" s="167">
        <f t="shared" si="122"/>
        <v>92.558999999999997</v>
      </c>
      <c r="V438" s="135">
        <f t="shared" si="123"/>
        <v>60</v>
      </c>
      <c r="W438" s="167">
        <f t="shared" si="124"/>
        <v>67.974999999999994</v>
      </c>
      <c r="X438" s="167">
        <f t="shared" si="125"/>
        <v>61.683000000000007</v>
      </c>
      <c r="Y438" s="167">
        <f t="shared" si="126"/>
        <v>62.558999999999997</v>
      </c>
      <c r="Z438">
        <f t="shared" si="127"/>
        <v>102.97499999999999</v>
      </c>
      <c r="AA438">
        <f t="shared" si="128"/>
        <v>96.683000000000007</v>
      </c>
      <c r="AB438" s="168">
        <f t="shared" si="129"/>
        <v>97.974999999999994</v>
      </c>
      <c r="AC438">
        <f t="shared" si="130"/>
        <v>91.683000000000007</v>
      </c>
      <c r="AD438" s="168">
        <f t="shared" si="131"/>
        <v>67.974999999999994</v>
      </c>
      <c r="AE438">
        <f t="shared" si="132"/>
        <v>61.683000000000007</v>
      </c>
    </row>
    <row r="439" spans="1:31" outlineLevel="1" x14ac:dyDescent="0.25">
      <c r="A439" s="149">
        <v>70</v>
      </c>
      <c r="B439" s="164" t="str">
        <f t="shared" si="114"/>
        <v>FA</v>
      </c>
      <c r="C439" s="164" t="str">
        <f t="shared" si="115"/>
        <v>FA</v>
      </c>
      <c r="D439" s="164" t="str">
        <f t="shared" si="116"/>
        <v>FA</v>
      </c>
      <c r="E439" s="135">
        <v>50.25</v>
      </c>
      <c r="F439" s="165">
        <v>1</v>
      </c>
      <c r="G439" s="135">
        <v>2</v>
      </c>
      <c r="H439" s="135">
        <v>125</v>
      </c>
      <c r="I439" s="154">
        <v>46.0062</v>
      </c>
      <c r="J439" s="154">
        <v>2E-3</v>
      </c>
      <c r="K439" s="154">
        <v>131.86000000000001</v>
      </c>
      <c r="L439" s="154">
        <v>126.456</v>
      </c>
      <c r="M439" s="154">
        <v>127.2</v>
      </c>
      <c r="N439" s="135">
        <f t="shared" si="117"/>
        <v>95</v>
      </c>
      <c r="O439" s="167">
        <f t="shared" si="118"/>
        <v>101.86000000000001</v>
      </c>
      <c r="P439" s="167">
        <f t="shared" si="118"/>
        <v>96.456000000000003</v>
      </c>
      <c r="Q439" s="167">
        <f t="shared" si="118"/>
        <v>97.2</v>
      </c>
      <c r="R439" s="135">
        <f t="shared" si="119"/>
        <v>90</v>
      </c>
      <c r="S439" s="167">
        <f t="shared" si="120"/>
        <v>96.860000000000014</v>
      </c>
      <c r="T439" s="167">
        <f t="shared" si="121"/>
        <v>91.456000000000003</v>
      </c>
      <c r="U439" s="167">
        <f t="shared" si="122"/>
        <v>92.2</v>
      </c>
      <c r="V439" s="135">
        <f t="shared" si="123"/>
        <v>60</v>
      </c>
      <c r="W439" s="167">
        <f t="shared" si="124"/>
        <v>66.860000000000014</v>
      </c>
      <c r="X439" s="167">
        <f t="shared" si="125"/>
        <v>61.456000000000003</v>
      </c>
      <c r="Y439" s="167">
        <f t="shared" si="126"/>
        <v>62.2</v>
      </c>
      <c r="Z439">
        <f t="shared" si="127"/>
        <v>101.86000000000001</v>
      </c>
      <c r="AA439">
        <f t="shared" si="128"/>
        <v>96.456000000000003</v>
      </c>
      <c r="AB439" s="168">
        <f t="shared" si="129"/>
        <v>96.860000000000014</v>
      </c>
      <c r="AC439">
        <f t="shared" si="130"/>
        <v>91.456000000000003</v>
      </c>
      <c r="AD439" s="168">
        <f t="shared" si="131"/>
        <v>66.860000000000014</v>
      </c>
      <c r="AE439">
        <f t="shared" si="132"/>
        <v>61.456000000000003</v>
      </c>
    </row>
    <row r="440" spans="1:31" outlineLevel="1" x14ac:dyDescent="0.25">
      <c r="A440" s="149">
        <v>85</v>
      </c>
      <c r="B440" s="164" t="str">
        <f t="shared" si="114"/>
        <v>FA</v>
      </c>
      <c r="C440" s="164" t="str">
        <f t="shared" si="115"/>
        <v>FA</v>
      </c>
      <c r="D440" s="164" t="str">
        <f t="shared" si="116"/>
        <v>FA</v>
      </c>
      <c r="E440" s="135">
        <v>60.98</v>
      </c>
      <c r="F440" s="165">
        <v>1</v>
      </c>
      <c r="G440" s="135">
        <v>2</v>
      </c>
      <c r="H440" s="135">
        <v>125</v>
      </c>
      <c r="I440" s="154">
        <v>56.736899999999999</v>
      </c>
      <c r="J440" s="154">
        <v>2E-3</v>
      </c>
      <c r="K440" s="154">
        <v>130.68700000000001</v>
      </c>
      <c r="L440" s="154">
        <v>126.218</v>
      </c>
      <c r="M440" s="154">
        <v>126.825</v>
      </c>
      <c r="N440" s="135">
        <f t="shared" si="117"/>
        <v>95</v>
      </c>
      <c r="O440" s="167">
        <f t="shared" si="118"/>
        <v>100.68700000000001</v>
      </c>
      <c r="P440" s="167">
        <f t="shared" si="118"/>
        <v>96.218000000000004</v>
      </c>
      <c r="Q440" s="167">
        <f t="shared" si="118"/>
        <v>96.825000000000003</v>
      </c>
      <c r="R440" s="135">
        <f t="shared" si="119"/>
        <v>90</v>
      </c>
      <c r="S440" s="167">
        <f t="shared" si="120"/>
        <v>95.687000000000012</v>
      </c>
      <c r="T440" s="167">
        <f t="shared" si="121"/>
        <v>91.218000000000004</v>
      </c>
      <c r="U440" s="167">
        <f t="shared" si="122"/>
        <v>91.825000000000003</v>
      </c>
      <c r="V440" s="135">
        <f t="shared" si="123"/>
        <v>60</v>
      </c>
      <c r="W440" s="167">
        <f t="shared" si="124"/>
        <v>65.687000000000012</v>
      </c>
      <c r="X440" s="167">
        <f t="shared" si="125"/>
        <v>61.218000000000004</v>
      </c>
      <c r="Y440" s="167">
        <f t="shared" si="126"/>
        <v>61.825000000000003</v>
      </c>
      <c r="Z440">
        <f t="shared" si="127"/>
        <v>100.68700000000001</v>
      </c>
      <c r="AA440">
        <f t="shared" si="128"/>
        <v>96.218000000000004</v>
      </c>
      <c r="AB440" s="168">
        <f t="shared" si="129"/>
        <v>95.687000000000012</v>
      </c>
      <c r="AC440">
        <f t="shared" si="130"/>
        <v>91.218000000000004</v>
      </c>
      <c r="AD440" s="168">
        <f t="shared" si="131"/>
        <v>65.687000000000012</v>
      </c>
      <c r="AE440">
        <f t="shared" si="132"/>
        <v>61.218000000000004</v>
      </c>
    </row>
    <row r="441" spans="1:31" outlineLevel="1" x14ac:dyDescent="0.25">
      <c r="A441" s="149">
        <v>100</v>
      </c>
      <c r="B441" s="164" t="str">
        <f t="shared" si="114"/>
        <v>FA</v>
      </c>
      <c r="C441" s="164" t="str">
        <f t="shared" si="115"/>
        <v>FA</v>
      </c>
      <c r="D441" s="164" t="str">
        <f t="shared" si="116"/>
        <v>FA</v>
      </c>
      <c r="E441" s="135">
        <v>71.709999999999994</v>
      </c>
      <c r="F441" s="165">
        <v>1</v>
      </c>
      <c r="G441" s="135">
        <v>2</v>
      </c>
      <c r="H441" s="135">
        <v>125</v>
      </c>
      <c r="I441" s="154">
        <v>67.467699999999994</v>
      </c>
      <c r="J441" s="154">
        <v>2E-3</v>
      </c>
      <c r="K441" s="154">
        <v>129.83699999999999</v>
      </c>
      <c r="L441" s="154">
        <v>126.036</v>
      </c>
      <c r="M441" s="154">
        <v>126.602</v>
      </c>
      <c r="N441" s="135">
        <f t="shared" si="117"/>
        <v>95</v>
      </c>
      <c r="O441" s="167">
        <f t="shared" si="118"/>
        <v>99.836999999999989</v>
      </c>
      <c r="P441" s="167">
        <f t="shared" si="118"/>
        <v>96.036000000000001</v>
      </c>
      <c r="Q441" s="167">
        <f t="shared" si="118"/>
        <v>96.602000000000004</v>
      </c>
      <c r="R441" s="135">
        <f t="shared" si="119"/>
        <v>90</v>
      </c>
      <c r="S441" s="167">
        <f t="shared" si="120"/>
        <v>94.836999999999989</v>
      </c>
      <c r="T441" s="167">
        <f t="shared" si="121"/>
        <v>91.036000000000001</v>
      </c>
      <c r="U441" s="167">
        <f t="shared" si="122"/>
        <v>91.602000000000004</v>
      </c>
      <c r="V441" s="135">
        <f t="shared" si="123"/>
        <v>60</v>
      </c>
      <c r="W441" s="167">
        <f t="shared" si="124"/>
        <v>64.836999999999989</v>
      </c>
      <c r="X441" s="167">
        <f t="shared" si="125"/>
        <v>61.036000000000001</v>
      </c>
      <c r="Y441" s="167">
        <f t="shared" si="126"/>
        <v>61.602000000000004</v>
      </c>
      <c r="Z441">
        <f t="shared" si="127"/>
        <v>99.836999999999989</v>
      </c>
      <c r="AA441">
        <f t="shared" si="128"/>
        <v>96.036000000000001</v>
      </c>
      <c r="AB441" s="168">
        <f t="shared" si="129"/>
        <v>94.836999999999989</v>
      </c>
      <c r="AC441">
        <f t="shared" si="130"/>
        <v>91.036000000000001</v>
      </c>
      <c r="AD441" s="168">
        <f t="shared" si="131"/>
        <v>64.836999999999989</v>
      </c>
      <c r="AE441">
        <f t="shared" si="132"/>
        <v>61.036000000000001</v>
      </c>
    </row>
    <row r="442" spans="1:31" outlineLevel="1" x14ac:dyDescent="0.25">
      <c r="A442" s="149">
        <v>125</v>
      </c>
      <c r="B442" s="164" t="str">
        <f t="shared" si="114"/>
        <v>FA</v>
      </c>
      <c r="C442" s="164" t="str">
        <f t="shared" si="115"/>
        <v>FA</v>
      </c>
      <c r="D442" s="164" t="str">
        <f t="shared" si="116"/>
        <v>FA</v>
      </c>
      <c r="E442" s="135">
        <v>89.59</v>
      </c>
      <c r="F442" s="165">
        <v>1</v>
      </c>
      <c r="G442" s="135">
        <v>2</v>
      </c>
      <c r="H442" s="135">
        <v>125</v>
      </c>
      <c r="I442" s="154">
        <v>85.3523</v>
      </c>
      <c r="J442" s="154">
        <v>2E-3</v>
      </c>
      <c r="K442" s="154">
        <v>128.89699999999999</v>
      </c>
      <c r="L442" s="154">
        <v>125.84099999999999</v>
      </c>
      <c r="M442" s="154">
        <v>126.30200000000001</v>
      </c>
      <c r="N442" s="135">
        <f t="shared" si="117"/>
        <v>95</v>
      </c>
      <c r="O442" s="167">
        <f t="shared" si="118"/>
        <v>98.896999999999991</v>
      </c>
      <c r="P442" s="167">
        <f t="shared" si="118"/>
        <v>95.840999999999994</v>
      </c>
      <c r="Q442" s="167">
        <f t="shared" si="118"/>
        <v>96.302000000000007</v>
      </c>
      <c r="R442" s="135">
        <f t="shared" si="119"/>
        <v>90</v>
      </c>
      <c r="S442" s="167">
        <f t="shared" si="120"/>
        <v>93.896999999999991</v>
      </c>
      <c r="T442" s="167">
        <f t="shared" si="121"/>
        <v>90.840999999999994</v>
      </c>
      <c r="U442" s="167">
        <f t="shared" si="122"/>
        <v>91.302000000000007</v>
      </c>
      <c r="V442" s="135">
        <f t="shared" si="123"/>
        <v>60</v>
      </c>
      <c r="W442" s="167">
        <f t="shared" si="124"/>
        <v>63.896999999999991</v>
      </c>
      <c r="X442" s="167">
        <f t="shared" si="125"/>
        <v>60.840999999999994</v>
      </c>
      <c r="Y442" s="167">
        <f t="shared" si="126"/>
        <v>61.302000000000007</v>
      </c>
      <c r="Z442">
        <f t="shared" si="127"/>
        <v>98.896999999999991</v>
      </c>
      <c r="AA442">
        <f t="shared" si="128"/>
        <v>95.840999999999994</v>
      </c>
      <c r="AB442" s="168">
        <f t="shared" si="129"/>
        <v>93.896999999999991</v>
      </c>
      <c r="AC442">
        <f t="shared" si="130"/>
        <v>90.840999999999994</v>
      </c>
      <c r="AD442" s="168">
        <f t="shared" si="131"/>
        <v>63.896999999999991</v>
      </c>
      <c r="AE442">
        <f t="shared" si="132"/>
        <v>60.840999999999994</v>
      </c>
    </row>
    <row r="443" spans="1:31" outlineLevel="1" x14ac:dyDescent="0.25">
      <c r="A443" s="149">
        <v>150</v>
      </c>
      <c r="B443" s="164" t="str">
        <f t="shared" si="114"/>
        <v>FA</v>
      </c>
      <c r="C443" s="164" t="str">
        <f t="shared" si="115"/>
        <v>FA</v>
      </c>
      <c r="D443" s="164" t="str">
        <f t="shared" si="116"/>
        <v>FA</v>
      </c>
      <c r="E443" s="135">
        <v>107.48</v>
      </c>
      <c r="F443" s="165">
        <v>1</v>
      </c>
      <c r="G443" s="135">
        <v>2</v>
      </c>
      <c r="H443" s="135">
        <v>125</v>
      </c>
      <c r="I443" s="154">
        <v>103.23699999999999</v>
      </c>
      <c r="J443" s="154">
        <v>2E-3</v>
      </c>
      <c r="K443" s="154">
        <v>128.261</v>
      </c>
      <c r="L443" s="154">
        <v>125.70699999999999</v>
      </c>
      <c r="M443" s="154">
        <v>126.083</v>
      </c>
      <c r="N443" s="135">
        <f t="shared" si="117"/>
        <v>95</v>
      </c>
      <c r="O443" s="167">
        <f t="shared" si="118"/>
        <v>98.260999999999996</v>
      </c>
      <c r="P443" s="167">
        <f t="shared" si="118"/>
        <v>95.706999999999994</v>
      </c>
      <c r="Q443" s="167">
        <f t="shared" si="118"/>
        <v>96.082999999999998</v>
      </c>
      <c r="R443" s="135">
        <f t="shared" si="119"/>
        <v>90</v>
      </c>
      <c r="S443" s="167">
        <f t="shared" si="120"/>
        <v>93.260999999999996</v>
      </c>
      <c r="T443" s="167">
        <f t="shared" si="121"/>
        <v>90.706999999999994</v>
      </c>
      <c r="U443" s="167">
        <f t="shared" si="122"/>
        <v>91.082999999999998</v>
      </c>
      <c r="V443" s="135">
        <f t="shared" si="123"/>
        <v>60</v>
      </c>
      <c r="W443" s="167">
        <f t="shared" si="124"/>
        <v>63.260999999999996</v>
      </c>
      <c r="X443" s="167">
        <f t="shared" si="125"/>
        <v>60.706999999999994</v>
      </c>
      <c r="Y443" s="167">
        <f t="shared" si="126"/>
        <v>61.082999999999998</v>
      </c>
      <c r="Z443">
        <f t="shared" si="127"/>
        <v>98.260999999999996</v>
      </c>
      <c r="AA443">
        <f t="shared" si="128"/>
        <v>95.706999999999994</v>
      </c>
      <c r="AB443" s="168">
        <f t="shared" si="129"/>
        <v>93.260999999999996</v>
      </c>
      <c r="AC443">
        <f t="shared" si="130"/>
        <v>90.706999999999994</v>
      </c>
      <c r="AD443" s="168">
        <f t="shared" si="131"/>
        <v>63.260999999999996</v>
      </c>
      <c r="AE443">
        <f t="shared" si="132"/>
        <v>60.706999999999994</v>
      </c>
    </row>
    <row r="444" spans="1:31" outlineLevel="1" x14ac:dyDescent="0.25">
      <c r="A444" s="149">
        <v>2</v>
      </c>
      <c r="B444" s="164" t="str">
        <f t="shared" si="114"/>
        <v>FA</v>
      </c>
      <c r="C444" s="164" t="str">
        <f t="shared" si="115"/>
        <v>FA</v>
      </c>
      <c r="D444" s="164" t="str">
        <f t="shared" si="116"/>
        <v>FA</v>
      </c>
      <c r="E444" s="135">
        <v>1.6</v>
      </c>
      <c r="F444" s="165">
        <v>1</v>
      </c>
      <c r="G444" s="135">
        <v>4</v>
      </c>
      <c r="H444" s="135">
        <v>125</v>
      </c>
      <c r="I444" s="154">
        <v>-2.64</v>
      </c>
      <c r="J444" s="154">
        <v>4.0000000000000001E-3</v>
      </c>
      <c r="K444" s="154">
        <v>409.714</v>
      </c>
      <c r="L444" s="154">
        <v>189.393</v>
      </c>
      <c r="M444" s="154">
        <v>227.714</v>
      </c>
      <c r="N444" s="135">
        <f t="shared" si="117"/>
        <v>95</v>
      </c>
      <c r="O444" s="167">
        <f t="shared" si="118"/>
        <v>379.714</v>
      </c>
      <c r="P444" s="167">
        <f t="shared" si="118"/>
        <v>159.393</v>
      </c>
      <c r="Q444" s="167">
        <f t="shared" si="118"/>
        <v>197.714</v>
      </c>
      <c r="R444" s="135">
        <f t="shared" si="119"/>
        <v>90</v>
      </c>
      <c r="S444" s="167">
        <f t="shared" si="120"/>
        <v>374.714</v>
      </c>
      <c r="T444" s="167">
        <f t="shared" si="121"/>
        <v>154.393</v>
      </c>
      <c r="U444" s="167">
        <f t="shared" si="122"/>
        <v>192.714</v>
      </c>
      <c r="V444" s="135">
        <f t="shared" si="123"/>
        <v>60</v>
      </c>
      <c r="W444" s="167">
        <f t="shared" si="124"/>
        <v>344.714</v>
      </c>
      <c r="X444" s="167">
        <f t="shared" si="125"/>
        <v>124.393</v>
      </c>
      <c r="Y444" s="167">
        <f t="shared" si="126"/>
        <v>162.714</v>
      </c>
      <c r="Z444" t="str">
        <f t="shared" si="127"/>
        <v>NA</v>
      </c>
      <c r="AA444" t="str">
        <f t="shared" si="128"/>
        <v>NA</v>
      </c>
      <c r="AB444" s="168" t="str">
        <f t="shared" si="129"/>
        <v>NA</v>
      </c>
      <c r="AC444" t="str">
        <f t="shared" si="130"/>
        <v>NA</v>
      </c>
      <c r="AD444" s="168" t="str">
        <f t="shared" si="131"/>
        <v>NA</v>
      </c>
      <c r="AE444" t="str">
        <f t="shared" si="132"/>
        <v>NA</v>
      </c>
    </row>
    <row r="445" spans="1:31" outlineLevel="1" x14ac:dyDescent="0.25">
      <c r="A445" s="149">
        <v>3.5</v>
      </c>
      <c r="B445" s="164" t="str">
        <f t="shared" si="114"/>
        <v>FA</v>
      </c>
      <c r="C445" s="164" t="str">
        <f t="shared" si="115"/>
        <v>FA</v>
      </c>
      <c r="D445" s="164" t="str">
        <f t="shared" si="116"/>
        <v>FA</v>
      </c>
      <c r="E445" s="135">
        <v>2.67</v>
      </c>
      <c r="F445" s="165">
        <v>1</v>
      </c>
      <c r="G445" s="135">
        <v>4</v>
      </c>
      <c r="H445" s="135">
        <v>125</v>
      </c>
      <c r="I445" s="154">
        <v>-1.5669200000000001</v>
      </c>
      <c r="J445" s="154">
        <v>4.0000000000000001E-3</v>
      </c>
      <c r="K445" s="154">
        <v>329.74799999999999</v>
      </c>
      <c r="L445" s="154">
        <v>168.08199999999999</v>
      </c>
      <c r="M445" s="154">
        <v>194.09399999999999</v>
      </c>
      <c r="N445" s="135">
        <f t="shared" si="117"/>
        <v>95</v>
      </c>
      <c r="O445" s="167">
        <f t="shared" si="118"/>
        <v>299.74799999999999</v>
      </c>
      <c r="P445" s="167">
        <f t="shared" si="118"/>
        <v>138.08199999999999</v>
      </c>
      <c r="Q445" s="167">
        <f t="shared" si="118"/>
        <v>164.09399999999999</v>
      </c>
      <c r="R445" s="135">
        <f t="shared" si="119"/>
        <v>90</v>
      </c>
      <c r="S445" s="167">
        <f t="shared" si="120"/>
        <v>294.74799999999999</v>
      </c>
      <c r="T445" s="167">
        <f t="shared" si="121"/>
        <v>133.08199999999999</v>
      </c>
      <c r="U445" s="167">
        <f t="shared" si="122"/>
        <v>159.09399999999999</v>
      </c>
      <c r="V445" s="135">
        <f t="shared" si="123"/>
        <v>60</v>
      </c>
      <c r="W445" s="167">
        <f t="shared" si="124"/>
        <v>264.74799999999999</v>
      </c>
      <c r="X445" s="167">
        <f t="shared" si="125"/>
        <v>103.08199999999999</v>
      </c>
      <c r="Y445" s="167">
        <f t="shared" si="126"/>
        <v>129.09399999999999</v>
      </c>
      <c r="Z445" t="str">
        <f t="shared" si="127"/>
        <v>NA</v>
      </c>
      <c r="AA445" t="str">
        <f t="shared" si="128"/>
        <v>NA</v>
      </c>
      <c r="AB445" s="168" t="str">
        <f t="shared" si="129"/>
        <v>NA</v>
      </c>
      <c r="AC445" t="str">
        <f t="shared" si="130"/>
        <v>NA</v>
      </c>
      <c r="AD445" s="168" t="str">
        <f t="shared" si="131"/>
        <v>NA</v>
      </c>
      <c r="AE445" t="str">
        <f t="shared" si="132"/>
        <v>NA</v>
      </c>
    </row>
    <row r="446" spans="1:31" outlineLevel="1" x14ac:dyDescent="0.25">
      <c r="A446" s="149">
        <v>5</v>
      </c>
      <c r="B446" s="164" t="str">
        <f t="shared" si="114"/>
        <v>FA</v>
      </c>
      <c r="C446" s="164" t="str">
        <f t="shared" si="115"/>
        <v>FA</v>
      </c>
      <c r="D446" s="164" t="str">
        <f t="shared" si="116"/>
        <v>FA</v>
      </c>
      <c r="E446" s="135">
        <v>3.75</v>
      </c>
      <c r="F446" s="165">
        <v>1</v>
      </c>
      <c r="G446" s="135">
        <v>4</v>
      </c>
      <c r="H446" s="135">
        <v>125</v>
      </c>
      <c r="I446" s="154">
        <v>-0.49384600000000001</v>
      </c>
      <c r="J446" s="154">
        <v>4.0000000000000001E-3</v>
      </c>
      <c r="K446" s="154">
        <v>282.685</v>
      </c>
      <c r="L446" s="154">
        <v>157.5</v>
      </c>
      <c r="M446" s="154">
        <v>176.589</v>
      </c>
      <c r="N446" s="135">
        <f t="shared" si="117"/>
        <v>95</v>
      </c>
      <c r="O446" s="167">
        <f t="shared" si="118"/>
        <v>252.685</v>
      </c>
      <c r="P446" s="167">
        <f t="shared" si="118"/>
        <v>127.5</v>
      </c>
      <c r="Q446" s="167">
        <f t="shared" si="118"/>
        <v>146.589</v>
      </c>
      <c r="R446" s="135">
        <f t="shared" si="119"/>
        <v>90</v>
      </c>
      <c r="S446" s="167">
        <f t="shared" si="120"/>
        <v>247.685</v>
      </c>
      <c r="T446" s="167">
        <f t="shared" si="121"/>
        <v>122.5</v>
      </c>
      <c r="U446" s="167">
        <f t="shared" si="122"/>
        <v>141.589</v>
      </c>
      <c r="V446" s="135">
        <f t="shared" si="123"/>
        <v>60</v>
      </c>
      <c r="W446" s="167">
        <f t="shared" si="124"/>
        <v>217.685</v>
      </c>
      <c r="X446" s="167">
        <f t="shared" si="125"/>
        <v>92.5</v>
      </c>
      <c r="Y446" s="167">
        <f t="shared" si="126"/>
        <v>111.589</v>
      </c>
      <c r="Z446" t="str">
        <f t="shared" si="127"/>
        <v>NA</v>
      </c>
      <c r="AA446">
        <f t="shared" si="128"/>
        <v>127.5</v>
      </c>
      <c r="AB446" s="168" t="str">
        <f t="shared" si="129"/>
        <v>NA</v>
      </c>
      <c r="AC446" t="str">
        <f t="shared" si="130"/>
        <v>NA</v>
      </c>
      <c r="AD446" s="168" t="str">
        <f t="shared" si="131"/>
        <v>NA</v>
      </c>
      <c r="AE446" t="str">
        <f t="shared" si="132"/>
        <v>NA</v>
      </c>
    </row>
    <row r="447" spans="1:31" outlineLevel="1" x14ac:dyDescent="0.25">
      <c r="A447" s="149">
        <v>7.5</v>
      </c>
      <c r="B447" s="164" t="str">
        <f t="shared" si="114"/>
        <v>FA</v>
      </c>
      <c r="C447" s="164" t="str">
        <f t="shared" si="115"/>
        <v>FA</v>
      </c>
      <c r="D447" s="164" t="str">
        <f t="shared" si="116"/>
        <v>FA</v>
      </c>
      <c r="E447" s="135">
        <v>5.53</v>
      </c>
      <c r="F447" s="165">
        <v>1</v>
      </c>
      <c r="G447" s="135">
        <v>4</v>
      </c>
      <c r="H447" s="135">
        <v>125</v>
      </c>
      <c r="I447" s="154">
        <v>1.2946200000000001</v>
      </c>
      <c r="J447" s="154">
        <v>4.0000000000000001E-3</v>
      </c>
      <c r="K447" s="154">
        <v>237.81200000000001</v>
      </c>
      <c r="L447" s="154">
        <v>147.81399999999999</v>
      </c>
      <c r="M447" s="154">
        <v>161.33799999999999</v>
      </c>
      <c r="N447" s="135">
        <f t="shared" si="117"/>
        <v>95</v>
      </c>
      <c r="O447" s="167">
        <f t="shared" si="118"/>
        <v>207.81200000000001</v>
      </c>
      <c r="P447" s="167">
        <f t="shared" si="118"/>
        <v>117.81399999999999</v>
      </c>
      <c r="Q447" s="167">
        <f t="shared" si="118"/>
        <v>131.33799999999999</v>
      </c>
      <c r="R447" s="135">
        <f t="shared" si="119"/>
        <v>90</v>
      </c>
      <c r="S447" s="167">
        <f t="shared" si="120"/>
        <v>202.81200000000001</v>
      </c>
      <c r="T447" s="167">
        <f t="shared" si="121"/>
        <v>112.81399999999999</v>
      </c>
      <c r="U447" s="167">
        <f t="shared" si="122"/>
        <v>126.33799999999999</v>
      </c>
      <c r="V447" s="135">
        <f t="shared" si="123"/>
        <v>60</v>
      </c>
      <c r="W447" s="167">
        <f t="shared" si="124"/>
        <v>172.81200000000001</v>
      </c>
      <c r="X447" s="167">
        <f t="shared" si="125"/>
        <v>82.813999999999993</v>
      </c>
      <c r="Y447" s="167">
        <f t="shared" si="126"/>
        <v>96.337999999999994</v>
      </c>
      <c r="Z447">
        <f t="shared" si="127"/>
        <v>207.81200000000001</v>
      </c>
      <c r="AA447">
        <f t="shared" si="128"/>
        <v>117.81399999999999</v>
      </c>
      <c r="AB447" s="168" t="str">
        <f t="shared" si="129"/>
        <v>NA</v>
      </c>
      <c r="AC447">
        <f t="shared" si="130"/>
        <v>112.81399999999999</v>
      </c>
      <c r="AD447" s="168" t="str">
        <f t="shared" si="131"/>
        <v>NA</v>
      </c>
      <c r="AE447">
        <f t="shared" si="132"/>
        <v>82.813999999999993</v>
      </c>
    </row>
    <row r="448" spans="1:31" outlineLevel="1" x14ac:dyDescent="0.25">
      <c r="A448" s="149">
        <v>10</v>
      </c>
      <c r="B448" s="164" t="str">
        <f t="shared" si="114"/>
        <v>FA</v>
      </c>
      <c r="C448" s="164" t="str">
        <f t="shared" si="115"/>
        <v>FA</v>
      </c>
      <c r="D448" s="164" t="str">
        <f t="shared" si="116"/>
        <v>FA</v>
      </c>
      <c r="E448" s="135">
        <v>7.32</v>
      </c>
      <c r="F448" s="165">
        <v>1</v>
      </c>
      <c r="G448" s="135">
        <v>4</v>
      </c>
      <c r="H448" s="135">
        <v>125</v>
      </c>
      <c r="I448" s="154">
        <v>3.0830799999999998</v>
      </c>
      <c r="J448" s="154">
        <v>4.0000000000000001E-3</v>
      </c>
      <c r="K448" s="154">
        <v>212.358</v>
      </c>
      <c r="L448" s="154">
        <v>142.73400000000001</v>
      </c>
      <c r="M448" s="154">
        <v>152.90199999999999</v>
      </c>
      <c r="N448" s="135">
        <f t="shared" si="117"/>
        <v>95</v>
      </c>
      <c r="O448" s="167">
        <f t="shared" si="118"/>
        <v>182.358</v>
      </c>
      <c r="P448" s="167">
        <f t="shared" si="118"/>
        <v>112.73400000000001</v>
      </c>
      <c r="Q448" s="167">
        <f t="shared" si="118"/>
        <v>122.90199999999999</v>
      </c>
      <c r="R448" s="135">
        <f t="shared" si="119"/>
        <v>90</v>
      </c>
      <c r="S448" s="167">
        <f t="shared" si="120"/>
        <v>177.358</v>
      </c>
      <c r="T448" s="167">
        <f t="shared" si="121"/>
        <v>107.73400000000001</v>
      </c>
      <c r="U448" s="167">
        <f t="shared" si="122"/>
        <v>117.90199999999999</v>
      </c>
      <c r="V448" s="135">
        <f t="shared" si="123"/>
        <v>60</v>
      </c>
      <c r="W448" s="167">
        <f t="shared" si="124"/>
        <v>147.358</v>
      </c>
      <c r="X448" s="167">
        <f t="shared" si="125"/>
        <v>77.734000000000009</v>
      </c>
      <c r="Y448" s="167">
        <f t="shared" si="126"/>
        <v>87.901999999999987</v>
      </c>
      <c r="Z448">
        <f t="shared" si="127"/>
        <v>182.358</v>
      </c>
      <c r="AA448">
        <f t="shared" si="128"/>
        <v>112.73400000000001</v>
      </c>
      <c r="AB448" s="168">
        <f t="shared" si="129"/>
        <v>177.358</v>
      </c>
      <c r="AC448">
        <f t="shared" si="130"/>
        <v>107.73400000000001</v>
      </c>
      <c r="AD448" s="168" t="str">
        <f t="shared" si="131"/>
        <v>NA</v>
      </c>
      <c r="AE448">
        <f t="shared" si="132"/>
        <v>77.734000000000009</v>
      </c>
    </row>
    <row r="449" spans="1:31" outlineLevel="1" x14ac:dyDescent="0.25">
      <c r="A449" s="149">
        <v>15</v>
      </c>
      <c r="B449" s="164" t="str">
        <f t="shared" si="114"/>
        <v>FA</v>
      </c>
      <c r="C449" s="164" t="str">
        <f t="shared" si="115"/>
        <v>FA</v>
      </c>
      <c r="D449" s="164" t="str">
        <f t="shared" si="116"/>
        <v>TR</v>
      </c>
      <c r="E449" s="135">
        <v>10.9</v>
      </c>
      <c r="F449" s="165">
        <v>1</v>
      </c>
      <c r="G449" s="135">
        <v>4</v>
      </c>
      <c r="H449" s="135">
        <v>125</v>
      </c>
      <c r="I449" s="154">
        <v>6.66</v>
      </c>
      <c r="J449" s="154">
        <v>4.0000000000000001E-3</v>
      </c>
      <c r="K449" s="154">
        <v>185.07499999999999</v>
      </c>
      <c r="L449" s="154">
        <v>137.31299999999999</v>
      </c>
      <c r="M449" s="154">
        <v>144.35599999999999</v>
      </c>
      <c r="N449" s="135">
        <f t="shared" si="117"/>
        <v>95</v>
      </c>
      <c r="O449" s="167">
        <f t="shared" si="118"/>
        <v>155.07499999999999</v>
      </c>
      <c r="P449" s="167">
        <f t="shared" si="118"/>
        <v>107.31299999999999</v>
      </c>
      <c r="Q449" s="167">
        <f t="shared" si="118"/>
        <v>114.35599999999999</v>
      </c>
      <c r="R449" s="135">
        <f t="shared" si="119"/>
        <v>90</v>
      </c>
      <c r="S449" s="167">
        <f t="shared" si="120"/>
        <v>150.07499999999999</v>
      </c>
      <c r="T449" s="167">
        <f t="shared" si="121"/>
        <v>102.31299999999999</v>
      </c>
      <c r="U449" s="167">
        <f t="shared" si="122"/>
        <v>109.35599999999999</v>
      </c>
      <c r="V449" s="135">
        <f t="shared" si="123"/>
        <v>60</v>
      </c>
      <c r="W449" s="167">
        <f t="shared" si="124"/>
        <v>120.07499999999999</v>
      </c>
      <c r="X449" s="167">
        <f t="shared" si="125"/>
        <v>72.312999999999988</v>
      </c>
      <c r="Y449" s="167">
        <f t="shared" si="126"/>
        <v>79.355999999999995</v>
      </c>
      <c r="Z449">
        <f t="shared" si="127"/>
        <v>155.07499999999999</v>
      </c>
      <c r="AA449">
        <f t="shared" si="128"/>
        <v>107.31299999999999</v>
      </c>
      <c r="AB449" s="168">
        <f t="shared" si="129"/>
        <v>150.07499999999999</v>
      </c>
      <c r="AC449">
        <f t="shared" si="130"/>
        <v>102.31299999999999</v>
      </c>
      <c r="AD449" s="168">
        <f t="shared" si="131"/>
        <v>120.07499999999999</v>
      </c>
      <c r="AE449">
        <f t="shared" si="132"/>
        <v>72.312999999999988</v>
      </c>
    </row>
    <row r="450" spans="1:31" outlineLevel="1" x14ac:dyDescent="0.25">
      <c r="A450" s="149">
        <v>20</v>
      </c>
      <c r="B450" s="164" t="str">
        <f t="shared" si="114"/>
        <v>FA</v>
      </c>
      <c r="C450" s="164" t="str">
        <f t="shared" si="115"/>
        <v>FA</v>
      </c>
      <c r="D450" s="164" t="str">
        <f t="shared" si="116"/>
        <v>TR</v>
      </c>
      <c r="E450" s="135">
        <v>14.48</v>
      </c>
      <c r="F450" s="165">
        <v>1</v>
      </c>
      <c r="G450" s="135">
        <v>4</v>
      </c>
      <c r="H450" s="135">
        <v>125</v>
      </c>
      <c r="I450" s="154">
        <v>10.2369</v>
      </c>
      <c r="J450" s="154">
        <v>4.0000000000000001E-3</v>
      </c>
      <c r="K450" s="154">
        <v>170.70599999999999</v>
      </c>
      <c r="L450" s="154">
        <v>134.40700000000001</v>
      </c>
      <c r="M450" s="154">
        <v>139.56800000000001</v>
      </c>
      <c r="N450" s="135">
        <f t="shared" si="117"/>
        <v>95</v>
      </c>
      <c r="O450" s="167">
        <f t="shared" si="118"/>
        <v>140.70599999999999</v>
      </c>
      <c r="P450" s="167">
        <f t="shared" si="118"/>
        <v>104.40700000000001</v>
      </c>
      <c r="Q450" s="167">
        <f t="shared" si="118"/>
        <v>109.56800000000001</v>
      </c>
      <c r="R450" s="135">
        <f t="shared" si="119"/>
        <v>90</v>
      </c>
      <c r="S450" s="167">
        <f t="shared" si="120"/>
        <v>135.70599999999999</v>
      </c>
      <c r="T450" s="167">
        <f t="shared" si="121"/>
        <v>99.407000000000011</v>
      </c>
      <c r="U450" s="167">
        <f t="shared" si="122"/>
        <v>104.56800000000001</v>
      </c>
      <c r="V450" s="135">
        <f t="shared" si="123"/>
        <v>60</v>
      </c>
      <c r="W450" s="167">
        <f t="shared" si="124"/>
        <v>105.70599999999999</v>
      </c>
      <c r="X450" s="167">
        <f t="shared" si="125"/>
        <v>69.407000000000011</v>
      </c>
      <c r="Y450" s="167">
        <f t="shared" si="126"/>
        <v>74.568000000000012</v>
      </c>
      <c r="Z450">
        <f t="shared" si="127"/>
        <v>140.70599999999999</v>
      </c>
      <c r="AA450">
        <f t="shared" si="128"/>
        <v>104.40700000000001</v>
      </c>
      <c r="AB450" s="168">
        <f t="shared" si="129"/>
        <v>135.70599999999999</v>
      </c>
      <c r="AC450">
        <f t="shared" si="130"/>
        <v>99.407000000000011</v>
      </c>
      <c r="AD450" s="168">
        <f t="shared" si="131"/>
        <v>105.70599999999999</v>
      </c>
      <c r="AE450">
        <f t="shared" si="132"/>
        <v>69.407000000000011</v>
      </c>
    </row>
    <row r="451" spans="1:31" outlineLevel="1" x14ac:dyDescent="0.25">
      <c r="A451" s="149">
        <v>35</v>
      </c>
      <c r="B451" s="164" t="str">
        <f t="shared" si="114"/>
        <v>FA</v>
      </c>
      <c r="C451" s="164" t="str">
        <f t="shared" si="115"/>
        <v>FA</v>
      </c>
      <c r="D451" s="164" t="str">
        <f t="shared" si="116"/>
        <v>FA</v>
      </c>
      <c r="E451" s="135">
        <v>25.21</v>
      </c>
      <c r="F451" s="165">
        <v>1</v>
      </c>
      <c r="G451" s="135">
        <v>4</v>
      </c>
      <c r="H451" s="135">
        <v>125</v>
      </c>
      <c r="I451" s="154">
        <v>20.967700000000001</v>
      </c>
      <c r="J451" s="154">
        <v>4.0000000000000001E-3</v>
      </c>
      <c r="K451" s="154">
        <v>151.785</v>
      </c>
      <c r="L451" s="154">
        <v>130.55799999999999</v>
      </c>
      <c r="M451" s="154">
        <v>133.62899999999999</v>
      </c>
      <c r="N451" s="135">
        <f t="shared" si="117"/>
        <v>95</v>
      </c>
      <c r="O451" s="167">
        <f t="shared" si="118"/>
        <v>121.785</v>
      </c>
      <c r="P451" s="167">
        <f t="shared" si="118"/>
        <v>100.55799999999999</v>
      </c>
      <c r="Q451" s="167">
        <f t="shared" si="118"/>
        <v>103.62899999999999</v>
      </c>
      <c r="R451" s="135">
        <f t="shared" si="119"/>
        <v>90</v>
      </c>
      <c r="S451" s="167">
        <f t="shared" si="120"/>
        <v>116.785</v>
      </c>
      <c r="T451" s="167">
        <f t="shared" si="121"/>
        <v>95.557999999999993</v>
      </c>
      <c r="U451" s="167">
        <f t="shared" si="122"/>
        <v>98.628999999999991</v>
      </c>
      <c r="V451" s="135">
        <f t="shared" si="123"/>
        <v>60</v>
      </c>
      <c r="W451" s="167">
        <f t="shared" si="124"/>
        <v>86.784999999999997</v>
      </c>
      <c r="X451" s="167">
        <f t="shared" si="125"/>
        <v>65.557999999999993</v>
      </c>
      <c r="Y451" s="167">
        <f t="shared" si="126"/>
        <v>68.628999999999991</v>
      </c>
      <c r="Z451">
        <f t="shared" si="127"/>
        <v>121.785</v>
      </c>
      <c r="AA451">
        <f t="shared" si="128"/>
        <v>100.55799999999999</v>
      </c>
      <c r="AB451" s="168">
        <f t="shared" si="129"/>
        <v>116.785</v>
      </c>
      <c r="AC451">
        <f t="shared" si="130"/>
        <v>95.557999999999993</v>
      </c>
      <c r="AD451" s="168">
        <f t="shared" si="131"/>
        <v>86.784999999999997</v>
      </c>
      <c r="AE451">
        <f t="shared" si="132"/>
        <v>65.557999999999993</v>
      </c>
    </row>
    <row r="452" spans="1:31" outlineLevel="1" x14ac:dyDescent="0.25">
      <c r="A452" s="149">
        <v>50</v>
      </c>
      <c r="B452" s="164" t="str">
        <f t="shared" si="114"/>
        <v>FA</v>
      </c>
      <c r="C452" s="164" t="str">
        <f t="shared" si="115"/>
        <v>FA</v>
      </c>
      <c r="D452" s="164" t="str">
        <f t="shared" si="116"/>
        <v>FA</v>
      </c>
      <c r="E452" s="135">
        <v>35.94</v>
      </c>
      <c r="F452" s="165">
        <v>1</v>
      </c>
      <c r="G452" s="135">
        <v>4</v>
      </c>
      <c r="H452" s="135">
        <v>125</v>
      </c>
      <c r="I452" s="154">
        <v>31.698499999999999</v>
      </c>
      <c r="J452" s="154">
        <v>4.0000000000000001E-3</v>
      </c>
      <c r="K452" s="154">
        <v>143.94900000000001</v>
      </c>
      <c r="L452" s="154">
        <v>128.971</v>
      </c>
      <c r="M452" s="154">
        <v>131.12899999999999</v>
      </c>
      <c r="N452" s="135">
        <f t="shared" si="117"/>
        <v>95</v>
      </c>
      <c r="O452" s="167">
        <f t="shared" si="118"/>
        <v>113.94900000000001</v>
      </c>
      <c r="P452" s="167">
        <f t="shared" si="118"/>
        <v>98.971000000000004</v>
      </c>
      <c r="Q452" s="167">
        <f t="shared" si="118"/>
        <v>101.12899999999999</v>
      </c>
      <c r="R452" s="135">
        <f t="shared" si="119"/>
        <v>90</v>
      </c>
      <c r="S452" s="167">
        <f t="shared" si="120"/>
        <v>108.94900000000001</v>
      </c>
      <c r="T452" s="167">
        <f t="shared" si="121"/>
        <v>93.971000000000004</v>
      </c>
      <c r="U452" s="167">
        <f t="shared" si="122"/>
        <v>96.128999999999991</v>
      </c>
      <c r="V452" s="135">
        <f t="shared" si="123"/>
        <v>60</v>
      </c>
      <c r="W452" s="167">
        <f t="shared" si="124"/>
        <v>78.949000000000012</v>
      </c>
      <c r="X452" s="167">
        <f t="shared" si="125"/>
        <v>63.971000000000004</v>
      </c>
      <c r="Y452" s="167">
        <f t="shared" si="126"/>
        <v>66.128999999999991</v>
      </c>
      <c r="Z452">
        <f t="shared" si="127"/>
        <v>113.94900000000001</v>
      </c>
      <c r="AA452">
        <f t="shared" si="128"/>
        <v>98.971000000000004</v>
      </c>
      <c r="AB452" s="168">
        <f t="shared" si="129"/>
        <v>108.94900000000001</v>
      </c>
      <c r="AC452">
        <f t="shared" si="130"/>
        <v>93.971000000000004</v>
      </c>
      <c r="AD452" s="168">
        <f t="shared" si="131"/>
        <v>78.949000000000012</v>
      </c>
      <c r="AE452">
        <f t="shared" si="132"/>
        <v>63.971000000000004</v>
      </c>
    </row>
    <row r="453" spans="1:31" outlineLevel="1" x14ac:dyDescent="0.25">
      <c r="A453" s="149">
        <v>60</v>
      </c>
      <c r="B453" s="164" t="str">
        <f t="shared" si="114"/>
        <v>FA</v>
      </c>
      <c r="C453" s="164" t="str">
        <f t="shared" si="115"/>
        <v>FA</v>
      </c>
      <c r="D453" s="164" t="str">
        <f t="shared" si="116"/>
        <v>FA</v>
      </c>
      <c r="E453" s="135">
        <v>43.09</v>
      </c>
      <c r="F453" s="165">
        <v>1</v>
      </c>
      <c r="G453" s="135">
        <v>4</v>
      </c>
      <c r="H453" s="135">
        <v>125</v>
      </c>
      <c r="I453" s="154">
        <v>38.8523</v>
      </c>
      <c r="J453" s="154">
        <v>4.0000000000000001E-3</v>
      </c>
      <c r="K453" s="154">
        <v>140.911</v>
      </c>
      <c r="L453" s="154">
        <v>128.36000000000001</v>
      </c>
      <c r="M453" s="154">
        <v>130.10300000000001</v>
      </c>
      <c r="N453" s="135">
        <f t="shared" si="117"/>
        <v>95</v>
      </c>
      <c r="O453" s="167">
        <f t="shared" si="118"/>
        <v>110.911</v>
      </c>
      <c r="P453" s="167">
        <f t="shared" si="118"/>
        <v>98.360000000000014</v>
      </c>
      <c r="Q453" s="167">
        <f t="shared" si="118"/>
        <v>100.10300000000001</v>
      </c>
      <c r="R453" s="135">
        <f t="shared" si="119"/>
        <v>90</v>
      </c>
      <c r="S453" s="167">
        <f t="shared" si="120"/>
        <v>105.911</v>
      </c>
      <c r="T453" s="167">
        <f t="shared" si="121"/>
        <v>93.360000000000014</v>
      </c>
      <c r="U453" s="167">
        <f t="shared" si="122"/>
        <v>95.103000000000009</v>
      </c>
      <c r="V453" s="135">
        <f t="shared" si="123"/>
        <v>60</v>
      </c>
      <c r="W453" s="167">
        <f t="shared" si="124"/>
        <v>75.911000000000001</v>
      </c>
      <c r="X453" s="167">
        <f t="shared" si="125"/>
        <v>63.360000000000014</v>
      </c>
      <c r="Y453" s="167">
        <f t="shared" si="126"/>
        <v>65.103000000000009</v>
      </c>
      <c r="Z453">
        <f t="shared" si="127"/>
        <v>110.911</v>
      </c>
      <c r="AA453">
        <f t="shared" si="128"/>
        <v>98.360000000000014</v>
      </c>
      <c r="AB453" s="168">
        <f t="shared" si="129"/>
        <v>105.911</v>
      </c>
      <c r="AC453">
        <f t="shared" si="130"/>
        <v>93.360000000000014</v>
      </c>
      <c r="AD453" s="168">
        <f t="shared" si="131"/>
        <v>75.911000000000001</v>
      </c>
      <c r="AE453">
        <f t="shared" si="132"/>
        <v>63.360000000000014</v>
      </c>
    </row>
    <row r="454" spans="1:31" outlineLevel="1" x14ac:dyDescent="0.25">
      <c r="A454" s="149">
        <v>70</v>
      </c>
      <c r="B454" s="164" t="str">
        <f t="shared" si="114"/>
        <v>FA</v>
      </c>
      <c r="C454" s="164" t="str">
        <f t="shared" si="115"/>
        <v>FA</v>
      </c>
      <c r="D454" s="164" t="str">
        <f t="shared" si="116"/>
        <v>FA</v>
      </c>
      <c r="E454" s="135">
        <v>50.25</v>
      </c>
      <c r="F454" s="165">
        <v>1</v>
      </c>
      <c r="G454" s="135">
        <v>4</v>
      </c>
      <c r="H454" s="135">
        <v>125</v>
      </c>
      <c r="I454" s="154">
        <v>46.0062</v>
      </c>
      <c r="J454" s="154">
        <v>4.0000000000000001E-3</v>
      </c>
      <c r="K454" s="154">
        <v>138.691</v>
      </c>
      <c r="L454" s="154">
        <v>127.907</v>
      </c>
      <c r="M454" s="154">
        <v>129.38800000000001</v>
      </c>
      <c r="N454" s="135">
        <f t="shared" si="117"/>
        <v>95</v>
      </c>
      <c r="O454" s="167">
        <f t="shared" si="118"/>
        <v>108.691</v>
      </c>
      <c r="P454" s="167">
        <f t="shared" si="118"/>
        <v>97.906999999999996</v>
      </c>
      <c r="Q454" s="167">
        <f t="shared" si="118"/>
        <v>99.388000000000005</v>
      </c>
      <c r="R454" s="135">
        <f t="shared" si="119"/>
        <v>90</v>
      </c>
      <c r="S454" s="167">
        <f t="shared" si="120"/>
        <v>103.691</v>
      </c>
      <c r="T454" s="167">
        <f t="shared" si="121"/>
        <v>92.906999999999996</v>
      </c>
      <c r="U454" s="167">
        <f t="shared" si="122"/>
        <v>94.388000000000005</v>
      </c>
      <c r="V454" s="135">
        <f t="shared" si="123"/>
        <v>60</v>
      </c>
      <c r="W454" s="167">
        <f t="shared" si="124"/>
        <v>73.691000000000003</v>
      </c>
      <c r="X454" s="167">
        <f t="shared" si="125"/>
        <v>62.906999999999996</v>
      </c>
      <c r="Y454" s="167">
        <f t="shared" si="126"/>
        <v>64.388000000000005</v>
      </c>
      <c r="Z454">
        <f t="shared" si="127"/>
        <v>108.691</v>
      </c>
      <c r="AA454">
        <f t="shared" si="128"/>
        <v>97.906999999999996</v>
      </c>
      <c r="AB454" s="168">
        <f t="shared" si="129"/>
        <v>103.691</v>
      </c>
      <c r="AC454">
        <f t="shared" si="130"/>
        <v>92.906999999999996</v>
      </c>
      <c r="AD454" s="168">
        <f t="shared" si="131"/>
        <v>73.691000000000003</v>
      </c>
      <c r="AE454">
        <f t="shared" si="132"/>
        <v>62.906999999999996</v>
      </c>
    </row>
    <row r="455" spans="1:31" outlineLevel="1" x14ac:dyDescent="0.25">
      <c r="A455" s="149">
        <v>85</v>
      </c>
      <c r="B455" s="164" t="str">
        <f t="shared" si="114"/>
        <v>FA</v>
      </c>
      <c r="C455" s="164" t="str">
        <f t="shared" si="115"/>
        <v>FA</v>
      </c>
      <c r="D455" s="164" t="str">
        <f t="shared" si="116"/>
        <v>FA</v>
      </c>
      <c r="E455" s="135">
        <v>60.98</v>
      </c>
      <c r="F455" s="165">
        <v>1</v>
      </c>
      <c r="G455" s="135">
        <v>4</v>
      </c>
      <c r="H455" s="135">
        <v>125</v>
      </c>
      <c r="I455" s="154">
        <v>56.736899999999999</v>
      </c>
      <c r="J455" s="154">
        <v>4.0000000000000001E-3</v>
      </c>
      <c r="K455" s="154">
        <v>136.35499999999999</v>
      </c>
      <c r="L455" s="154">
        <v>127.43300000000001</v>
      </c>
      <c r="M455" s="154">
        <v>128.642</v>
      </c>
      <c r="N455" s="135">
        <f t="shared" si="117"/>
        <v>95</v>
      </c>
      <c r="O455" s="167">
        <f t="shared" si="118"/>
        <v>106.35499999999999</v>
      </c>
      <c r="P455" s="167">
        <f t="shared" si="118"/>
        <v>97.433000000000007</v>
      </c>
      <c r="Q455" s="167">
        <f t="shared" si="118"/>
        <v>98.641999999999996</v>
      </c>
      <c r="R455" s="135">
        <f t="shared" si="119"/>
        <v>90</v>
      </c>
      <c r="S455" s="167">
        <f t="shared" si="120"/>
        <v>101.35499999999999</v>
      </c>
      <c r="T455" s="167">
        <f t="shared" si="121"/>
        <v>92.433000000000007</v>
      </c>
      <c r="U455" s="167">
        <f t="shared" si="122"/>
        <v>93.641999999999996</v>
      </c>
      <c r="V455" s="135">
        <f t="shared" si="123"/>
        <v>60</v>
      </c>
      <c r="W455" s="167">
        <f t="shared" si="124"/>
        <v>71.35499999999999</v>
      </c>
      <c r="X455" s="167">
        <f t="shared" si="125"/>
        <v>62.433000000000007</v>
      </c>
      <c r="Y455" s="167">
        <f t="shared" si="126"/>
        <v>63.641999999999996</v>
      </c>
      <c r="Z455">
        <f t="shared" si="127"/>
        <v>106.35499999999999</v>
      </c>
      <c r="AA455">
        <f t="shared" si="128"/>
        <v>97.433000000000007</v>
      </c>
      <c r="AB455" s="168">
        <f t="shared" si="129"/>
        <v>101.35499999999999</v>
      </c>
      <c r="AC455">
        <f t="shared" si="130"/>
        <v>92.433000000000007</v>
      </c>
      <c r="AD455" s="168">
        <f t="shared" si="131"/>
        <v>71.35499999999999</v>
      </c>
      <c r="AE455">
        <f t="shared" si="132"/>
        <v>62.433000000000007</v>
      </c>
    </row>
    <row r="456" spans="1:31" outlineLevel="1" x14ac:dyDescent="0.25">
      <c r="A456" s="149">
        <v>100</v>
      </c>
      <c r="B456" s="164" t="str">
        <f t="shared" si="114"/>
        <v>FA</v>
      </c>
      <c r="C456" s="164" t="str">
        <f t="shared" si="115"/>
        <v>FA</v>
      </c>
      <c r="D456" s="164" t="str">
        <f t="shared" si="116"/>
        <v>FA</v>
      </c>
      <c r="E456" s="135">
        <v>71.709999999999994</v>
      </c>
      <c r="F456" s="165">
        <v>1</v>
      </c>
      <c r="G456" s="135">
        <v>4</v>
      </c>
      <c r="H456" s="135">
        <v>125</v>
      </c>
      <c r="I456" s="154">
        <v>67.467699999999994</v>
      </c>
      <c r="J456" s="154">
        <v>4.0000000000000001E-3</v>
      </c>
      <c r="K456" s="154">
        <v>134.66</v>
      </c>
      <c r="L456" s="154">
        <v>127.071</v>
      </c>
      <c r="M456" s="154">
        <v>128.19900000000001</v>
      </c>
      <c r="N456" s="135">
        <f t="shared" si="117"/>
        <v>95</v>
      </c>
      <c r="O456" s="167">
        <f t="shared" si="118"/>
        <v>104.66</v>
      </c>
      <c r="P456" s="167">
        <f t="shared" si="118"/>
        <v>97.070999999999998</v>
      </c>
      <c r="Q456" s="167">
        <f t="shared" si="118"/>
        <v>98.199000000000012</v>
      </c>
      <c r="R456" s="135">
        <f t="shared" si="119"/>
        <v>90</v>
      </c>
      <c r="S456" s="167">
        <f t="shared" si="120"/>
        <v>99.66</v>
      </c>
      <c r="T456" s="167">
        <f t="shared" si="121"/>
        <v>92.070999999999998</v>
      </c>
      <c r="U456" s="167">
        <f t="shared" si="122"/>
        <v>93.199000000000012</v>
      </c>
      <c r="V456" s="135">
        <f t="shared" si="123"/>
        <v>60</v>
      </c>
      <c r="W456" s="167">
        <f t="shared" si="124"/>
        <v>69.66</v>
      </c>
      <c r="X456" s="167">
        <f t="shared" si="125"/>
        <v>62.070999999999998</v>
      </c>
      <c r="Y456" s="167">
        <f t="shared" si="126"/>
        <v>63.199000000000012</v>
      </c>
      <c r="Z456">
        <f t="shared" si="127"/>
        <v>104.66</v>
      </c>
      <c r="AA456">
        <f t="shared" si="128"/>
        <v>97.070999999999998</v>
      </c>
      <c r="AB456" s="168">
        <f t="shared" si="129"/>
        <v>99.66</v>
      </c>
      <c r="AC456">
        <f t="shared" si="130"/>
        <v>92.070999999999998</v>
      </c>
      <c r="AD456" s="168">
        <f t="shared" si="131"/>
        <v>69.66</v>
      </c>
      <c r="AE456">
        <f t="shared" si="132"/>
        <v>62.070999999999998</v>
      </c>
    </row>
    <row r="457" spans="1:31" outlineLevel="1" x14ac:dyDescent="0.25">
      <c r="A457" s="149">
        <v>125</v>
      </c>
      <c r="B457" s="164" t="str">
        <f t="shared" si="114"/>
        <v>FA</v>
      </c>
      <c r="C457" s="164" t="str">
        <f t="shared" si="115"/>
        <v>FA</v>
      </c>
      <c r="D457" s="164" t="str">
        <f t="shared" si="116"/>
        <v>FA</v>
      </c>
      <c r="E457" s="135">
        <v>89.59</v>
      </c>
      <c r="F457" s="165">
        <v>1</v>
      </c>
      <c r="G457" s="135">
        <v>4</v>
      </c>
      <c r="H457" s="135">
        <v>125</v>
      </c>
      <c r="I457" s="154">
        <v>85.3523</v>
      </c>
      <c r="J457" s="154">
        <v>4.0000000000000001E-3</v>
      </c>
      <c r="K457" s="154">
        <v>132.785</v>
      </c>
      <c r="L457" s="154">
        <v>126.68</v>
      </c>
      <c r="M457" s="154">
        <v>127.6</v>
      </c>
      <c r="N457" s="135">
        <f t="shared" si="117"/>
        <v>95</v>
      </c>
      <c r="O457" s="167">
        <f t="shared" si="118"/>
        <v>102.785</v>
      </c>
      <c r="P457" s="167">
        <f t="shared" si="118"/>
        <v>96.68</v>
      </c>
      <c r="Q457" s="167">
        <f t="shared" si="118"/>
        <v>97.6</v>
      </c>
      <c r="R457" s="135">
        <f t="shared" si="119"/>
        <v>90</v>
      </c>
      <c r="S457" s="167">
        <f t="shared" si="120"/>
        <v>97.784999999999997</v>
      </c>
      <c r="T457" s="167">
        <f t="shared" si="121"/>
        <v>91.68</v>
      </c>
      <c r="U457" s="167">
        <f t="shared" si="122"/>
        <v>92.6</v>
      </c>
      <c r="V457" s="135">
        <f t="shared" si="123"/>
        <v>60</v>
      </c>
      <c r="W457" s="167">
        <f t="shared" si="124"/>
        <v>67.784999999999997</v>
      </c>
      <c r="X457" s="167">
        <f t="shared" si="125"/>
        <v>61.680000000000007</v>
      </c>
      <c r="Y457" s="167">
        <f t="shared" si="126"/>
        <v>62.599999999999994</v>
      </c>
      <c r="Z457">
        <f t="shared" si="127"/>
        <v>102.785</v>
      </c>
      <c r="AA457">
        <f t="shared" si="128"/>
        <v>96.68</v>
      </c>
      <c r="AB457" s="168">
        <f t="shared" si="129"/>
        <v>97.784999999999997</v>
      </c>
      <c r="AC457">
        <f t="shared" si="130"/>
        <v>91.68</v>
      </c>
      <c r="AD457" s="168">
        <f t="shared" si="131"/>
        <v>67.784999999999997</v>
      </c>
      <c r="AE457">
        <f t="shared" si="132"/>
        <v>61.680000000000007</v>
      </c>
    </row>
    <row r="458" spans="1:31" outlineLevel="1" x14ac:dyDescent="0.25">
      <c r="A458" s="149">
        <v>150</v>
      </c>
      <c r="B458" s="164" t="str">
        <f t="shared" si="114"/>
        <v>FA</v>
      </c>
      <c r="C458" s="164" t="str">
        <f t="shared" si="115"/>
        <v>FA</v>
      </c>
      <c r="D458" s="164" t="str">
        <f t="shared" si="116"/>
        <v>FA</v>
      </c>
      <c r="E458" s="135">
        <v>107.48</v>
      </c>
      <c r="F458" s="165">
        <v>1</v>
      </c>
      <c r="G458" s="135">
        <v>4</v>
      </c>
      <c r="H458" s="135">
        <v>125</v>
      </c>
      <c r="I458" s="154">
        <v>103.23699999999999</v>
      </c>
      <c r="J458" s="154">
        <v>4.0000000000000001E-3</v>
      </c>
      <c r="K458" s="154">
        <v>131.51599999999999</v>
      </c>
      <c r="L458" s="154">
        <v>126.413</v>
      </c>
      <c r="M458" s="154">
        <v>127.164</v>
      </c>
      <c r="N458" s="135">
        <f t="shared" si="117"/>
        <v>95</v>
      </c>
      <c r="O458" s="167">
        <f t="shared" si="118"/>
        <v>101.51599999999999</v>
      </c>
      <c r="P458" s="167">
        <f t="shared" si="118"/>
        <v>96.412999999999997</v>
      </c>
      <c r="Q458" s="167">
        <f t="shared" si="118"/>
        <v>97.164000000000001</v>
      </c>
      <c r="R458" s="135">
        <f t="shared" si="119"/>
        <v>90</v>
      </c>
      <c r="S458" s="167">
        <f t="shared" si="120"/>
        <v>96.515999999999991</v>
      </c>
      <c r="T458" s="167">
        <f t="shared" si="121"/>
        <v>91.412999999999997</v>
      </c>
      <c r="U458" s="167">
        <f t="shared" si="122"/>
        <v>92.164000000000001</v>
      </c>
      <c r="V458" s="135">
        <f t="shared" si="123"/>
        <v>60</v>
      </c>
      <c r="W458" s="167">
        <f t="shared" si="124"/>
        <v>66.515999999999991</v>
      </c>
      <c r="X458" s="167">
        <f t="shared" si="125"/>
        <v>61.412999999999997</v>
      </c>
      <c r="Y458" s="167">
        <f t="shared" si="126"/>
        <v>62.164000000000001</v>
      </c>
      <c r="Z458">
        <f t="shared" si="127"/>
        <v>101.51599999999999</v>
      </c>
      <c r="AA458">
        <f t="shared" si="128"/>
        <v>96.412999999999997</v>
      </c>
      <c r="AB458" s="168">
        <f t="shared" si="129"/>
        <v>96.515999999999991</v>
      </c>
      <c r="AC458">
        <f t="shared" si="130"/>
        <v>91.412999999999997</v>
      </c>
      <c r="AD458" s="168">
        <f t="shared" si="131"/>
        <v>66.515999999999991</v>
      </c>
      <c r="AE458">
        <f t="shared" si="132"/>
        <v>61.412999999999997</v>
      </c>
    </row>
    <row r="459" spans="1:31" outlineLevel="1" x14ac:dyDescent="0.25">
      <c r="A459" s="149">
        <v>2</v>
      </c>
      <c r="B459" s="164" t="str">
        <f t="shared" si="114"/>
        <v>FA</v>
      </c>
      <c r="C459" s="164" t="str">
        <f t="shared" si="115"/>
        <v>FA</v>
      </c>
      <c r="D459" s="164" t="str">
        <f t="shared" si="116"/>
        <v>FA</v>
      </c>
      <c r="E459" s="135">
        <v>1.6</v>
      </c>
      <c r="F459" s="165">
        <v>1</v>
      </c>
      <c r="G459" s="135">
        <v>6</v>
      </c>
      <c r="H459" s="135">
        <v>125</v>
      </c>
      <c r="I459" s="154">
        <v>-2.64</v>
      </c>
      <c r="J459" s="154">
        <v>6.0000000000000001E-3</v>
      </c>
      <c r="K459" s="154">
        <v>544.44100000000003</v>
      </c>
      <c r="L459" s="154">
        <v>218.965</v>
      </c>
      <c r="M459" s="154">
        <v>274.02499999999998</v>
      </c>
      <c r="N459" s="135">
        <f t="shared" si="117"/>
        <v>95</v>
      </c>
      <c r="O459" s="167">
        <f t="shared" si="118"/>
        <v>514.44100000000003</v>
      </c>
      <c r="P459" s="167">
        <f t="shared" si="118"/>
        <v>188.965</v>
      </c>
      <c r="Q459" s="167">
        <f t="shared" si="118"/>
        <v>244.02499999999998</v>
      </c>
      <c r="R459" s="135">
        <f t="shared" si="119"/>
        <v>90</v>
      </c>
      <c r="S459" s="167">
        <f t="shared" si="120"/>
        <v>509.44100000000003</v>
      </c>
      <c r="T459" s="167">
        <f t="shared" si="121"/>
        <v>183.965</v>
      </c>
      <c r="U459" s="167">
        <f t="shared" si="122"/>
        <v>239.02499999999998</v>
      </c>
      <c r="V459" s="135">
        <f t="shared" si="123"/>
        <v>60</v>
      </c>
      <c r="W459" s="167">
        <f t="shared" si="124"/>
        <v>479.44100000000003</v>
      </c>
      <c r="X459" s="167">
        <f t="shared" si="125"/>
        <v>153.965</v>
      </c>
      <c r="Y459" s="167">
        <f t="shared" si="126"/>
        <v>209.02499999999998</v>
      </c>
      <c r="Z459" t="str">
        <f t="shared" si="127"/>
        <v>NA</v>
      </c>
      <c r="AA459" t="str">
        <f t="shared" si="128"/>
        <v>NA</v>
      </c>
      <c r="AB459" s="168" t="str">
        <f t="shared" si="129"/>
        <v>NA</v>
      </c>
      <c r="AC459" t="str">
        <f t="shared" si="130"/>
        <v>NA</v>
      </c>
      <c r="AD459" s="168" t="str">
        <f t="shared" si="131"/>
        <v>NA</v>
      </c>
      <c r="AE459" t="str">
        <f t="shared" si="132"/>
        <v>NA</v>
      </c>
    </row>
    <row r="460" spans="1:31" outlineLevel="1" x14ac:dyDescent="0.25">
      <c r="A460" s="149">
        <v>3.5</v>
      </c>
      <c r="B460" s="164" t="str">
        <f t="shared" si="114"/>
        <v>FA</v>
      </c>
      <c r="C460" s="164" t="str">
        <f t="shared" si="115"/>
        <v>FA</v>
      </c>
      <c r="D460" s="164" t="str">
        <f t="shared" si="116"/>
        <v>FA</v>
      </c>
      <c r="E460" s="135">
        <v>2.67</v>
      </c>
      <c r="F460" s="165">
        <v>1</v>
      </c>
      <c r="G460" s="135">
        <v>6</v>
      </c>
      <c r="H460" s="135">
        <v>125</v>
      </c>
      <c r="I460" s="154">
        <v>-1.5669200000000001</v>
      </c>
      <c r="J460" s="154">
        <v>6.0000000000000001E-3</v>
      </c>
      <c r="K460" s="154">
        <v>426.649</v>
      </c>
      <c r="L460" s="154">
        <v>188.261</v>
      </c>
      <c r="M460" s="154">
        <v>225.905</v>
      </c>
      <c r="N460" s="135">
        <f t="shared" si="117"/>
        <v>95</v>
      </c>
      <c r="O460" s="167">
        <f t="shared" si="118"/>
        <v>396.649</v>
      </c>
      <c r="P460" s="167">
        <f t="shared" si="118"/>
        <v>158.261</v>
      </c>
      <c r="Q460" s="167">
        <f t="shared" si="118"/>
        <v>195.905</v>
      </c>
      <c r="R460" s="135">
        <f t="shared" si="119"/>
        <v>90</v>
      </c>
      <c r="S460" s="167">
        <f t="shared" si="120"/>
        <v>391.649</v>
      </c>
      <c r="T460" s="167">
        <f t="shared" si="121"/>
        <v>153.261</v>
      </c>
      <c r="U460" s="167">
        <f t="shared" si="122"/>
        <v>190.905</v>
      </c>
      <c r="V460" s="135">
        <f t="shared" si="123"/>
        <v>60</v>
      </c>
      <c r="W460" s="167">
        <f t="shared" si="124"/>
        <v>361.649</v>
      </c>
      <c r="X460" s="167">
        <f t="shared" si="125"/>
        <v>123.261</v>
      </c>
      <c r="Y460" s="167">
        <f t="shared" si="126"/>
        <v>160.905</v>
      </c>
      <c r="Z460" t="str">
        <f t="shared" si="127"/>
        <v>NA</v>
      </c>
      <c r="AA460" t="str">
        <f t="shared" si="128"/>
        <v>NA</v>
      </c>
      <c r="AB460" s="168" t="str">
        <f t="shared" si="129"/>
        <v>NA</v>
      </c>
      <c r="AC460" t="str">
        <f t="shared" si="130"/>
        <v>NA</v>
      </c>
      <c r="AD460" s="168" t="str">
        <f t="shared" si="131"/>
        <v>NA</v>
      </c>
      <c r="AE460" t="str">
        <f t="shared" si="132"/>
        <v>NA</v>
      </c>
    </row>
    <row r="461" spans="1:31" outlineLevel="1" x14ac:dyDescent="0.25">
      <c r="A461" s="149">
        <v>5</v>
      </c>
      <c r="B461" s="164" t="str">
        <f t="shared" si="114"/>
        <v>FA</v>
      </c>
      <c r="C461" s="164" t="str">
        <f t="shared" si="115"/>
        <v>FA</v>
      </c>
      <c r="D461" s="164" t="str">
        <f t="shared" si="116"/>
        <v>FA</v>
      </c>
      <c r="E461" s="135">
        <v>3.75</v>
      </c>
      <c r="F461" s="165">
        <v>1</v>
      </c>
      <c r="G461" s="135">
        <v>6</v>
      </c>
      <c r="H461" s="135">
        <v>125</v>
      </c>
      <c r="I461" s="154">
        <v>-0.49384600000000001</v>
      </c>
      <c r="J461" s="154">
        <v>6.0000000000000001E-3</v>
      </c>
      <c r="K461" s="154">
        <v>357.66800000000001</v>
      </c>
      <c r="L461" s="154">
        <v>172.923</v>
      </c>
      <c r="M461" s="154">
        <v>200.751</v>
      </c>
      <c r="N461" s="135">
        <f t="shared" si="117"/>
        <v>95</v>
      </c>
      <c r="O461" s="167">
        <f t="shared" si="118"/>
        <v>327.66800000000001</v>
      </c>
      <c r="P461" s="167">
        <f t="shared" si="118"/>
        <v>142.923</v>
      </c>
      <c r="Q461" s="167">
        <f t="shared" si="118"/>
        <v>170.751</v>
      </c>
      <c r="R461" s="135">
        <f t="shared" si="119"/>
        <v>90</v>
      </c>
      <c r="S461" s="167">
        <f t="shared" si="120"/>
        <v>322.66800000000001</v>
      </c>
      <c r="T461" s="167">
        <f t="shared" si="121"/>
        <v>137.923</v>
      </c>
      <c r="U461" s="167">
        <f t="shared" si="122"/>
        <v>165.751</v>
      </c>
      <c r="V461" s="135">
        <f t="shared" si="123"/>
        <v>60</v>
      </c>
      <c r="W461" s="167">
        <f t="shared" si="124"/>
        <v>292.66800000000001</v>
      </c>
      <c r="X461" s="167">
        <f t="shared" si="125"/>
        <v>107.923</v>
      </c>
      <c r="Y461" s="167">
        <f t="shared" si="126"/>
        <v>135.751</v>
      </c>
      <c r="Z461" t="str">
        <f t="shared" si="127"/>
        <v>NA</v>
      </c>
      <c r="AA461" t="str">
        <f t="shared" si="128"/>
        <v>NA</v>
      </c>
      <c r="AB461" s="168" t="str">
        <f t="shared" si="129"/>
        <v>NA</v>
      </c>
      <c r="AC461" t="str">
        <f t="shared" si="130"/>
        <v>NA</v>
      </c>
      <c r="AD461" s="168" t="str">
        <f t="shared" si="131"/>
        <v>NA</v>
      </c>
      <c r="AE461" t="str">
        <f t="shared" si="132"/>
        <v>NA</v>
      </c>
    </row>
    <row r="462" spans="1:31" outlineLevel="1" x14ac:dyDescent="0.25">
      <c r="A462" s="149">
        <v>7.5</v>
      </c>
      <c r="B462" s="164" t="str">
        <f t="shared" si="114"/>
        <v>FA</v>
      </c>
      <c r="C462" s="164" t="str">
        <f t="shared" si="115"/>
        <v>FA</v>
      </c>
      <c r="D462" s="164" t="str">
        <f t="shared" si="116"/>
        <v>FA</v>
      </c>
      <c r="E462" s="135">
        <v>5.53</v>
      </c>
      <c r="F462" s="165">
        <v>1</v>
      </c>
      <c r="G462" s="135">
        <v>6</v>
      </c>
      <c r="H462" s="135">
        <v>125</v>
      </c>
      <c r="I462" s="154">
        <v>1.2946200000000001</v>
      </c>
      <c r="J462" s="154">
        <v>6.0000000000000001E-3</v>
      </c>
      <c r="K462" s="154">
        <v>291.94400000000002</v>
      </c>
      <c r="L462" s="154">
        <v>158.79300000000001</v>
      </c>
      <c r="M462" s="154">
        <v>178.64</v>
      </c>
      <c r="N462" s="135">
        <f t="shared" si="117"/>
        <v>95</v>
      </c>
      <c r="O462" s="167">
        <f t="shared" si="118"/>
        <v>261.94400000000002</v>
      </c>
      <c r="P462" s="167">
        <f t="shared" si="118"/>
        <v>128.79300000000001</v>
      </c>
      <c r="Q462" s="167">
        <f t="shared" si="118"/>
        <v>148.63999999999999</v>
      </c>
      <c r="R462" s="135">
        <f t="shared" si="119"/>
        <v>90</v>
      </c>
      <c r="S462" s="167">
        <f t="shared" si="120"/>
        <v>256.94400000000002</v>
      </c>
      <c r="T462" s="167">
        <f t="shared" si="121"/>
        <v>123.79300000000001</v>
      </c>
      <c r="U462" s="167">
        <f t="shared" si="122"/>
        <v>143.63999999999999</v>
      </c>
      <c r="V462" s="135">
        <f t="shared" si="123"/>
        <v>60</v>
      </c>
      <c r="W462" s="167">
        <f t="shared" si="124"/>
        <v>226.94400000000002</v>
      </c>
      <c r="X462" s="167">
        <f t="shared" si="125"/>
        <v>93.793000000000006</v>
      </c>
      <c r="Y462" s="167">
        <f t="shared" si="126"/>
        <v>113.63999999999999</v>
      </c>
      <c r="Z462" t="str">
        <f t="shared" si="127"/>
        <v>NA</v>
      </c>
      <c r="AA462">
        <f t="shared" si="128"/>
        <v>128.79300000000001</v>
      </c>
      <c r="AB462" s="168" t="str">
        <f t="shared" si="129"/>
        <v>NA</v>
      </c>
      <c r="AC462" t="str">
        <f t="shared" si="130"/>
        <v>NA</v>
      </c>
      <c r="AD462" s="168" t="str">
        <f t="shared" si="131"/>
        <v>NA</v>
      </c>
      <c r="AE462" t="str">
        <f t="shared" si="132"/>
        <v>NA</v>
      </c>
    </row>
    <row r="463" spans="1:31" outlineLevel="1" x14ac:dyDescent="0.25">
      <c r="A463" s="149">
        <v>10</v>
      </c>
      <c r="B463" s="164" t="str">
        <f t="shared" ref="B463:B526" si="133">IF(AND($A463&lt;=$C$29,Z463&lt;&gt;"NA",AA463&lt;&gt;"NA",G463&gt;=$Z$31),"TR","FA")</f>
        <v>FA</v>
      </c>
      <c r="C463" s="164" t="str">
        <f t="shared" ref="C463:C526" si="134">IF(AND($A463&lt;=$C$29,$AB463&lt;&gt;"NA",$AC463&lt;&gt;"NA",$G463&gt;=$AB$31),"TR","FA")</f>
        <v>FA</v>
      </c>
      <c r="D463" s="164" t="str">
        <f t="shared" ref="D463:D526" si="135">IF(AND($A463&lt;=$C$29,$AD463&lt;&gt;"NA",$AE463&lt;&gt;"NA",$G463&gt;=$AD$31),"TR","FA")</f>
        <v>FA</v>
      </c>
      <c r="E463" s="135">
        <v>7.32</v>
      </c>
      <c r="F463" s="165">
        <v>1</v>
      </c>
      <c r="G463" s="135">
        <v>6</v>
      </c>
      <c r="H463" s="135">
        <v>125</v>
      </c>
      <c r="I463" s="154">
        <v>3.0830799999999998</v>
      </c>
      <c r="J463" s="154">
        <v>6.0000000000000001E-3</v>
      </c>
      <c r="K463" s="154">
        <v>254.58099999999999</v>
      </c>
      <c r="L463" s="154">
        <v>151.33500000000001</v>
      </c>
      <c r="M463" s="154">
        <v>166.32400000000001</v>
      </c>
      <c r="N463" s="135">
        <f t="shared" si="117"/>
        <v>95</v>
      </c>
      <c r="O463" s="167">
        <f t="shared" si="118"/>
        <v>224.58099999999999</v>
      </c>
      <c r="P463" s="167">
        <f t="shared" si="118"/>
        <v>121.33500000000001</v>
      </c>
      <c r="Q463" s="167">
        <f t="shared" si="118"/>
        <v>136.32400000000001</v>
      </c>
      <c r="R463" s="135">
        <f t="shared" si="119"/>
        <v>90</v>
      </c>
      <c r="S463" s="167">
        <f t="shared" si="120"/>
        <v>219.58099999999999</v>
      </c>
      <c r="T463" s="167">
        <f t="shared" si="121"/>
        <v>116.33500000000001</v>
      </c>
      <c r="U463" s="167">
        <f t="shared" si="122"/>
        <v>131.32400000000001</v>
      </c>
      <c r="V463" s="135">
        <f t="shared" si="123"/>
        <v>60</v>
      </c>
      <c r="W463" s="167">
        <f t="shared" si="124"/>
        <v>189.58099999999999</v>
      </c>
      <c r="X463" s="167">
        <f t="shared" si="125"/>
        <v>86.335000000000008</v>
      </c>
      <c r="Y463" s="167">
        <f t="shared" si="126"/>
        <v>101.32400000000001</v>
      </c>
      <c r="Z463" t="str">
        <f t="shared" si="127"/>
        <v>NA</v>
      </c>
      <c r="AA463">
        <f t="shared" si="128"/>
        <v>121.33500000000001</v>
      </c>
      <c r="AB463" s="168" t="str">
        <f t="shared" si="129"/>
        <v>NA</v>
      </c>
      <c r="AC463">
        <f t="shared" si="130"/>
        <v>116.33500000000001</v>
      </c>
      <c r="AD463" s="168" t="str">
        <f t="shared" si="131"/>
        <v>NA</v>
      </c>
      <c r="AE463">
        <f t="shared" si="132"/>
        <v>86.335000000000008</v>
      </c>
    </row>
    <row r="464" spans="1:31" outlineLevel="1" x14ac:dyDescent="0.25">
      <c r="A464" s="149">
        <v>15</v>
      </c>
      <c r="B464" s="164" t="str">
        <f t="shared" si="133"/>
        <v>FA</v>
      </c>
      <c r="C464" s="164" t="str">
        <f t="shared" si="134"/>
        <v>FA</v>
      </c>
      <c r="D464" s="164" t="str">
        <f t="shared" si="135"/>
        <v>FA</v>
      </c>
      <c r="E464" s="135">
        <v>10.9</v>
      </c>
      <c r="F464" s="165">
        <v>1</v>
      </c>
      <c r="G464" s="135">
        <v>6</v>
      </c>
      <c r="H464" s="135">
        <v>125</v>
      </c>
      <c r="I464" s="154">
        <v>6.66</v>
      </c>
      <c r="J464" s="154">
        <v>6.0000000000000001E-3</v>
      </c>
      <c r="K464" s="154">
        <v>214.39699999999999</v>
      </c>
      <c r="L464" s="154">
        <v>143.34200000000001</v>
      </c>
      <c r="M464" s="154">
        <v>153.773</v>
      </c>
      <c r="N464" s="135">
        <f t="shared" ref="N464:N527" si="136">$O$35</f>
        <v>95</v>
      </c>
      <c r="O464" s="167">
        <f t="shared" ref="O464:Q527" si="137">K464-$K$35+$O$35</f>
        <v>184.39699999999999</v>
      </c>
      <c r="P464" s="167">
        <f t="shared" si="137"/>
        <v>113.34200000000001</v>
      </c>
      <c r="Q464" s="167">
        <f t="shared" si="137"/>
        <v>123.773</v>
      </c>
      <c r="R464" s="135">
        <f t="shared" ref="R464:R527" si="138">$S$35</f>
        <v>90</v>
      </c>
      <c r="S464" s="167">
        <f t="shared" ref="S464:S527" si="139">$K464-$K$35+$S$35</f>
        <v>179.39699999999999</v>
      </c>
      <c r="T464" s="167">
        <f t="shared" ref="T464:T527" si="140">$L464-$K$35+$S$35</f>
        <v>108.34200000000001</v>
      </c>
      <c r="U464" s="167">
        <f t="shared" ref="U464:U527" si="141">$M464-$K$35+$S$35</f>
        <v>118.773</v>
      </c>
      <c r="V464" s="135">
        <f t="shared" ref="V464:V527" si="142">$W$35</f>
        <v>60</v>
      </c>
      <c r="W464" s="167">
        <f t="shared" ref="W464:W527" si="143">$K464-$K$35+$W$35</f>
        <v>149.39699999999999</v>
      </c>
      <c r="X464" s="167">
        <f t="shared" ref="X464:X527" si="144">$L464-$K$35+$W$35</f>
        <v>78.342000000000013</v>
      </c>
      <c r="Y464" s="167">
        <f t="shared" ref="Y464:Y527" si="145">$M464-$K$35+$W$35</f>
        <v>88.772999999999996</v>
      </c>
      <c r="Z464">
        <f t="shared" ref="Z464:Z527" si="146">IF(O464&lt;$Z$35,O464,"NA")</f>
        <v>184.39699999999999</v>
      </c>
      <c r="AA464">
        <f t="shared" ref="AA464:AA527" si="147">IF(P464&lt;$AA$35,P464,"NA")</f>
        <v>113.34200000000001</v>
      </c>
      <c r="AB464" s="168" t="str">
        <f t="shared" ref="AB464:AB527" si="148">IF(S464&lt;$AB$35,S464,"NA")</f>
        <v>NA</v>
      </c>
      <c r="AC464">
        <f t="shared" ref="AC464:AC527" si="149">IF(T464&lt;$AC$35,T464,"NA")</f>
        <v>108.34200000000001</v>
      </c>
      <c r="AD464" s="168" t="str">
        <f t="shared" ref="AD464:AD527" si="150">IF(W464&lt;$AD$35,W464,"NA")</f>
        <v>NA</v>
      </c>
      <c r="AE464">
        <f t="shared" ref="AE464:AE527" si="151">IF(X464&lt;$AE$35,X464,"NA")</f>
        <v>78.342000000000013</v>
      </c>
    </row>
    <row r="465" spans="1:31" outlineLevel="1" x14ac:dyDescent="0.25">
      <c r="A465" s="149">
        <v>20</v>
      </c>
      <c r="B465" s="164" t="str">
        <f t="shared" si="133"/>
        <v>FA</v>
      </c>
      <c r="C465" s="164" t="str">
        <f t="shared" si="134"/>
        <v>FA</v>
      </c>
      <c r="D465" s="164" t="str">
        <f t="shared" si="135"/>
        <v>TR</v>
      </c>
      <c r="E465" s="135">
        <v>14.48</v>
      </c>
      <c r="F465" s="165">
        <v>1</v>
      </c>
      <c r="G465" s="135">
        <v>6</v>
      </c>
      <c r="H465" s="135">
        <v>125</v>
      </c>
      <c r="I465" s="154">
        <v>10.2369</v>
      </c>
      <c r="J465" s="154">
        <v>6.0000000000000001E-3</v>
      </c>
      <c r="K465" s="154">
        <v>193.12899999999999</v>
      </c>
      <c r="L465" s="154">
        <v>139.03399999999999</v>
      </c>
      <c r="M465" s="154">
        <v>146.69999999999999</v>
      </c>
      <c r="N465" s="135">
        <f t="shared" si="136"/>
        <v>95</v>
      </c>
      <c r="O465" s="167">
        <f t="shared" si="137"/>
        <v>163.12899999999999</v>
      </c>
      <c r="P465" s="167">
        <f t="shared" si="137"/>
        <v>109.03399999999999</v>
      </c>
      <c r="Q465" s="167">
        <f t="shared" si="137"/>
        <v>116.69999999999999</v>
      </c>
      <c r="R465" s="135">
        <f t="shared" si="138"/>
        <v>90</v>
      </c>
      <c r="S465" s="167">
        <f t="shared" si="139"/>
        <v>158.12899999999999</v>
      </c>
      <c r="T465" s="167">
        <f t="shared" si="140"/>
        <v>104.03399999999999</v>
      </c>
      <c r="U465" s="167">
        <f t="shared" si="141"/>
        <v>111.69999999999999</v>
      </c>
      <c r="V465" s="135">
        <f t="shared" si="142"/>
        <v>60</v>
      </c>
      <c r="W465" s="167">
        <f t="shared" si="143"/>
        <v>128.12899999999999</v>
      </c>
      <c r="X465" s="167">
        <f t="shared" si="144"/>
        <v>74.033999999999992</v>
      </c>
      <c r="Y465" s="167">
        <f t="shared" si="145"/>
        <v>81.699999999999989</v>
      </c>
      <c r="Z465">
        <f t="shared" si="146"/>
        <v>163.12899999999999</v>
      </c>
      <c r="AA465">
        <f t="shared" si="147"/>
        <v>109.03399999999999</v>
      </c>
      <c r="AB465" s="168">
        <f t="shared" si="148"/>
        <v>158.12899999999999</v>
      </c>
      <c r="AC465">
        <f t="shared" si="149"/>
        <v>104.03399999999999</v>
      </c>
      <c r="AD465" s="168">
        <f t="shared" si="150"/>
        <v>128.12899999999999</v>
      </c>
      <c r="AE465">
        <f t="shared" si="151"/>
        <v>74.033999999999992</v>
      </c>
    </row>
    <row r="466" spans="1:31" outlineLevel="1" x14ac:dyDescent="0.25">
      <c r="A466" s="149">
        <v>35</v>
      </c>
      <c r="B466" s="164" t="str">
        <f t="shared" si="133"/>
        <v>FA</v>
      </c>
      <c r="C466" s="164" t="str">
        <f t="shared" si="134"/>
        <v>FA</v>
      </c>
      <c r="D466" s="164" t="str">
        <f t="shared" si="135"/>
        <v>FA</v>
      </c>
      <c r="E466" s="135">
        <v>25.21</v>
      </c>
      <c r="F466" s="165">
        <v>1</v>
      </c>
      <c r="G466" s="135">
        <v>6</v>
      </c>
      <c r="H466" s="135">
        <v>125</v>
      </c>
      <c r="I466" s="154">
        <v>20.967700000000001</v>
      </c>
      <c r="J466" s="154">
        <v>6.0000000000000001E-3</v>
      </c>
      <c r="K466" s="154">
        <v>165.017</v>
      </c>
      <c r="L466" s="154">
        <v>133.309</v>
      </c>
      <c r="M466" s="154">
        <v>137.88900000000001</v>
      </c>
      <c r="N466" s="135">
        <f t="shared" si="136"/>
        <v>95</v>
      </c>
      <c r="O466" s="167">
        <f t="shared" si="137"/>
        <v>135.017</v>
      </c>
      <c r="P466" s="167">
        <f t="shared" si="137"/>
        <v>103.309</v>
      </c>
      <c r="Q466" s="167">
        <f t="shared" si="137"/>
        <v>107.88900000000001</v>
      </c>
      <c r="R466" s="135">
        <f t="shared" si="138"/>
        <v>90</v>
      </c>
      <c r="S466" s="167">
        <f t="shared" si="139"/>
        <v>130.017</v>
      </c>
      <c r="T466" s="167">
        <f t="shared" si="140"/>
        <v>98.308999999999997</v>
      </c>
      <c r="U466" s="167">
        <f t="shared" si="141"/>
        <v>102.88900000000001</v>
      </c>
      <c r="V466" s="135">
        <f t="shared" si="142"/>
        <v>60</v>
      </c>
      <c r="W466" s="167">
        <f t="shared" si="143"/>
        <v>100.017</v>
      </c>
      <c r="X466" s="167">
        <f t="shared" si="144"/>
        <v>68.308999999999997</v>
      </c>
      <c r="Y466" s="167">
        <f t="shared" si="145"/>
        <v>72.88900000000001</v>
      </c>
      <c r="Z466">
        <f t="shared" si="146"/>
        <v>135.017</v>
      </c>
      <c r="AA466">
        <f t="shared" si="147"/>
        <v>103.309</v>
      </c>
      <c r="AB466" s="168">
        <f t="shared" si="148"/>
        <v>130.017</v>
      </c>
      <c r="AC466">
        <f t="shared" si="149"/>
        <v>98.308999999999997</v>
      </c>
      <c r="AD466" s="168">
        <f t="shared" si="150"/>
        <v>100.017</v>
      </c>
      <c r="AE466">
        <f t="shared" si="151"/>
        <v>68.308999999999997</v>
      </c>
    </row>
    <row r="467" spans="1:31" outlineLevel="1" x14ac:dyDescent="0.25">
      <c r="A467" s="149">
        <v>50</v>
      </c>
      <c r="B467" s="164" t="str">
        <f t="shared" si="133"/>
        <v>FA</v>
      </c>
      <c r="C467" s="164" t="str">
        <f t="shared" si="134"/>
        <v>FA</v>
      </c>
      <c r="D467" s="164" t="str">
        <f t="shared" si="135"/>
        <v>FA</v>
      </c>
      <c r="E467" s="135">
        <v>35.94</v>
      </c>
      <c r="F467" s="165">
        <v>1</v>
      </c>
      <c r="G467" s="135">
        <v>6</v>
      </c>
      <c r="H467" s="135">
        <v>125</v>
      </c>
      <c r="I467" s="154">
        <v>31.698499999999999</v>
      </c>
      <c r="J467" s="154">
        <v>6.0000000000000001E-3</v>
      </c>
      <c r="K467" s="154">
        <v>153.34200000000001</v>
      </c>
      <c r="L467" s="154">
        <v>130.94200000000001</v>
      </c>
      <c r="M467" s="154">
        <v>134.166</v>
      </c>
      <c r="N467" s="135">
        <f t="shared" si="136"/>
        <v>95</v>
      </c>
      <c r="O467" s="167">
        <f t="shared" si="137"/>
        <v>123.34200000000001</v>
      </c>
      <c r="P467" s="167">
        <f t="shared" si="137"/>
        <v>100.94200000000001</v>
      </c>
      <c r="Q467" s="167">
        <f t="shared" si="137"/>
        <v>104.166</v>
      </c>
      <c r="R467" s="135">
        <f t="shared" si="138"/>
        <v>90</v>
      </c>
      <c r="S467" s="167">
        <f t="shared" si="139"/>
        <v>118.34200000000001</v>
      </c>
      <c r="T467" s="167">
        <f t="shared" si="140"/>
        <v>95.942000000000007</v>
      </c>
      <c r="U467" s="167">
        <f t="shared" si="141"/>
        <v>99.165999999999997</v>
      </c>
      <c r="V467" s="135">
        <f t="shared" si="142"/>
        <v>60</v>
      </c>
      <c r="W467" s="167">
        <f t="shared" si="143"/>
        <v>88.342000000000013</v>
      </c>
      <c r="X467" s="167">
        <f t="shared" si="144"/>
        <v>65.942000000000007</v>
      </c>
      <c r="Y467" s="167">
        <f t="shared" si="145"/>
        <v>69.165999999999997</v>
      </c>
      <c r="Z467">
        <f t="shared" si="146"/>
        <v>123.34200000000001</v>
      </c>
      <c r="AA467">
        <f t="shared" si="147"/>
        <v>100.94200000000001</v>
      </c>
      <c r="AB467" s="168">
        <f t="shared" si="148"/>
        <v>118.34200000000001</v>
      </c>
      <c r="AC467">
        <f t="shared" si="149"/>
        <v>95.942000000000007</v>
      </c>
      <c r="AD467" s="168">
        <f t="shared" si="150"/>
        <v>88.342000000000013</v>
      </c>
      <c r="AE467">
        <f t="shared" si="151"/>
        <v>65.942000000000007</v>
      </c>
    </row>
    <row r="468" spans="1:31" outlineLevel="1" x14ac:dyDescent="0.25">
      <c r="A468" s="149">
        <v>60</v>
      </c>
      <c r="B468" s="164" t="str">
        <f t="shared" si="133"/>
        <v>FA</v>
      </c>
      <c r="C468" s="164" t="str">
        <f t="shared" si="134"/>
        <v>FA</v>
      </c>
      <c r="D468" s="164" t="str">
        <f t="shared" si="135"/>
        <v>FA</v>
      </c>
      <c r="E468" s="135">
        <v>43.09</v>
      </c>
      <c r="F468" s="165">
        <v>1</v>
      </c>
      <c r="G468" s="135">
        <v>6</v>
      </c>
      <c r="H468" s="135">
        <v>125</v>
      </c>
      <c r="I468" s="154">
        <v>38.8523</v>
      </c>
      <c r="J468" s="154">
        <v>6.0000000000000001E-3</v>
      </c>
      <c r="K468" s="154">
        <v>148.809</v>
      </c>
      <c r="L468" s="154">
        <v>130.03</v>
      </c>
      <c r="M468" s="154">
        <v>132.637</v>
      </c>
      <c r="N468" s="135">
        <f t="shared" si="136"/>
        <v>95</v>
      </c>
      <c r="O468" s="167">
        <f t="shared" si="137"/>
        <v>118.809</v>
      </c>
      <c r="P468" s="167">
        <f t="shared" si="137"/>
        <v>100.03</v>
      </c>
      <c r="Q468" s="167">
        <f t="shared" si="137"/>
        <v>102.637</v>
      </c>
      <c r="R468" s="135">
        <f t="shared" si="138"/>
        <v>90</v>
      </c>
      <c r="S468" s="167">
        <f t="shared" si="139"/>
        <v>113.809</v>
      </c>
      <c r="T468" s="167">
        <f t="shared" si="140"/>
        <v>95.03</v>
      </c>
      <c r="U468" s="167">
        <f t="shared" si="141"/>
        <v>97.637</v>
      </c>
      <c r="V468" s="135">
        <f t="shared" si="142"/>
        <v>60</v>
      </c>
      <c r="W468" s="167">
        <f t="shared" si="143"/>
        <v>83.808999999999997</v>
      </c>
      <c r="X468" s="167">
        <f t="shared" si="144"/>
        <v>65.03</v>
      </c>
      <c r="Y468" s="167">
        <f t="shared" si="145"/>
        <v>67.637</v>
      </c>
      <c r="Z468">
        <f t="shared" si="146"/>
        <v>118.809</v>
      </c>
      <c r="AA468">
        <f t="shared" si="147"/>
        <v>100.03</v>
      </c>
      <c r="AB468" s="168">
        <f t="shared" si="148"/>
        <v>113.809</v>
      </c>
      <c r="AC468">
        <f t="shared" si="149"/>
        <v>95.03</v>
      </c>
      <c r="AD468" s="168">
        <f t="shared" si="150"/>
        <v>83.808999999999997</v>
      </c>
      <c r="AE468">
        <f t="shared" si="151"/>
        <v>65.03</v>
      </c>
    </row>
    <row r="469" spans="1:31" outlineLevel="1" x14ac:dyDescent="0.25">
      <c r="A469" s="149">
        <v>70</v>
      </c>
      <c r="B469" s="164" t="str">
        <f t="shared" si="133"/>
        <v>FA</v>
      </c>
      <c r="C469" s="164" t="str">
        <f t="shared" si="134"/>
        <v>FA</v>
      </c>
      <c r="D469" s="164" t="str">
        <f t="shared" si="135"/>
        <v>FA</v>
      </c>
      <c r="E469" s="135">
        <v>50.25</v>
      </c>
      <c r="F469" s="165">
        <v>1</v>
      </c>
      <c r="G469" s="135">
        <v>6</v>
      </c>
      <c r="H469" s="135">
        <v>125</v>
      </c>
      <c r="I469" s="154">
        <v>46.0062</v>
      </c>
      <c r="J469" s="154">
        <v>6.0000000000000001E-3</v>
      </c>
      <c r="K469" s="154">
        <v>145.49299999999999</v>
      </c>
      <c r="L469" s="154">
        <v>129.35400000000001</v>
      </c>
      <c r="M469" s="154">
        <v>131.56700000000001</v>
      </c>
      <c r="N469" s="135">
        <f t="shared" si="136"/>
        <v>95</v>
      </c>
      <c r="O469" s="167">
        <f t="shared" si="137"/>
        <v>115.49299999999999</v>
      </c>
      <c r="P469" s="167">
        <f t="shared" si="137"/>
        <v>99.354000000000013</v>
      </c>
      <c r="Q469" s="167">
        <f t="shared" si="137"/>
        <v>101.56700000000001</v>
      </c>
      <c r="R469" s="135">
        <f t="shared" si="138"/>
        <v>90</v>
      </c>
      <c r="S469" s="167">
        <f t="shared" si="139"/>
        <v>110.49299999999999</v>
      </c>
      <c r="T469" s="167">
        <f t="shared" si="140"/>
        <v>94.354000000000013</v>
      </c>
      <c r="U469" s="167">
        <f t="shared" si="141"/>
        <v>96.567000000000007</v>
      </c>
      <c r="V469" s="135">
        <f t="shared" si="142"/>
        <v>60</v>
      </c>
      <c r="W469" s="167">
        <f t="shared" si="143"/>
        <v>80.492999999999995</v>
      </c>
      <c r="X469" s="167">
        <f t="shared" si="144"/>
        <v>64.354000000000013</v>
      </c>
      <c r="Y469" s="167">
        <f t="shared" si="145"/>
        <v>66.567000000000007</v>
      </c>
      <c r="Z469">
        <f t="shared" si="146"/>
        <v>115.49299999999999</v>
      </c>
      <c r="AA469">
        <f t="shared" si="147"/>
        <v>99.354000000000013</v>
      </c>
      <c r="AB469" s="168">
        <f t="shared" si="148"/>
        <v>110.49299999999999</v>
      </c>
      <c r="AC469">
        <f t="shared" si="149"/>
        <v>94.354000000000013</v>
      </c>
      <c r="AD469" s="168">
        <f t="shared" si="150"/>
        <v>80.492999999999995</v>
      </c>
      <c r="AE469">
        <f t="shared" si="151"/>
        <v>64.354000000000013</v>
      </c>
    </row>
    <row r="470" spans="1:31" outlineLevel="1" x14ac:dyDescent="0.25">
      <c r="A470" s="149">
        <v>85</v>
      </c>
      <c r="B470" s="164" t="str">
        <f t="shared" si="133"/>
        <v>FA</v>
      </c>
      <c r="C470" s="164" t="str">
        <f t="shared" si="134"/>
        <v>FA</v>
      </c>
      <c r="D470" s="164" t="str">
        <f t="shared" si="135"/>
        <v>FA</v>
      </c>
      <c r="E470" s="135">
        <v>60.98</v>
      </c>
      <c r="F470" s="165">
        <v>1</v>
      </c>
      <c r="G470" s="135">
        <v>6</v>
      </c>
      <c r="H470" s="135">
        <v>125</v>
      </c>
      <c r="I470" s="154">
        <v>56.736899999999999</v>
      </c>
      <c r="J470" s="154">
        <v>6.0000000000000001E-3</v>
      </c>
      <c r="K470" s="154">
        <v>142.00299999999999</v>
      </c>
      <c r="L470" s="154">
        <v>128.64500000000001</v>
      </c>
      <c r="M470" s="154">
        <v>130.453</v>
      </c>
      <c r="N470" s="135">
        <f t="shared" si="136"/>
        <v>95</v>
      </c>
      <c r="O470" s="167">
        <f t="shared" si="137"/>
        <v>112.00299999999999</v>
      </c>
      <c r="P470" s="167">
        <f t="shared" si="137"/>
        <v>98.64500000000001</v>
      </c>
      <c r="Q470" s="167">
        <f t="shared" si="137"/>
        <v>100.453</v>
      </c>
      <c r="R470" s="135">
        <f t="shared" si="138"/>
        <v>90</v>
      </c>
      <c r="S470" s="167">
        <f t="shared" si="139"/>
        <v>107.00299999999999</v>
      </c>
      <c r="T470" s="167">
        <f t="shared" si="140"/>
        <v>93.64500000000001</v>
      </c>
      <c r="U470" s="167">
        <f t="shared" si="141"/>
        <v>95.453000000000003</v>
      </c>
      <c r="V470" s="135">
        <f t="shared" si="142"/>
        <v>60</v>
      </c>
      <c r="W470" s="167">
        <f t="shared" si="143"/>
        <v>77.002999999999986</v>
      </c>
      <c r="X470" s="167">
        <f t="shared" si="144"/>
        <v>63.64500000000001</v>
      </c>
      <c r="Y470" s="167">
        <f t="shared" si="145"/>
        <v>65.453000000000003</v>
      </c>
      <c r="Z470">
        <f t="shared" si="146"/>
        <v>112.00299999999999</v>
      </c>
      <c r="AA470">
        <f t="shared" si="147"/>
        <v>98.64500000000001</v>
      </c>
      <c r="AB470" s="168">
        <f t="shared" si="148"/>
        <v>107.00299999999999</v>
      </c>
      <c r="AC470">
        <f t="shared" si="149"/>
        <v>93.64500000000001</v>
      </c>
      <c r="AD470" s="168">
        <f t="shared" si="150"/>
        <v>77.002999999999986</v>
      </c>
      <c r="AE470">
        <f t="shared" si="151"/>
        <v>63.64500000000001</v>
      </c>
    </row>
    <row r="471" spans="1:31" outlineLevel="1" x14ac:dyDescent="0.25">
      <c r="A471" s="149">
        <v>100</v>
      </c>
      <c r="B471" s="164" t="str">
        <f t="shared" si="133"/>
        <v>FA</v>
      </c>
      <c r="C471" s="164" t="str">
        <f t="shared" si="134"/>
        <v>FA</v>
      </c>
      <c r="D471" s="164" t="str">
        <f t="shared" si="135"/>
        <v>FA</v>
      </c>
      <c r="E471" s="135">
        <v>71.709999999999994</v>
      </c>
      <c r="F471" s="165">
        <v>1</v>
      </c>
      <c r="G471" s="135">
        <v>6</v>
      </c>
      <c r="H471" s="135">
        <v>125</v>
      </c>
      <c r="I471" s="154">
        <v>67.467699999999994</v>
      </c>
      <c r="J471" s="154">
        <v>6.0000000000000001E-3</v>
      </c>
      <c r="K471" s="154">
        <v>139.46899999999999</v>
      </c>
      <c r="L471" s="154">
        <v>128.102</v>
      </c>
      <c r="M471" s="154">
        <v>129.78899999999999</v>
      </c>
      <c r="N471" s="135">
        <f t="shared" si="136"/>
        <v>95</v>
      </c>
      <c r="O471" s="167">
        <f t="shared" si="137"/>
        <v>109.46899999999999</v>
      </c>
      <c r="P471" s="167">
        <f t="shared" si="137"/>
        <v>98.102000000000004</v>
      </c>
      <c r="Q471" s="167">
        <f t="shared" si="137"/>
        <v>99.788999999999987</v>
      </c>
      <c r="R471" s="135">
        <f t="shared" si="138"/>
        <v>90</v>
      </c>
      <c r="S471" s="167">
        <f t="shared" si="139"/>
        <v>104.46899999999999</v>
      </c>
      <c r="T471" s="167">
        <f t="shared" si="140"/>
        <v>93.102000000000004</v>
      </c>
      <c r="U471" s="167">
        <f t="shared" si="141"/>
        <v>94.788999999999987</v>
      </c>
      <c r="V471" s="135">
        <f t="shared" si="142"/>
        <v>60</v>
      </c>
      <c r="W471" s="167">
        <f t="shared" si="143"/>
        <v>74.468999999999994</v>
      </c>
      <c r="X471" s="167">
        <f t="shared" si="144"/>
        <v>63.102000000000004</v>
      </c>
      <c r="Y471" s="167">
        <f t="shared" si="145"/>
        <v>64.788999999999987</v>
      </c>
      <c r="Z471">
        <f t="shared" si="146"/>
        <v>109.46899999999999</v>
      </c>
      <c r="AA471">
        <f t="shared" si="147"/>
        <v>98.102000000000004</v>
      </c>
      <c r="AB471" s="168">
        <f t="shared" si="148"/>
        <v>104.46899999999999</v>
      </c>
      <c r="AC471">
        <f t="shared" si="149"/>
        <v>93.102000000000004</v>
      </c>
      <c r="AD471" s="168">
        <f t="shared" si="150"/>
        <v>74.468999999999994</v>
      </c>
      <c r="AE471">
        <f t="shared" si="151"/>
        <v>63.102000000000004</v>
      </c>
    </row>
    <row r="472" spans="1:31" outlineLevel="1" x14ac:dyDescent="0.25">
      <c r="A472" s="149">
        <v>125</v>
      </c>
      <c r="B472" s="164" t="str">
        <f t="shared" si="133"/>
        <v>FA</v>
      </c>
      <c r="C472" s="164" t="str">
        <f t="shared" si="134"/>
        <v>FA</v>
      </c>
      <c r="D472" s="164" t="str">
        <f t="shared" si="135"/>
        <v>FA</v>
      </c>
      <c r="E472" s="135">
        <v>89.59</v>
      </c>
      <c r="F472" s="165">
        <v>1</v>
      </c>
      <c r="G472" s="135">
        <v>6</v>
      </c>
      <c r="H472" s="135">
        <v>125</v>
      </c>
      <c r="I472" s="154">
        <v>85.3523</v>
      </c>
      <c r="J472" s="154">
        <v>6.0000000000000001E-3</v>
      </c>
      <c r="K472" s="154">
        <v>136.66300000000001</v>
      </c>
      <c r="L472" s="154">
        <v>127.517</v>
      </c>
      <c r="M472" s="154">
        <v>128.89400000000001</v>
      </c>
      <c r="N472" s="135">
        <f t="shared" si="136"/>
        <v>95</v>
      </c>
      <c r="O472" s="167">
        <f t="shared" si="137"/>
        <v>106.66300000000001</v>
      </c>
      <c r="P472" s="167">
        <f t="shared" si="137"/>
        <v>97.516999999999996</v>
      </c>
      <c r="Q472" s="167">
        <f t="shared" si="137"/>
        <v>98.894000000000005</v>
      </c>
      <c r="R472" s="135">
        <f t="shared" si="138"/>
        <v>90</v>
      </c>
      <c r="S472" s="167">
        <f t="shared" si="139"/>
        <v>101.66300000000001</v>
      </c>
      <c r="T472" s="167">
        <f t="shared" si="140"/>
        <v>92.516999999999996</v>
      </c>
      <c r="U472" s="167">
        <f t="shared" si="141"/>
        <v>93.894000000000005</v>
      </c>
      <c r="V472" s="135">
        <f t="shared" si="142"/>
        <v>60</v>
      </c>
      <c r="W472" s="167">
        <f t="shared" si="143"/>
        <v>71.663000000000011</v>
      </c>
      <c r="X472" s="167">
        <f t="shared" si="144"/>
        <v>62.516999999999996</v>
      </c>
      <c r="Y472" s="167">
        <f t="shared" si="145"/>
        <v>63.894000000000005</v>
      </c>
      <c r="Z472">
        <f t="shared" si="146"/>
        <v>106.66300000000001</v>
      </c>
      <c r="AA472">
        <f t="shared" si="147"/>
        <v>97.516999999999996</v>
      </c>
      <c r="AB472" s="168">
        <f t="shared" si="148"/>
        <v>101.66300000000001</v>
      </c>
      <c r="AC472">
        <f t="shared" si="149"/>
        <v>92.516999999999996</v>
      </c>
      <c r="AD472" s="168">
        <f t="shared" si="150"/>
        <v>71.663000000000011</v>
      </c>
      <c r="AE472">
        <f t="shared" si="151"/>
        <v>62.516999999999996</v>
      </c>
    </row>
    <row r="473" spans="1:31" outlineLevel="1" x14ac:dyDescent="0.25">
      <c r="A473" s="149">
        <v>150</v>
      </c>
      <c r="B473" s="164" t="str">
        <f t="shared" si="133"/>
        <v>FA</v>
      </c>
      <c r="C473" s="164" t="str">
        <f t="shared" si="134"/>
        <v>FA</v>
      </c>
      <c r="D473" s="164" t="str">
        <f t="shared" si="135"/>
        <v>FA</v>
      </c>
      <c r="E473" s="135">
        <v>107.48</v>
      </c>
      <c r="F473" s="165">
        <v>1</v>
      </c>
      <c r="G473" s="135">
        <v>6</v>
      </c>
      <c r="H473" s="135">
        <v>125</v>
      </c>
      <c r="I473" s="154">
        <v>103.23699999999999</v>
      </c>
      <c r="J473" s="154">
        <v>6.0000000000000001E-3</v>
      </c>
      <c r="K473" s="154">
        <v>134.76400000000001</v>
      </c>
      <c r="L473" s="154">
        <v>127.117</v>
      </c>
      <c r="M473" s="154">
        <v>128.24100000000001</v>
      </c>
      <c r="N473" s="135">
        <f t="shared" si="136"/>
        <v>95</v>
      </c>
      <c r="O473" s="167">
        <f t="shared" si="137"/>
        <v>104.76400000000001</v>
      </c>
      <c r="P473" s="167">
        <f t="shared" si="137"/>
        <v>97.117000000000004</v>
      </c>
      <c r="Q473" s="167">
        <f t="shared" si="137"/>
        <v>98.241000000000014</v>
      </c>
      <c r="R473" s="135">
        <f t="shared" si="138"/>
        <v>90</v>
      </c>
      <c r="S473" s="167">
        <f t="shared" si="139"/>
        <v>99.76400000000001</v>
      </c>
      <c r="T473" s="167">
        <f t="shared" si="140"/>
        <v>92.117000000000004</v>
      </c>
      <c r="U473" s="167">
        <f t="shared" si="141"/>
        <v>93.241000000000014</v>
      </c>
      <c r="V473" s="135">
        <f t="shared" si="142"/>
        <v>60</v>
      </c>
      <c r="W473" s="167">
        <f t="shared" si="143"/>
        <v>69.76400000000001</v>
      </c>
      <c r="X473" s="167">
        <f t="shared" si="144"/>
        <v>62.117000000000004</v>
      </c>
      <c r="Y473" s="167">
        <f t="shared" si="145"/>
        <v>63.241000000000014</v>
      </c>
      <c r="Z473">
        <f t="shared" si="146"/>
        <v>104.76400000000001</v>
      </c>
      <c r="AA473">
        <f t="shared" si="147"/>
        <v>97.117000000000004</v>
      </c>
      <c r="AB473" s="168">
        <f t="shared" si="148"/>
        <v>99.76400000000001</v>
      </c>
      <c r="AC473">
        <f t="shared" si="149"/>
        <v>92.117000000000004</v>
      </c>
      <c r="AD473" s="168">
        <f t="shared" si="150"/>
        <v>69.76400000000001</v>
      </c>
      <c r="AE473">
        <f t="shared" si="151"/>
        <v>62.117000000000004</v>
      </c>
    </row>
    <row r="474" spans="1:31" outlineLevel="1" x14ac:dyDescent="0.25">
      <c r="A474" s="149">
        <v>2</v>
      </c>
      <c r="B474" s="164" t="str">
        <f t="shared" si="133"/>
        <v>FA</v>
      </c>
      <c r="C474" s="164" t="str">
        <f t="shared" si="134"/>
        <v>FA</v>
      </c>
      <c r="D474" s="164" t="str">
        <f t="shared" si="135"/>
        <v>FA</v>
      </c>
      <c r="E474" s="135">
        <v>1.6</v>
      </c>
      <c r="F474" s="165">
        <v>1</v>
      </c>
      <c r="G474" s="135">
        <v>8</v>
      </c>
      <c r="H474" s="135">
        <v>125</v>
      </c>
      <c r="I474" s="154">
        <v>-2.64</v>
      </c>
      <c r="J474" s="154">
        <v>8.0000000000000002E-3</v>
      </c>
      <c r="K474" s="154">
        <v>675.23800000000006</v>
      </c>
      <c r="L474" s="154">
        <v>247.28299999999999</v>
      </c>
      <c r="M474" s="154">
        <v>317.952</v>
      </c>
      <c r="N474" s="135">
        <f t="shared" si="136"/>
        <v>95</v>
      </c>
      <c r="O474" s="167">
        <f t="shared" si="137"/>
        <v>645.23800000000006</v>
      </c>
      <c r="P474" s="167">
        <f t="shared" si="137"/>
        <v>217.28299999999999</v>
      </c>
      <c r="Q474" s="167">
        <f t="shared" si="137"/>
        <v>287.952</v>
      </c>
      <c r="R474" s="135">
        <f t="shared" si="138"/>
        <v>90</v>
      </c>
      <c r="S474" s="167">
        <f t="shared" si="139"/>
        <v>640.23800000000006</v>
      </c>
      <c r="T474" s="167">
        <f t="shared" si="140"/>
        <v>212.28299999999999</v>
      </c>
      <c r="U474" s="167">
        <f t="shared" si="141"/>
        <v>282.952</v>
      </c>
      <c r="V474" s="135">
        <f t="shared" si="142"/>
        <v>60</v>
      </c>
      <c r="W474" s="167">
        <f t="shared" si="143"/>
        <v>610.23800000000006</v>
      </c>
      <c r="X474" s="167">
        <f t="shared" si="144"/>
        <v>182.28299999999999</v>
      </c>
      <c r="Y474" s="167">
        <f t="shared" si="145"/>
        <v>252.952</v>
      </c>
      <c r="Z474" t="str">
        <f t="shared" si="146"/>
        <v>NA</v>
      </c>
      <c r="AA474" t="str">
        <f t="shared" si="147"/>
        <v>NA</v>
      </c>
      <c r="AB474" s="168" t="str">
        <f t="shared" si="148"/>
        <v>NA</v>
      </c>
      <c r="AC474" t="str">
        <f t="shared" si="149"/>
        <v>NA</v>
      </c>
      <c r="AD474" s="168" t="str">
        <f t="shared" si="150"/>
        <v>NA</v>
      </c>
      <c r="AE474" t="str">
        <f t="shared" si="151"/>
        <v>NA</v>
      </c>
    </row>
    <row r="475" spans="1:31" outlineLevel="1" x14ac:dyDescent="0.25">
      <c r="A475" s="149">
        <v>3.5</v>
      </c>
      <c r="B475" s="164" t="str">
        <f t="shared" si="133"/>
        <v>FA</v>
      </c>
      <c r="C475" s="164" t="str">
        <f t="shared" si="134"/>
        <v>FA</v>
      </c>
      <c r="D475" s="164" t="str">
        <f t="shared" si="135"/>
        <v>FA</v>
      </c>
      <c r="E475" s="135">
        <v>2.67</v>
      </c>
      <c r="F475" s="165">
        <v>1</v>
      </c>
      <c r="G475" s="135">
        <v>8</v>
      </c>
      <c r="H475" s="135">
        <v>125</v>
      </c>
      <c r="I475" s="154">
        <v>-1.5669200000000001</v>
      </c>
      <c r="J475" s="154">
        <v>8.0000000000000002E-3</v>
      </c>
      <c r="K475" s="154">
        <v>520.74900000000002</v>
      </c>
      <c r="L475" s="154">
        <v>207.76300000000001</v>
      </c>
      <c r="M475" s="154">
        <v>256.38400000000001</v>
      </c>
      <c r="N475" s="135">
        <f t="shared" si="136"/>
        <v>95</v>
      </c>
      <c r="O475" s="167">
        <f t="shared" si="137"/>
        <v>490.74900000000002</v>
      </c>
      <c r="P475" s="167">
        <f t="shared" si="137"/>
        <v>177.76300000000001</v>
      </c>
      <c r="Q475" s="167">
        <f t="shared" si="137"/>
        <v>226.38400000000001</v>
      </c>
      <c r="R475" s="135">
        <f t="shared" si="138"/>
        <v>90</v>
      </c>
      <c r="S475" s="167">
        <f t="shared" si="139"/>
        <v>485.74900000000002</v>
      </c>
      <c r="T475" s="167">
        <f t="shared" si="140"/>
        <v>172.76300000000001</v>
      </c>
      <c r="U475" s="167">
        <f t="shared" si="141"/>
        <v>221.38400000000001</v>
      </c>
      <c r="V475" s="135">
        <f t="shared" si="142"/>
        <v>60</v>
      </c>
      <c r="W475" s="167">
        <f t="shared" si="143"/>
        <v>455.74900000000002</v>
      </c>
      <c r="X475" s="167">
        <f t="shared" si="144"/>
        <v>142.76300000000001</v>
      </c>
      <c r="Y475" s="167">
        <f t="shared" si="145"/>
        <v>191.38400000000001</v>
      </c>
      <c r="Z475" t="str">
        <f t="shared" si="146"/>
        <v>NA</v>
      </c>
      <c r="AA475" t="str">
        <f t="shared" si="147"/>
        <v>NA</v>
      </c>
      <c r="AB475" s="168" t="str">
        <f t="shared" si="148"/>
        <v>NA</v>
      </c>
      <c r="AC475" t="str">
        <f t="shared" si="149"/>
        <v>NA</v>
      </c>
      <c r="AD475" s="168" t="str">
        <f t="shared" si="150"/>
        <v>NA</v>
      </c>
      <c r="AE475" t="str">
        <f t="shared" si="151"/>
        <v>NA</v>
      </c>
    </row>
    <row r="476" spans="1:31" outlineLevel="1" x14ac:dyDescent="0.25">
      <c r="A476" s="149">
        <v>5</v>
      </c>
      <c r="B476" s="164" t="str">
        <f t="shared" si="133"/>
        <v>FA</v>
      </c>
      <c r="C476" s="164" t="str">
        <f t="shared" si="134"/>
        <v>FA</v>
      </c>
      <c r="D476" s="164" t="str">
        <f t="shared" si="135"/>
        <v>FA</v>
      </c>
      <c r="E476" s="135">
        <v>3.75</v>
      </c>
      <c r="F476" s="165">
        <v>1</v>
      </c>
      <c r="G476" s="135">
        <v>8</v>
      </c>
      <c r="H476" s="135">
        <v>125</v>
      </c>
      <c r="I476" s="154">
        <v>-0.49384600000000001</v>
      </c>
      <c r="J476" s="154">
        <v>8.0000000000000002E-3</v>
      </c>
      <c r="K476" s="154">
        <v>430.63200000000001</v>
      </c>
      <c r="L476" s="154">
        <v>187.91399999999999</v>
      </c>
      <c r="M476" s="154">
        <v>224.07300000000001</v>
      </c>
      <c r="N476" s="135">
        <f t="shared" si="136"/>
        <v>95</v>
      </c>
      <c r="O476" s="167">
        <f t="shared" si="137"/>
        <v>400.63200000000001</v>
      </c>
      <c r="P476" s="167">
        <f t="shared" si="137"/>
        <v>157.91399999999999</v>
      </c>
      <c r="Q476" s="167">
        <f t="shared" si="137"/>
        <v>194.07300000000001</v>
      </c>
      <c r="R476" s="135">
        <f t="shared" si="138"/>
        <v>90</v>
      </c>
      <c r="S476" s="167">
        <f t="shared" si="139"/>
        <v>395.63200000000001</v>
      </c>
      <c r="T476" s="167">
        <f t="shared" si="140"/>
        <v>152.91399999999999</v>
      </c>
      <c r="U476" s="167">
        <f t="shared" si="141"/>
        <v>189.07300000000001</v>
      </c>
      <c r="V476" s="135">
        <f t="shared" si="142"/>
        <v>60</v>
      </c>
      <c r="W476" s="167">
        <f t="shared" si="143"/>
        <v>365.63200000000001</v>
      </c>
      <c r="X476" s="167">
        <f t="shared" si="144"/>
        <v>122.91399999999999</v>
      </c>
      <c r="Y476" s="167">
        <f t="shared" si="145"/>
        <v>159.07300000000001</v>
      </c>
      <c r="Z476" t="str">
        <f t="shared" si="146"/>
        <v>NA</v>
      </c>
      <c r="AA476" t="str">
        <f t="shared" si="147"/>
        <v>NA</v>
      </c>
      <c r="AB476" s="168" t="str">
        <f t="shared" si="148"/>
        <v>NA</v>
      </c>
      <c r="AC476" t="str">
        <f t="shared" si="149"/>
        <v>NA</v>
      </c>
      <c r="AD476" s="168" t="str">
        <f t="shared" si="150"/>
        <v>NA</v>
      </c>
      <c r="AE476" t="str">
        <f t="shared" si="151"/>
        <v>NA</v>
      </c>
    </row>
    <row r="477" spans="1:31" outlineLevel="1" x14ac:dyDescent="0.25">
      <c r="A477" s="149">
        <v>7.5</v>
      </c>
      <c r="B477" s="164" t="str">
        <f t="shared" si="133"/>
        <v>FA</v>
      </c>
      <c r="C477" s="164" t="str">
        <f t="shared" si="134"/>
        <v>FA</v>
      </c>
      <c r="D477" s="164" t="str">
        <f t="shared" si="135"/>
        <v>FA</v>
      </c>
      <c r="E477" s="135">
        <v>5.53</v>
      </c>
      <c r="F477" s="165">
        <v>1</v>
      </c>
      <c r="G477" s="135">
        <v>8</v>
      </c>
      <c r="H477" s="135">
        <v>125</v>
      </c>
      <c r="I477" s="154">
        <v>1.2946200000000001</v>
      </c>
      <c r="J477" s="154">
        <v>8.0000000000000002E-3</v>
      </c>
      <c r="K477" s="154">
        <v>344.839</v>
      </c>
      <c r="L477" s="154">
        <v>169.535</v>
      </c>
      <c r="M477" s="154">
        <v>195.46700000000001</v>
      </c>
      <c r="N477" s="135">
        <f t="shared" si="136"/>
        <v>95</v>
      </c>
      <c r="O477" s="167">
        <f t="shared" si="137"/>
        <v>314.839</v>
      </c>
      <c r="P477" s="167">
        <f t="shared" si="137"/>
        <v>139.535</v>
      </c>
      <c r="Q477" s="167">
        <f t="shared" si="137"/>
        <v>165.46700000000001</v>
      </c>
      <c r="R477" s="135">
        <f t="shared" si="138"/>
        <v>90</v>
      </c>
      <c r="S477" s="167">
        <f t="shared" si="139"/>
        <v>309.839</v>
      </c>
      <c r="T477" s="167">
        <f t="shared" si="140"/>
        <v>134.535</v>
      </c>
      <c r="U477" s="167">
        <f t="shared" si="141"/>
        <v>160.46700000000001</v>
      </c>
      <c r="V477" s="135">
        <f t="shared" si="142"/>
        <v>60</v>
      </c>
      <c r="W477" s="167">
        <f t="shared" si="143"/>
        <v>279.839</v>
      </c>
      <c r="X477" s="167">
        <f t="shared" si="144"/>
        <v>104.535</v>
      </c>
      <c r="Y477" s="167">
        <f t="shared" si="145"/>
        <v>130.46700000000001</v>
      </c>
      <c r="Z477" t="str">
        <f t="shared" si="146"/>
        <v>NA</v>
      </c>
      <c r="AA477" t="str">
        <f t="shared" si="147"/>
        <v>NA</v>
      </c>
      <c r="AB477" s="168" t="str">
        <f t="shared" si="148"/>
        <v>NA</v>
      </c>
      <c r="AC477" t="str">
        <f t="shared" si="149"/>
        <v>NA</v>
      </c>
      <c r="AD477" s="168" t="str">
        <f t="shared" si="150"/>
        <v>NA</v>
      </c>
      <c r="AE477" t="str">
        <f t="shared" si="151"/>
        <v>NA</v>
      </c>
    </row>
    <row r="478" spans="1:31" outlineLevel="1" x14ac:dyDescent="0.25">
      <c r="A478" s="149">
        <v>10</v>
      </c>
      <c r="B478" s="164" t="str">
        <f t="shared" si="133"/>
        <v>FA</v>
      </c>
      <c r="C478" s="164" t="str">
        <f t="shared" si="134"/>
        <v>FA</v>
      </c>
      <c r="D478" s="164" t="str">
        <f t="shared" si="135"/>
        <v>FA</v>
      </c>
      <c r="E478" s="135">
        <v>7.32</v>
      </c>
      <c r="F478" s="165">
        <v>1</v>
      </c>
      <c r="G478" s="135">
        <v>8</v>
      </c>
      <c r="H478" s="135">
        <v>125</v>
      </c>
      <c r="I478" s="154">
        <v>3.0830799999999998</v>
      </c>
      <c r="J478" s="154">
        <v>8.0000000000000002E-3</v>
      </c>
      <c r="K478" s="154">
        <v>295.98500000000001</v>
      </c>
      <c r="L478" s="154">
        <v>159.78299999999999</v>
      </c>
      <c r="M478" s="154">
        <v>179.44300000000001</v>
      </c>
      <c r="N478" s="135">
        <f t="shared" si="136"/>
        <v>95</v>
      </c>
      <c r="O478" s="167">
        <f t="shared" si="137"/>
        <v>265.98500000000001</v>
      </c>
      <c r="P478" s="167">
        <f t="shared" si="137"/>
        <v>129.78299999999999</v>
      </c>
      <c r="Q478" s="167">
        <f t="shared" si="137"/>
        <v>149.44300000000001</v>
      </c>
      <c r="R478" s="135">
        <f t="shared" si="138"/>
        <v>90</v>
      </c>
      <c r="S478" s="167">
        <f t="shared" si="139"/>
        <v>260.98500000000001</v>
      </c>
      <c r="T478" s="167">
        <f t="shared" si="140"/>
        <v>124.78299999999999</v>
      </c>
      <c r="U478" s="167">
        <f t="shared" si="141"/>
        <v>144.44300000000001</v>
      </c>
      <c r="V478" s="135">
        <f t="shared" si="142"/>
        <v>60</v>
      </c>
      <c r="W478" s="167">
        <f t="shared" si="143"/>
        <v>230.98500000000001</v>
      </c>
      <c r="X478" s="167">
        <f t="shared" si="144"/>
        <v>94.782999999999987</v>
      </c>
      <c r="Y478" s="167">
        <f t="shared" si="145"/>
        <v>114.44300000000001</v>
      </c>
      <c r="Z478" t="str">
        <f t="shared" si="146"/>
        <v>NA</v>
      </c>
      <c r="AA478">
        <f t="shared" si="147"/>
        <v>129.78299999999999</v>
      </c>
      <c r="AB478" s="168" t="str">
        <f t="shared" si="148"/>
        <v>NA</v>
      </c>
      <c r="AC478" t="str">
        <f t="shared" si="149"/>
        <v>NA</v>
      </c>
      <c r="AD478" s="168" t="str">
        <f t="shared" si="150"/>
        <v>NA</v>
      </c>
      <c r="AE478" t="str">
        <f t="shared" si="151"/>
        <v>NA</v>
      </c>
    </row>
    <row r="479" spans="1:31" outlineLevel="1" x14ac:dyDescent="0.25">
      <c r="A479" s="149">
        <v>15</v>
      </c>
      <c r="B479" s="164" t="str">
        <f t="shared" si="133"/>
        <v>FA</v>
      </c>
      <c r="C479" s="164" t="str">
        <f t="shared" si="134"/>
        <v>FA</v>
      </c>
      <c r="D479" s="164" t="str">
        <f t="shared" si="135"/>
        <v>FA</v>
      </c>
      <c r="E479" s="135">
        <v>10.9</v>
      </c>
      <c r="F479" s="165">
        <v>1</v>
      </c>
      <c r="G479" s="135">
        <v>8</v>
      </c>
      <c r="H479" s="135">
        <v>125</v>
      </c>
      <c r="I479" s="154">
        <v>6.66</v>
      </c>
      <c r="J479" s="154">
        <v>8.0000000000000002E-3</v>
      </c>
      <c r="K479" s="154">
        <v>243.273</v>
      </c>
      <c r="L479" s="154">
        <v>149.292</v>
      </c>
      <c r="M479" s="154">
        <v>163.02699999999999</v>
      </c>
      <c r="N479" s="135">
        <f t="shared" si="136"/>
        <v>95</v>
      </c>
      <c r="O479" s="167">
        <f t="shared" si="137"/>
        <v>213.273</v>
      </c>
      <c r="P479" s="167">
        <f t="shared" si="137"/>
        <v>119.292</v>
      </c>
      <c r="Q479" s="167">
        <f t="shared" si="137"/>
        <v>133.02699999999999</v>
      </c>
      <c r="R479" s="135">
        <f t="shared" si="138"/>
        <v>90</v>
      </c>
      <c r="S479" s="167">
        <f t="shared" si="139"/>
        <v>208.273</v>
      </c>
      <c r="T479" s="167">
        <f t="shared" si="140"/>
        <v>114.292</v>
      </c>
      <c r="U479" s="167">
        <f t="shared" si="141"/>
        <v>128.02699999999999</v>
      </c>
      <c r="V479" s="135">
        <f t="shared" si="142"/>
        <v>60</v>
      </c>
      <c r="W479" s="167">
        <f t="shared" si="143"/>
        <v>178.273</v>
      </c>
      <c r="X479" s="167">
        <f t="shared" si="144"/>
        <v>84.292000000000002</v>
      </c>
      <c r="Y479" s="167">
        <f t="shared" si="145"/>
        <v>98.026999999999987</v>
      </c>
      <c r="Z479" t="str">
        <f t="shared" si="146"/>
        <v>NA</v>
      </c>
      <c r="AA479">
        <f t="shared" si="147"/>
        <v>119.292</v>
      </c>
      <c r="AB479" s="168" t="str">
        <f t="shared" si="148"/>
        <v>NA</v>
      </c>
      <c r="AC479">
        <f t="shared" si="149"/>
        <v>114.292</v>
      </c>
      <c r="AD479" s="168" t="str">
        <f t="shared" si="150"/>
        <v>NA</v>
      </c>
      <c r="AE479">
        <f t="shared" si="151"/>
        <v>84.292000000000002</v>
      </c>
    </row>
    <row r="480" spans="1:31" outlineLevel="1" x14ac:dyDescent="0.25">
      <c r="A480" s="149">
        <v>20</v>
      </c>
      <c r="B480" s="164" t="str">
        <f t="shared" si="133"/>
        <v>FA</v>
      </c>
      <c r="C480" s="164" t="str">
        <f t="shared" si="134"/>
        <v>FA</v>
      </c>
      <c r="D480" s="164" t="str">
        <f t="shared" si="135"/>
        <v>FA</v>
      </c>
      <c r="E480" s="135">
        <v>14.48</v>
      </c>
      <c r="F480" s="165">
        <v>1</v>
      </c>
      <c r="G480" s="135">
        <v>8</v>
      </c>
      <c r="H480" s="135">
        <v>125</v>
      </c>
      <c r="I480" s="154">
        <v>10.2369</v>
      </c>
      <c r="J480" s="154">
        <v>8.0000000000000002E-3</v>
      </c>
      <c r="K480" s="154">
        <v>215.279</v>
      </c>
      <c r="L480" s="154">
        <v>143.614</v>
      </c>
      <c r="M480" s="154">
        <v>153.739</v>
      </c>
      <c r="N480" s="135">
        <f t="shared" si="136"/>
        <v>95</v>
      </c>
      <c r="O480" s="167">
        <f t="shared" si="137"/>
        <v>185.279</v>
      </c>
      <c r="P480" s="167">
        <f t="shared" si="137"/>
        <v>113.614</v>
      </c>
      <c r="Q480" s="167">
        <f t="shared" si="137"/>
        <v>123.739</v>
      </c>
      <c r="R480" s="135">
        <f t="shared" si="138"/>
        <v>90</v>
      </c>
      <c r="S480" s="167">
        <f t="shared" si="139"/>
        <v>180.279</v>
      </c>
      <c r="T480" s="167">
        <f t="shared" si="140"/>
        <v>108.614</v>
      </c>
      <c r="U480" s="167">
        <f t="shared" si="141"/>
        <v>118.739</v>
      </c>
      <c r="V480" s="135">
        <f t="shared" si="142"/>
        <v>60</v>
      </c>
      <c r="W480" s="167">
        <f t="shared" si="143"/>
        <v>150.279</v>
      </c>
      <c r="X480" s="167">
        <f t="shared" si="144"/>
        <v>78.614000000000004</v>
      </c>
      <c r="Y480" s="167">
        <f t="shared" si="145"/>
        <v>88.739000000000004</v>
      </c>
      <c r="Z480">
        <f t="shared" si="146"/>
        <v>185.279</v>
      </c>
      <c r="AA480">
        <f t="shared" si="147"/>
        <v>113.614</v>
      </c>
      <c r="AB480" s="168" t="str">
        <f t="shared" si="148"/>
        <v>NA</v>
      </c>
      <c r="AC480">
        <f t="shared" si="149"/>
        <v>108.614</v>
      </c>
      <c r="AD480" s="168" t="str">
        <f t="shared" si="150"/>
        <v>NA</v>
      </c>
      <c r="AE480">
        <f t="shared" si="151"/>
        <v>78.614000000000004</v>
      </c>
    </row>
    <row r="481" spans="1:31" outlineLevel="1" x14ac:dyDescent="0.25">
      <c r="A481" s="149">
        <v>35</v>
      </c>
      <c r="B481" s="164" t="str">
        <f t="shared" si="133"/>
        <v>FA</v>
      </c>
      <c r="C481" s="164" t="str">
        <f t="shared" si="134"/>
        <v>FA</v>
      </c>
      <c r="D481" s="164" t="str">
        <f t="shared" si="135"/>
        <v>FA</v>
      </c>
      <c r="E481" s="135">
        <v>25.21</v>
      </c>
      <c r="F481" s="165">
        <v>1</v>
      </c>
      <c r="G481" s="135">
        <v>8</v>
      </c>
      <c r="H481" s="135">
        <v>125</v>
      </c>
      <c r="I481" s="154">
        <v>20.967700000000001</v>
      </c>
      <c r="J481" s="154">
        <v>8.0000000000000002E-3</v>
      </c>
      <c r="K481" s="154">
        <v>178.14699999999999</v>
      </c>
      <c r="L481" s="154">
        <v>136.04400000000001</v>
      </c>
      <c r="M481" s="154">
        <v>142.11199999999999</v>
      </c>
      <c r="N481" s="135">
        <f t="shared" si="136"/>
        <v>95</v>
      </c>
      <c r="O481" s="167">
        <f t="shared" si="137"/>
        <v>148.14699999999999</v>
      </c>
      <c r="P481" s="167">
        <f t="shared" si="137"/>
        <v>106.04400000000001</v>
      </c>
      <c r="Q481" s="167">
        <f t="shared" si="137"/>
        <v>112.11199999999999</v>
      </c>
      <c r="R481" s="135">
        <f t="shared" si="138"/>
        <v>90</v>
      </c>
      <c r="S481" s="167">
        <f t="shared" si="139"/>
        <v>143.14699999999999</v>
      </c>
      <c r="T481" s="167">
        <f t="shared" si="140"/>
        <v>101.04400000000001</v>
      </c>
      <c r="U481" s="167">
        <f t="shared" si="141"/>
        <v>107.11199999999999</v>
      </c>
      <c r="V481" s="135">
        <f t="shared" si="142"/>
        <v>60</v>
      </c>
      <c r="W481" s="167">
        <f t="shared" si="143"/>
        <v>113.14699999999999</v>
      </c>
      <c r="X481" s="167">
        <f t="shared" si="144"/>
        <v>71.044000000000011</v>
      </c>
      <c r="Y481" s="167">
        <f t="shared" si="145"/>
        <v>77.111999999999995</v>
      </c>
      <c r="Z481">
        <f t="shared" si="146"/>
        <v>148.14699999999999</v>
      </c>
      <c r="AA481">
        <f t="shared" si="147"/>
        <v>106.04400000000001</v>
      </c>
      <c r="AB481" s="168">
        <f t="shared" si="148"/>
        <v>143.14699999999999</v>
      </c>
      <c r="AC481">
        <f t="shared" si="149"/>
        <v>101.04400000000001</v>
      </c>
      <c r="AD481" s="168">
        <f t="shared" si="150"/>
        <v>113.14699999999999</v>
      </c>
      <c r="AE481">
        <f t="shared" si="151"/>
        <v>71.044000000000011</v>
      </c>
    </row>
    <row r="482" spans="1:31" outlineLevel="1" x14ac:dyDescent="0.25">
      <c r="A482" s="149">
        <v>50</v>
      </c>
      <c r="B482" s="164" t="str">
        <f t="shared" si="133"/>
        <v>FA</v>
      </c>
      <c r="C482" s="164" t="str">
        <f t="shared" si="134"/>
        <v>FA</v>
      </c>
      <c r="D482" s="164" t="str">
        <f t="shared" si="135"/>
        <v>FA</v>
      </c>
      <c r="E482" s="135">
        <v>35.94</v>
      </c>
      <c r="F482" s="165">
        <v>1</v>
      </c>
      <c r="G482" s="135">
        <v>8</v>
      </c>
      <c r="H482" s="135">
        <v>125</v>
      </c>
      <c r="I482" s="154">
        <v>31.698499999999999</v>
      </c>
      <c r="J482" s="154">
        <v>8.0000000000000002E-3</v>
      </c>
      <c r="K482" s="154">
        <v>162.68299999999999</v>
      </c>
      <c r="L482" s="154">
        <v>132.905</v>
      </c>
      <c r="M482" s="154">
        <v>137.184</v>
      </c>
      <c r="N482" s="135">
        <f t="shared" si="136"/>
        <v>95</v>
      </c>
      <c r="O482" s="167">
        <f t="shared" si="137"/>
        <v>132.68299999999999</v>
      </c>
      <c r="P482" s="167">
        <f t="shared" si="137"/>
        <v>102.905</v>
      </c>
      <c r="Q482" s="167">
        <f t="shared" si="137"/>
        <v>107.184</v>
      </c>
      <c r="R482" s="135">
        <f t="shared" si="138"/>
        <v>90</v>
      </c>
      <c r="S482" s="167">
        <f t="shared" si="139"/>
        <v>127.68299999999999</v>
      </c>
      <c r="T482" s="167">
        <f t="shared" si="140"/>
        <v>97.905000000000001</v>
      </c>
      <c r="U482" s="167">
        <f t="shared" si="141"/>
        <v>102.184</v>
      </c>
      <c r="V482" s="135">
        <f t="shared" si="142"/>
        <v>60</v>
      </c>
      <c r="W482" s="167">
        <f t="shared" si="143"/>
        <v>97.682999999999993</v>
      </c>
      <c r="X482" s="167">
        <f t="shared" si="144"/>
        <v>67.905000000000001</v>
      </c>
      <c r="Y482" s="167">
        <f t="shared" si="145"/>
        <v>72.183999999999997</v>
      </c>
      <c r="Z482">
        <f t="shared" si="146"/>
        <v>132.68299999999999</v>
      </c>
      <c r="AA482">
        <f t="shared" si="147"/>
        <v>102.905</v>
      </c>
      <c r="AB482" s="168">
        <f t="shared" si="148"/>
        <v>127.68299999999999</v>
      </c>
      <c r="AC482">
        <f t="shared" si="149"/>
        <v>97.905000000000001</v>
      </c>
      <c r="AD482" s="168">
        <f t="shared" si="150"/>
        <v>97.682999999999993</v>
      </c>
      <c r="AE482">
        <f t="shared" si="151"/>
        <v>67.905000000000001</v>
      </c>
    </row>
    <row r="483" spans="1:31" outlineLevel="1" x14ac:dyDescent="0.25">
      <c r="A483" s="149">
        <v>60</v>
      </c>
      <c r="B483" s="164" t="str">
        <f t="shared" si="133"/>
        <v>FA</v>
      </c>
      <c r="C483" s="164" t="str">
        <f t="shared" si="134"/>
        <v>FA</v>
      </c>
      <c r="D483" s="164" t="str">
        <f t="shared" si="135"/>
        <v>FA</v>
      </c>
      <c r="E483" s="135">
        <v>43.09</v>
      </c>
      <c r="F483" s="165">
        <v>1</v>
      </c>
      <c r="G483" s="135">
        <v>8</v>
      </c>
      <c r="H483" s="135">
        <v>125</v>
      </c>
      <c r="I483" s="154">
        <v>38.8523</v>
      </c>
      <c r="J483" s="154">
        <v>8.0000000000000002E-3</v>
      </c>
      <c r="K483" s="154">
        <v>156.66999999999999</v>
      </c>
      <c r="L483" s="154">
        <v>131.69399999999999</v>
      </c>
      <c r="M483" s="154">
        <v>135.15700000000001</v>
      </c>
      <c r="N483" s="135">
        <f t="shared" si="136"/>
        <v>95</v>
      </c>
      <c r="O483" s="167">
        <f t="shared" si="137"/>
        <v>126.66999999999999</v>
      </c>
      <c r="P483" s="167">
        <f t="shared" si="137"/>
        <v>101.69399999999999</v>
      </c>
      <c r="Q483" s="167">
        <f t="shared" si="137"/>
        <v>105.15700000000001</v>
      </c>
      <c r="R483" s="135">
        <f t="shared" si="138"/>
        <v>90</v>
      </c>
      <c r="S483" s="167">
        <f t="shared" si="139"/>
        <v>121.66999999999999</v>
      </c>
      <c r="T483" s="167">
        <f t="shared" si="140"/>
        <v>96.693999999999988</v>
      </c>
      <c r="U483" s="167">
        <f t="shared" si="141"/>
        <v>100.15700000000001</v>
      </c>
      <c r="V483" s="135">
        <f t="shared" si="142"/>
        <v>60</v>
      </c>
      <c r="W483" s="167">
        <f t="shared" si="143"/>
        <v>91.669999999999987</v>
      </c>
      <c r="X483" s="167">
        <f t="shared" si="144"/>
        <v>66.693999999999988</v>
      </c>
      <c r="Y483" s="167">
        <f t="shared" si="145"/>
        <v>70.157000000000011</v>
      </c>
      <c r="Z483">
        <f t="shared" si="146"/>
        <v>126.66999999999999</v>
      </c>
      <c r="AA483">
        <f t="shared" si="147"/>
        <v>101.69399999999999</v>
      </c>
      <c r="AB483" s="168">
        <f t="shared" si="148"/>
        <v>121.66999999999999</v>
      </c>
      <c r="AC483">
        <f t="shared" si="149"/>
        <v>96.693999999999988</v>
      </c>
      <c r="AD483" s="168">
        <f t="shared" si="150"/>
        <v>91.669999999999987</v>
      </c>
      <c r="AE483">
        <f t="shared" si="151"/>
        <v>66.693999999999988</v>
      </c>
    </row>
    <row r="484" spans="1:31" outlineLevel="1" x14ac:dyDescent="0.25">
      <c r="A484" s="149">
        <v>70</v>
      </c>
      <c r="B484" s="164" t="str">
        <f t="shared" si="133"/>
        <v>FA</v>
      </c>
      <c r="C484" s="164" t="str">
        <f t="shared" si="134"/>
        <v>FA</v>
      </c>
      <c r="D484" s="164" t="str">
        <f t="shared" si="135"/>
        <v>FA</v>
      </c>
      <c r="E484" s="135">
        <v>50.25</v>
      </c>
      <c r="F484" s="165">
        <v>1</v>
      </c>
      <c r="G484" s="135">
        <v>8</v>
      </c>
      <c r="H484" s="135">
        <v>125</v>
      </c>
      <c r="I484" s="154">
        <v>46.0062</v>
      </c>
      <c r="J484" s="154">
        <v>8.0000000000000002E-3</v>
      </c>
      <c r="K484" s="154">
        <v>152.26900000000001</v>
      </c>
      <c r="L484" s="154">
        <v>130.79599999999999</v>
      </c>
      <c r="M484" s="154">
        <v>133.739</v>
      </c>
      <c r="N484" s="135">
        <f t="shared" si="136"/>
        <v>95</v>
      </c>
      <c r="O484" s="167">
        <f t="shared" si="137"/>
        <v>122.26900000000001</v>
      </c>
      <c r="P484" s="167">
        <f t="shared" si="137"/>
        <v>100.79599999999999</v>
      </c>
      <c r="Q484" s="167">
        <f t="shared" si="137"/>
        <v>103.739</v>
      </c>
      <c r="R484" s="135">
        <f t="shared" si="138"/>
        <v>90</v>
      </c>
      <c r="S484" s="167">
        <f t="shared" si="139"/>
        <v>117.26900000000001</v>
      </c>
      <c r="T484" s="167">
        <f t="shared" si="140"/>
        <v>95.795999999999992</v>
      </c>
      <c r="U484" s="167">
        <f t="shared" si="141"/>
        <v>98.739000000000004</v>
      </c>
      <c r="V484" s="135">
        <f t="shared" si="142"/>
        <v>60</v>
      </c>
      <c r="W484" s="167">
        <f t="shared" si="143"/>
        <v>87.269000000000005</v>
      </c>
      <c r="X484" s="167">
        <f t="shared" si="144"/>
        <v>65.795999999999992</v>
      </c>
      <c r="Y484" s="167">
        <f t="shared" si="145"/>
        <v>68.739000000000004</v>
      </c>
      <c r="Z484">
        <f t="shared" si="146"/>
        <v>122.26900000000001</v>
      </c>
      <c r="AA484">
        <f t="shared" si="147"/>
        <v>100.79599999999999</v>
      </c>
      <c r="AB484" s="168">
        <f t="shared" si="148"/>
        <v>117.26900000000001</v>
      </c>
      <c r="AC484">
        <f t="shared" si="149"/>
        <v>95.795999999999992</v>
      </c>
      <c r="AD484" s="168">
        <f t="shared" si="150"/>
        <v>87.269000000000005</v>
      </c>
      <c r="AE484">
        <f t="shared" si="151"/>
        <v>65.795999999999992</v>
      </c>
    </row>
    <row r="485" spans="1:31" outlineLevel="1" x14ac:dyDescent="0.25">
      <c r="A485" s="149">
        <v>85</v>
      </c>
      <c r="B485" s="164" t="str">
        <f t="shared" si="133"/>
        <v>FA</v>
      </c>
      <c r="C485" s="164" t="str">
        <f t="shared" si="134"/>
        <v>FA</v>
      </c>
      <c r="D485" s="164" t="str">
        <f t="shared" si="135"/>
        <v>FA</v>
      </c>
      <c r="E485" s="135">
        <v>60.98</v>
      </c>
      <c r="F485" s="165">
        <v>1</v>
      </c>
      <c r="G485" s="135">
        <v>8</v>
      </c>
      <c r="H485" s="135">
        <v>125</v>
      </c>
      <c r="I485" s="154">
        <v>56.736899999999999</v>
      </c>
      <c r="J485" s="154">
        <v>8.0000000000000002E-3</v>
      </c>
      <c r="K485" s="154">
        <v>147.63200000000001</v>
      </c>
      <c r="L485" s="154">
        <v>129.852</v>
      </c>
      <c r="M485" s="154">
        <v>132.25800000000001</v>
      </c>
      <c r="N485" s="135">
        <f t="shared" si="136"/>
        <v>95</v>
      </c>
      <c r="O485" s="167">
        <f t="shared" si="137"/>
        <v>117.63200000000001</v>
      </c>
      <c r="P485" s="167">
        <f t="shared" si="137"/>
        <v>99.852000000000004</v>
      </c>
      <c r="Q485" s="167">
        <f t="shared" si="137"/>
        <v>102.25800000000001</v>
      </c>
      <c r="R485" s="135">
        <f t="shared" si="138"/>
        <v>90</v>
      </c>
      <c r="S485" s="167">
        <f t="shared" si="139"/>
        <v>112.63200000000001</v>
      </c>
      <c r="T485" s="167">
        <f t="shared" si="140"/>
        <v>94.852000000000004</v>
      </c>
      <c r="U485" s="167">
        <f t="shared" si="141"/>
        <v>97.25800000000001</v>
      </c>
      <c r="V485" s="135">
        <f t="shared" si="142"/>
        <v>60</v>
      </c>
      <c r="W485" s="167">
        <f t="shared" si="143"/>
        <v>82.632000000000005</v>
      </c>
      <c r="X485" s="167">
        <f t="shared" si="144"/>
        <v>64.852000000000004</v>
      </c>
      <c r="Y485" s="167">
        <f t="shared" si="145"/>
        <v>67.25800000000001</v>
      </c>
      <c r="Z485">
        <f t="shared" si="146"/>
        <v>117.63200000000001</v>
      </c>
      <c r="AA485">
        <f t="shared" si="147"/>
        <v>99.852000000000004</v>
      </c>
      <c r="AB485" s="168">
        <f t="shared" si="148"/>
        <v>112.63200000000001</v>
      </c>
      <c r="AC485">
        <f t="shared" si="149"/>
        <v>94.852000000000004</v>
      </c>
      <c r="AD485" s="168">
        <f t="shared" si="150"/>
        <v>82.632000000000005</v>
      </c>
      <c r="AE485">
        <f t="shared" si="151"/>
        <v>64.852000000000004</v>
      </c>
    </row>
    <row r="486" spans="1:31" outlineLevel="1" x14ac:dyDescent="0.25">
      <c r="A486" s="149">
        <v>100</v>
      </c>
      <c r="B486" s="164" t="str">
        <f t="shared" si="133"/>
        <v>FA</v>
      </c>
      <c r="C486" s="164" t="str">
        <f t="shared" si="134"/>
        <v>FA</v>
      </c>
      <c r="D486" s="164" t="str">
        <f t="shared" si="135"/>
        <v>FA</v>
      </c>
      <c r="E486" s="135">
        <v>71.709999999999994</v>
      </c>
      <c r="F486" s="165">
        <v>1</v>
      </c>
      <c r="G486" s="135">
        <v>8</v>
      </c>
      <c r="H486" s="135">
        <v>125</v>
      </c>
      <c r="I486" s="154">
        <v>67.467699999999994</v>
      </c>
      <c r="J486" s="154">
        <v>8.0000000000000002E-3</v>
      </c>
      <c r="K486" s="154">
        <v>144.26400000000001</v>
      </c>
      <c r="L486" s="154">
        <v>129.131</v>
      </c>
      <c r="M486" s="154">
        <v>131.376</v>
      </c>
      <c r="N486" s="135">
        <f t="shared" si="136"/>
        <v>95</v>
      </c>
      <c r="O486" s="167">
        <f t="shared" si="137"/>
        <v>114.26400000000001</v>
      </c>
      <c r="P486" s="167">
        <f t="shared" si="137"/>
        <v>99.131</v>
      </c>
      <c r="Q486" s="167">
        <f t="shared" si="137"/>
        <v>101.376</v>
      </c>
      <c r="R486" s="135">
        <f t="shared" si="138"/>
        <v>90</v>
      </c>
      <c r="S486" s="167">
        <f t="shared" si="139"/>
        <v>109.26400000000001</v>
      </c>
      <c r="T486" s="167">
        <f t="shared" si="140"/>
        <v>94.131</v>
      </c>
      <c r="U486" s="167">
        <f t="shared" si="141"/>
        <v>96.376000000000005</v>
      </c>
      <c r="V486" s="135">
        <f t="shared" si="142"/>
        <v>60</v>
      </c>
      <c r="W486" s="167">
        <f t="shared" si="143"/>
        <v>79.26400000000001</v>
      </c>
      <c r="X486" s="167">
        <f t="shared" si="144"/>
        <v>64.131</v>
      </c>
      <c r="Y486" s="167">
        <f t="shared" si="145"/>
        <v>66.376000000000005</v>
      </c>
      <c r="Z486">
        <f t="shared" si="146"/>
        <v>114.26400000000001</v>
      </c>
      <c r="AA486">
        <f t="shared" si="147"/>
        <v>99.131</v>
      </c>
      <c r="AB486" s="168">
        <f t="shared" si="148"/>
        <v>109.26400000000001</v>
      </c>
      <c r="AC486">
        <f t="shared" si="149"/>
        <v>94.131</v>
      </c>
      <c r="AD486" s="168">
        <f t="shared" si="150"/>
        <v>79.26400000000001</v>
      </c>
      <c r="AE486">
        <f t="shared" si="151"/>
        <v>64.131</v>
      </c>
    </row>
    <row r="487" spans="1:31" outlineLevel="1" x14ac:dyDescent="0.25">
      <c r="A487" s="149">
        <v>125</v>
      </c>
      <c r="B487" s="164" t="str">
        <f t="shared" si="133"/>
        <v>FA</v>
      </c>
      <c r="C487" s="164" t="str">
        <f t="shared" si="134"/>
        <v>FA</v>
      </c>
      <c r="D487" s="164" t="str">
        <f t="shared" si="135"/>
        <v>FA</v>
      </c>
      <c r="E487" s="135">
        <v>89.59</v>
      </c>
      <c r="F487" s="165">
        <v>1</v>
      </c>
      <c r="G487" s="135">
        <v>8</v>
      </c>
      <c r="H487" s="135">
        <v>125</v>
      </c>
      <c r="I487" s="154">
        <v>85.3523</v>
      </c>
      <c r="J487" s="154">
        <v>8.0000000000000002E-3</v>
      </c>
      <c r="K487" s="154">
        <v>140.53200000000001</v>
      </c>
      <c r="L487" s="154">
        <v>128.35300000000001</v>
      </c>
      <c r="M487" s="154">
        <v>130.18600000000001</v>
      </c>
      <c r="N487" s="135">
        <f t="shared" si="136"/>
        <v>95</v>
      </c>
      <c r="O487" s="167">
        <f t="shared" si="137"/>
        <v>110.53200000000001</v>
      </c>
      <c r="P487" s="167">
        <f t="shared" si="137"/>
        <v>98.353000000000009</v>
      </c>
      <c r="Q487" s="167">
        <f t="shared" si="137"/>
        <v>100.18600000000001</v>
      </c>
      <c r="R487" s="135">
        <f t="shared" si="138"/>
        <v>90</v>
      </c>
      <c r="S487" s="167">
        <f t="shared" si="139"/>
        <v>105.53200000000001</v>
      </c>
      <c r="T487" s="167">
        <f t="shared" si="140"/>
        <v>93.353000000000009</v>
      </c>
      <c r="U487" s="167">
        <f t="shared" si="141"/>
        <v>95.186000000000007</v>
      </c>
      <c r="V487" s="135">
        <f t="shared" si="142"/>
        <v>60</v>
      </c>
      <c r="W487" s="167">
        <f t="shared" si="143"/>
        <v>75.532000000000011</v>
      </c>
      <c r="X487" s="167">
        <f t="shared" si="144"/>
        <v>63.353000000000009</v>
      </c>
      <c r="Y487" s="167">
        <f t="shared" si="145"/>
        <v>65.186000000000007</v>
      </c>
      <c r="Z487">
        <f t="shared" si="146"/>
        <v>110.53200000000001</v>
      </c>
      <c r="AA487">
        <f t="shared" si="147"/>
        <v>98.353000000000009</v>
      </c>
      <c r="AB487" s="168">
        <f t="shared" si="148"/>
        <v>105.53200000000001</v>
      </c>
      <c r="AC487">
        <f t="shared" si="149"/>
        <v>93.353000000000009</v>
      </c>
      <c r="AD487" s="168">
        <f t="shared" si="150"/>
        <v>75.532000000000011</v>
      </c>
      <c r="AE487">
        <f t="shared" si="151"/>
        <v>63.353000000000009</v>
      </c>
    </row>
    <row r="488" spans="1:31" outlineLevel="1" x14ac:dyDescent="0.25">
      <c r="A488" s="149">
        <v>150</v>
      </c>
      <c r="B488" s="164" t="str">
        <f t="shared" si="133"/>
        <v>FA</v>
      </c>
      <c r="C488" s="164" t="str">
        <f t="shared" si="134"/>
        <v>FA</v>
      </c>
      <c r="D488" s="164" t="str">
        <f t="shared" si="135"/>
        <v>FA</v>
      </c>
      <c r="E488" s="135">
        <v>107.48</v>
      </c>
      <c r="F488" s="165">
        <v>1</v>
      </c>
      <c r="G488" s="135">
        <v>8</v>
      </c>
      <c r="H488" s="135">
        <v>125</v>
      </c>
      <c r="I488" s="154">
        <v>103.23699999999999</v>
      </c>
      <c r="J488" s="154">
        <v>8.0000000000000002E-3</v>
      </c>
      <c r="K488" s="154">
        <v>138.006</v>
      </c>
      <c r="L488" s="154">
        <v>127.821</v>
      </c>
      <c r="M488" s="154">
        <v>129.31700000000001</v>
      </c>
      <c r="N488" s="135">
        <f t="shared" si="136"/>
        <v>95</v>
      </c>
      <c r="O488" s="167">
        <f t="shared" si="137"/>
        <v>108.006</v>
      </c>
      <c r="P488" s="167">
        <f t="shared" si="137"/>
        <v>97.820999999999998</v>
      </c>
      <c r="Q488" s="167">
        <f t="shared" si="137"/>
        <v>99.317000000000007</v>
      </c>
      <c r="R488" s="135">
        <f t="shared" si="138"/>
        <v>90</v>
      </c>
      <c r="S488" s="167">
        <f t="shared" si="139"/>
        <v>103.006</v>
      </c>
      <c r="T488" s="167">
        <f t="shared" si="140"/>
        <v>92.820999999999998</v>
      </c>
      <c r="U488" s="167">
        <f t="shared" si="141"/>
        <v>94.317000000000007</v>
      </c>
      <c r="V488" s="135">
        <f t="shared" si="142"/>
        <v>60</v>
      </c>
      <c r="W488" s="167">
        <f t="shared" si="143"/>
        <v>73.006</v>
      </c>
      <c r="X488" s="167">
        <f t="shared" si="144"/>
        <v>62.820999999999998</v>
      </c>
      <c r="Y488" s="167">
        <f t="shared" si="145"/>
        <v>64.317000000000007</v>
      </c>
      <c r="Z488">
        <f t="shared" si="146"/>
        <v>108.006</v>
      </c>
      <c r="AA488">
        <f t="shared" si="147"/>
        <v>97.820999999999998</v>
      </c>
      <c r="AB488" s="168">
        <f t="shared" si="148"/>
        <v>103.006</v>
      </c>
      <c r="AC488">
        <f t="shared" si="149"/>
        <v>92.820999999999998</v>
      </c>
      <c r="AD488" s="168">
        <f t="shared" si="150"/>
        <v>73.006</v>
      </c>
      <c r="AE488">
        <f t="shared" si="151"/>
        <v>62.820999999999998</v>
      </c>
    </row>
    <row r="489" spans="1:31" outlineLevel="1" x14ac:dyDescent="0.25">
      <c r="A489" s="149">
        <v>2</v>
      </c>
      <c r="B489" s="164" t="str">
        <f t="shared" si="133"/>
        <v>FA</v>
      </c>
      <c r="C489" s="164" t="str">
        <f t="shared" si="134"/>
        <v>FA</v>
      </c>
      <c r="D489" s="164" t="str">
        <f t="shared" si="135"/>
        <v>FA</v>
      </c>
      <c r="E489" s="135">
        <v>1.6</v>
      </c>
      <c r="F489" s="165">
        <v>1</v>
      </c>
      <c r="G489" s="135">
        <v>9</v>
      </c>
      <c r="H489" s="135">
        <v>125</v>
      </c>
      <c r="I489" s="154">
        <v>-2.64</v>
      </c>
      <c r="J489" s="154">
        <v>8.9999999999999993E-3</v>
      </c>
      <c r="K489" s="154">
        <v>739.36</v>
      </c>
      <c r="L489" s="154">
        <v>261.06</v>
      </c>
      <c r="M489" s="154">
        <v>339.21100000000001</v>
      </c>
      <c r="N489" s="135">
        <f t="shared" si="136"/>
        <v>95</v>
      </c>
      <c r="O489" s="167">
        <f t="shared" si="137"/>
        <v>709.36</v>
      </c>
      <c r="P489" s="167">
        <f t="shared" si="137"/>
        <v>231.06</v>
      </c>
      <c r="Q489" s="167">
        <f t="shared" si="137"/>
        <v>309.21100000000001</v>
      </c>
      <c r="R489" s="135">
        <f t="shared" si="138"/>
        <v>90</v>
      </c>
      <c r="S489" s="167">
        <f t="shared" si="139"/>
        <v>704.36</v>
      </c>
      <c r="T489" s="167">
        <f t="shared" si="140"/>
        <v>226.06</v>
      </c>
      <c r="U489" s="167">
        <f t="shared" si="141"/>
        <v>304.21100000000001</v>
      </c>
      <c r="V489" s="135">
        <f t="shared" si="142"/>
        <v>60</v>
      </c>
      <c r="W489" s="167">
        <f t="shared" si="143"/>
        <v>674.36</v>
      </c>
      <c r="X489" s="167">
        <f t="shared" si="144"/>
        <v>196.06</v>
      </c>
      <c r="Y489" s="167">
        <f t="shared" si="145"/>
        <v>274.21100000000001</v>
      </c>
      <c r="Z489" t="str">
        <f t="shared" si="146"/>
        <v>NA</v>
      </c>
      <c r="AA489" t="str">
        <f t="shared" si="147"/>
        <v>NA</v>
      </c>
      <c r="AB489" s="168" t="str">
        <f t="shared" si="148"/>
        <v>NA</v>
      </c>
      <c r="AC489" t="str">
        <f t="shared" si="149"/>
        <v>NA</v>
      </c>
      <c r="AD489" s="168" t="str">
        <f t="shared" si="150"/>
        <v>NA</v>
      </c>
      <c r="AE489" t="str">
        <f t="shared" si="151"/>
        <v>NA</v>
      </c>
    </row>
    <row r="490" spans="1:31" outlineLevel="1" x14ac:dyDescent="0.25">
      <c r="A490" s="149">
        <v>3.5</v>
      </c>
      <c r="B490" s="164" t="str">
        <f t="shared" si="133"/>
        <v>FA</v>
      </c>
      <c r="C490" s="164" t="str">
        <f t="shared" si="134"/>
        <v>FA</v>
      </c>
      <c r="D490" s="164" t="str">
        <f t="shared" si="135"/>
        <v>FA</v>
      </c>
      <c r="E490" s="135">
        <v>2.67</v>
      </c>
      <c r="F490" s="165">
        <v>1</v>
      </c>
      <c r="G490" s="135">
        <v>9</v>
      </c>
      <c r="H490" s="135">
        <v>125</v>
      </c>
      <c r="I490" s="154">
        <v>-1.5669200000000001</v>
      </c>
      <c r="J490" s="154">
        <v>8.9999999999999993E-3</v>
      </c>
      <c r="K490" s="154">
        <v>566.88499999999999</v>
      </c>
      <c r="L490" s="154">
        <v>217.29499999999999</v>
      </c>
      <c r="M490" s="154">
        <v>271.19799999999998</v>
      </c>
      <c r="N490" s="135">
        <f t="shared" si="136"/>
        <v>95</v>
      </c>
      <c r="O490" s="167">
        <f t="shared" si="137"/>
        <v>536.88499999999999</v>
      </c>
      <c r="P490" s="167">
        <f t="shared" si="137"/>
        <v>187.29499999999999</v>
      </c>
      <c r="Q490" s="167">
        <f t="shared" si="137"/>
        <v>241.19799999999998</v>
      </c>
      <c r="R490" s="135">
        <f t="shared" si="138"/>
        <v>90</v>
      </c>
      <c r="S490" s="167">
        <f t="shared" si="139"/>
        <v>531.88499999999999</v>
      </c>
      <c r="T490" s="167">
        <f t="shared" si="140"/>
        <v>182.29499999999999</v>
      </c>
      <c r="U490" s="167">
        <f t="shared" si="141"/>
        <v>236.19799999999998</v>
      </c>
      <c r="V490" s="135">
        <f t="shared" si="142"/>
        <v>60</v>
      </c>
      <c r="W490" s="167">
        <f t="shared" si="143"/>
        <v>501.88499999999999</v>
      </c>
      <c r="X490" s="167">
        <f t="shared" si="144"/>
        <v>152.29499999999999</v>
      </c>
      <c r="Y490" s="167">
        <f t="shared" si="145"/>
        <v>206.19799999999998</v>
      </c>
      <c r="Z490" t="str">
        <f t="shared" si="146"/>
        <v>NA</v>
      </c>
      <c r="AA490" t="str">
        <f t="shared" si="147"/>
        <v>NA</v>
      </c>
      <c r="AB490" s="168" t="str">
        <f t="shared" si="148"/>
        <v>NA</v>
      </c>
      <c r="AC490" t="str">
        <f t="shared" si="149"/>
        <v>NA</v>
      </c>
      <c r="AD490" s="168" t="str">
        <f t="shared" si="150"/>
        <v>NA</v>
      </c>
      <c r="AE490" t="str">
        <f t="shared" si="151"/>
        <v>NA</v>
      </c>
    </row>
    <row r="491" spans="1:31" outlineLevel="1" x14ac:dyDescent="0.25">
      <c r="A491" s="149">
        <v>5</v>
      </c>
      <c r="B491" s="164" t="str">
        <f t="shared" si="133"/>
        <v>FA</v>
      </c>
      <c r="C491" s="164" t="str">
        <f t="shared" si="134"/>
        <v>FA</v>
      </c>
      <c r="D491" s="164" t="str">
        <f t="shared" si="135"/>
        <v>FA</v>
      </c>
      <c r="E491" s="135">
        <v>3.75</v>
      </c>
      <c r="F491" s="165">
        <v>1</v>
      </c>
      <c r="G491" s="135">
        <v>9</v>
      </c>
      <c r="H491" s="135">
        <v>125</v>
      </c>
      <c r="I491" s="154">
        <v>-0.49384600000000001</v>
      </c>
      <c r="J491" s="154">
        <v>8.9999999999999993E-3</v>
      </c>
      <c r="K491" s="154">
        <v>466.44900000000001</v>
      </c>
      <c r="L491" s="154">
        <v>195.267</v>
      </c>
      <c r="M491" s="154">
        <v>235.46</v>
      </c>
      <c r="N491" s="135">
        <f t="shared" si="136"/>
        <v>95</v>
      </c>
      <c r="O491" s="167">
        <f t="shared" si="137"/>
        <v>436.44900000000001</v>
      </c>
      <c r="P491" s="167">
        <f t="shared" si="137"/>
        <v>165.267</v>
      </c>
      <c r="Q491" s="167">
        <f t="shared" si="137"/>
        <v>205.46</v>
      </c>
      <c r="R491" s="135">
        <f t="shared" si="138"/>
        <v>90</v>
      </c>
      <c r="S491" s="167">
        <f t="shared" si="139"/>
        <v>431.44900000000001</v>
      </c>
      <c r="T491" s="167">
        <f t="shared" si="140"/>
        <v>160.267</v>
      </c>
      <c r="U491" s="167">
        <f t="shared" si="141"/>
        <v>200.46</v>
      </c>
      <c r="V491" s="135">
        <f t="shared" si="142"/>
        <v>60</v>
      </c>
      <c r="W491" s="167">
        <f t="shared" si="143"/>
        <v>401.44900000000001</v>
      </c>
      <c r="X491" s="167">
        <f t="shared" si="144"/>
        <v>130.267</v>
      </c>
      <c r="Y491" s="167">
        <f t="shared" si="145"/>
        <v>170.46</v>
      </c>
      <c r="Z491" t="str">
        <f t="shared" si="146"/>
        <v>NA</v>
      </c>
      <c r="AA491" t="str">
        <f t="shared" si="147"/>
        <v>NA</v>
      </c>
      <c r="AB491" s="168" t="str">
        <f t="shared" si="148"/>
        <v>NA</v>
      </c>
      <c r="AC491" t="str">
        <f t="shared" si="149"/>
        <v>NA</v>
      </c>
      <c r="AD491" s="168" t="str">
        <f t="shared" si="150"/>
        <v>NA</v>
      </c>
      <c r="AE491" t="str">
        <f t="shared" si="151"/>
        <v>NA</v>
      </c>
    </row>
    <row r="492" spans="1:31" outlineLevel="1" x14ac:dyDescent="0.25">
      <c r="A492" s="149">
        <v>7.5</v>
      </c>
      <c r="B492" s="164" t="str">
        <f t="shared" si="133"/>
        <v>FA</v>
      </c>
      <c r="C492" s="164" t="str">
        <f t="shared" si="134"/>
        <v>FA</v>
      </c>
      <c r="D492" s="164" t="str">
        <f t="shared" si="135"/>
        <v>FA</v>
      </c>
      <c r="E492" s="135">
        <v>5.53</v>
      </c>
      <c r="F492" s="165">
        <v>1</v>
      </c>
      <c r="G492" s="135">
        <v>9</v>
      </c>
      <c r="H492" s="135">
        <v>125</v>
      </c>
      <c r="I492" s="154">
        <v>1.2946200000000001</v>
      </c>
      <c r="J492" s="154">
        <v>8.9999999999999993E-3</v>
      </c>
      <c r="K492" s="154">
        <v>370.87099999999998</v>
      </c>
      <c r="L492" s="154">
        <v>174.82599999999999</v>
      </c>
      <c r="M492" s="154">
        <v>203.721</v>
      </c>
      <c r="N492" s="135">
        <f t="shared" si="136"/>
        <v>95</v>
      </c>
      <c r="O492" s="167">
        <f t="shared" si="137"/>
        <v>340.87099999999998</v>
      </c>
      <c r="P492" s="167">
        <f t="shared" si="137"/>
        <v>144.82599999999999</v>
      </c>
      <c r="Q492" s="167">
        <f t="shared" si="137"/>
        <v>173.721</v>
      </c>
      <c r="R492" s="135">
        <f t="shared" si="138"/>
        <v>90</v>
      </c>
      <c r="S492" s="167">
        <f t="shared" si="139"/>
        <v>335.87099999999998</v>
      </c>
      <c r="T492" s="167">
        <f t="shared" si="140"/>
        <v>139.82599999999999</v>
      </c>
      <c r="U492" s="167">
        <f t="shared" si="141"/>
        <v>168.721</v>
      </c>
      <c r="V492" s="135">
        <f t="shared" si="142"/>
        <v>60</v>
      </c>
      <c r="W492" s="167">
        <f t="shared" si="143"/>
        <v>305.87099999999998</v>
      </c>
      <c r="X492" s="167">
        <f t="shared" si="144"/>
        <v>109.82599999999999</v>
      </c>
      <c r="Y492" s="167">
        <f t="shared" si="145"/>
        <v>138.721</v>
      </c>
      <c r="Z492" t="str">
        <f t="shared" si="146"/>
        <v>NA</v>
      </c>
      <c r="AA492" t="str">
        <f t="shared" si="147"/>
        <v>NA</v>
      </c>
      <c r="AB492" s="168" t="str">
        <f t="shared" si="148"/>
        <v>NA</v>
      </c>
      <c r="AC492" t="str">
        <f t="shared" si="149"/>
        <v>NA</v>
      </c>
      <c r="AD492" s="168" t="str">
        <f t="shared" si="150"/>
        <v>NA</v>
      </c>
      <c r="AE492" t="str">
        <f t="shared" si="151"/>
        <v>NA</v>
      </c>
    </row>
    <row r="493" spans="1:31" outlineLevel="1" x14ac:dyDescent="0.25">
      <c r="A493" s="149">
        <v>10</v>
      </c>
      <c r="B493" s="164" t="str">
        <f t="shared" si="133"/>
        <v>FA</v>
      </c>
      <c r="C493" s="164" t="str">
        <f t="shared" si="134"/>
        <v>FA</v>
      </c>
      <c r="D493" s="164" t="str">
        <f t="shared" si="135"/>
        <v>FA</v>
      </c>
      <c r="E493" s="135">
        <v>7.32</v>
      </c>
      <c r="F493" s="165">
        <v>1</v>
      </c>
      <c r="G493" s="135">
        <v>9</v>
      </c>
      <c r="H493" s="135">
        <v>125</v>
      </c>
      <c r="I493" s="154">
        <v>3.0830799999999998</v>
      </c>
      <c r="J493" s="154">
        <v>8.9999999999999993E-3</v>
      </c>
      <c r="K493" s="154">
        <v>316.40800000000002</v>
      </c>
      <c r="L493" s="154">
        <v>163.95500000000001</v>
      </c>
      <c r="M493" s="154">
        <v>185.9</v>
      </c>
      <c r="N493" s="135">
        <f t="shared" si="136"/>
        <v>95</v>
      </c>
      <c r="O493" s="167">
        <f t="shared" si="137"/>
        <v>286.40800000000002</v>
      </c>
      <c r="P493" s="167">
        <f t="shared" si="137"/>
        <v>133.95500000000001</v>
      </c>
      <c r="Q493" s="167">
        <f t="shared" si="137"/>
        <v>155.9</v>
      </c>
      <c r="R493" s="135">
        <f t="shared" si="138"/>
        <v>90</v>
      </c>
      <c r="S493" s="167">
        <f t="shared" si="139"/>
        <v>281.40800000000002</v>
      </c>
      <c r="T493" s="167">
        <f t="shared" si="140"/>
        <v>128.95500000000001</v>
      </c>
      <c r="U493" s="167">
        <f t="shared" si="141"/>
        <v>150.9</v>
      </c>
      <c r="V493" s="135">
        <f t="shared" si="142"/>
        <v>60</v>
      </c>
      <c r="W493" s="167">
        <f t="shared" si="143"/>
        <v>251.40800000000002</v>
      </c>
      <c r="X493" s="167">
        <f t="shared" si="144"/>
        <v>98.955000000000013</v>
      </c>
      <c r="Y493" s="167">
        <f t="shared" si="145"/>
        <v>120.9</v>
      </c>
      <c r="Z493" t="str">
        <f t="shared" si="146"/>
        <v>NA</v>
      </c>
      <c r="AA493">
        <f t="shared" si="147"/>
        <v>133.95500000000001</v>
      </c>
      <c r="AB493" s="168" t="str">
        <f t="shared" si="148"/>
        <v>NA</v>
      </c>
      <c r="AC493" t="str">
        <f t="shared" si="149"/>
        <v>NA</v>
      </c>
      <c r="AD493" s="168" t="str">
        <f t="shared" si="150"/>
        <v>NA</v>
      </c>
      <c r="AE493" t="str">
        <f t="shared" si="151"/>
        <v>NA</v>
      </c>
    </row>
    <row r="494" spans="1:31" outlineLevel="1" x14ac:dyDescent="0.25">
      <c r="A494" s="149">
        <v>15</v>
      </c>
      <c r="B494" s="164" t="str">
        <f t="shared" si="133"/>
        <v>FA</v>
      </c>
      <c r="C494" s="164" t="str">
        <f t="shared" si="134"/>
        <v>FA</v>
      </c>
      <c r="D494" s="164" t="str">
        <f t="shared" si="135"/>
        <v>FA</v>
      </c>
      <c r="E494" s="135">
        <v>10.9</v>
      </c>
      <c r="F494" s="165">
        <v>1</v>
      </c>
      <c r="G494" s="135">
        <v>9</v>
      </c>
      <c r="H494" s="135">
        <v>125</v>
      </c>
      <c r="I494" s="154">
        <v>6.66</v>
      </c>
      <c r="J494" s="154">
        <v>8.9999999999999993E-3</v>
      </c>
      <c r="K494" s="154">
        <v>257.56099999999998</v>
      </c>
      <c r="L494" s="154">
        <v>152.24</v>
      </c>
      <c r="M494" s="154">
        <v>167.59899999999999</v>
      </c>
      <c r="N494" s="135">
        <f t="shared" si="136"/>
        <v>95</v>
      </c>
      <c r="O494" s="167">
        <f t="shared" si="137"/>
        <v>227.56099999999998</v>
      </c>
      <c r="P494" s="167">
        <f t="shared" si="137"/>
        <v>122.24000000000001</v>
      </c>
      <c r="Q494" s="167">
        <f t="shared" si="137"/>
        <v>137.59899999999999</v>
      </c>
      <c r="R494" s="135">
        <f t="shared" si="138"/>
        <v>90</v>
      </c>
      <c r="S494" s="167">
        <f t="shared" si="139"/>
        <v>222.56099999999998</v>
      </c>
      <c r="T494" s="167">
        <f t="shared" si="140"/>
        <v>117.24000000000001</v>
      </c>
      <c r="U494" s="167">
        <f t="shared" si="141"/>
        <v>132.59899999999999</v>
      </c>
      <c r="V494" s="135">
        <f t="shared" si="142"/>
        <v>60</v>
      </c>
      <c r="W494" s="167">
        <f t="shared" si="143"/>
        <v>192.56099999999998</v>
      </c>
      <c r="X494" s="167">
        <f t="shared" si="144"/>
        <v>87.240000000000009</v>
      </c>
      <c r="Y494" s="167">
        <f t="shared" si="145"/>
        <v>102.59899999999999</v>
      </c>
      <c r="Z494" t="str">
        <f t="shared" si="146"/>
        <v>NA</v>
      </c>
      <c r="AA494">
        <f t="shared" si="147"/>
        <v>122.24000000000001</v>
      </c>
      <c r="AB494" s="168" t="str">
        <f t="shared" si="148"/>
        <v>NA</v>
      </c>
      <c r="AC494">
        <f t="shared" si="149"/>
        <v>117.24000000000001</v>
      </c>
      <c r="AD494" s="168" t="str">
        <f t="shared" si="150"/>
        <v>NA</v>
      </c>
      <c r="AE494" t="str">
        <f t="shared" si="151"/>
        <v>NA</v>
      </c>
    </row>
    <row r="495" spans="1:31" outlineLevel="1" x14ac:dyDescent="0.25">
      <c r="A495" s="149">
        <v>20</v>
      </c>
      <c r="B495" s="164" t="str">
        <f t="shared" si="133"/>
        <v>FA</v>
      </c>
      <c r="C495" s="164" t="str">
        <f t="shared" si="134"/>
        <v>FA</v>
      </c>
      <c r="D495" s="164" t="str">
        <f t="shared" si="135"/>
        <v>FA</v>
      </c>
      <c r="E495" s="135">
        <v>14.48</v>
      </c>
      <c r="F495" s="165">
        <v>1</v>
      </c>
      <c r="G495" s="135">
        <v>9</v>
      </c>
      <c r="H495" s="135">
        <v>125</v>
      </c>
      <c r="I495" s="154">
        <v>10.2369</v>
      </c>
      <c r="J495" s="154">
        <v>8.9999999999999993E-3</v>
      </c>
      <c r="K495" s="154">
        <v>226.26</v>
      </c>
      <c r="L495" s="154">
        <v>145.887</v>
      </c>
      <c r="M495" s="154">
        <v>157.22499999999999</v>
      </c>
      <c r="N495" s="135">
        <f t="shared" si="136"/>
        <v>95</v>
      </c>
      <c r="O495" s="167">
        <f t="shared" si="137"/>
        <v>196.26</v>
      </c>
      <c r="P495" s="167">
        <f t="shared" si="137"/>
        <v>115.887</v>
      </c>
      <c r="Q495" s="167">
        <f t="shared" si="137"/>
        <v>127.22499999999999</v>
      </c>
      <c r="R495" s="135">
        <f t="shared" si="138"/>
        <v>90</v>
      </c>
      <c r="S495" s="167">
        <f t="shared" si="139"/>
        <v>191.26</v>
      </c>
      <c r="T495" s="167">
        <f t="shared" si="140"/>
        <v>110.887</v>
      </c>
      <c r="U495" s="167">
        <f t="shared" si="141"/>
        <v>122.22499999999999</v>
      </c>
      <c r="V495" s="135">
        <f t="shared" si="142"/>
        <v>60</v>
      </c>
      <c r="W495" s="167">
        <f t="shared" si="143"/>
        <v>161.26</v>
      </c>
      <c r="X495" s="167">
        <f t="shared" si="144"/>
        <v>80.887</v>
      </c>
      <c r="Y495" s="167">
        <f t="shared" si="145"/>
        <v>92.224999999999994</v>
      </c>
      <c r="Z495">
        <f t="shared" si="146"/>
        <v>196.26</v>
      </c>
      <c r="AA495">
        <f t="shared" si="147"/>
        <v>115.887</v>
      </c>
      <c r="AB495" s="168" t="str">
        <f t="shared" si="148"/>
        <v>NA</v>
      </c>
      <c r="AC495">
        <f t="shared" si="149"/>
        <v>110.887</v>
      </c>
      <c r="AD495" s="168" t="str">
        <f t="shared" si="150"/>
        <v>NA</v>
      </c>
      <c r="AE495">
        <f t="shared" si="151"/>
        <v>80.887</v>
      </c>
    </row>
    <row r="496" spans="1:31" outlineLevel="1" x14ac:dyDescent="0.25">
      <c r="A496" s="149">
        <v>35</v>
      </c>
      <c r="B496" s="164" t="str">
        <f t="shared" si="133"/>
        <v>FA</v>
      </c>
      <c r="C496" s="164" t="str">
        <f t="shared" si="134"/>
        <v>FA</v>
      </c>
      <c r="D496" s="164" t="str">
        <f t="shared" si="135"/>
        <v>FA</v>
      </c>
      <c r="E496" s="135">
        <v>25.21</v>
      </c>
      <c r="F496" s="165">
        <v>1</v>
      </c>
      <c r="G496" s="135">
        <v>9</v>
      </c>
      <c r="H496" s="135">
        <v>125</v>
      </c>
      <c r="I496" s="154">
        <v>20.967700000000001</v>
      </c>
      <c r="J496" s="154">
        <v>8.9999999999999993E-3</v>
      </c>
      <c r="K496" s="154">
        <v>184.67500000000001</v>
      </c>
      <c r="L496" s="154">
        <v>137.405</v>
      </c>
      <c r="M496" s="154">
        <v>144.21199999999999</v>
      </c>
      <c r="N496" s="135">
        <f t="shared" si="136"/>
        <v>95</v>
      </c>
      <c r="O496" s="167">
        <f t="shared" si="137"/>
        <v>154.67500000000001</v>
      </c>
      <c r="P496" s="167">
        <f t="shared" si="137"/>
        <v>107.405</v>
      </c>
      <c r="Q496" s="167">
        <f t="shared" si="137"/>
        <v>114.21199999999999</v>
      </c>
      <c r="R496" s="135">
        <f t="shared" si="138"/>
        <v>90</v>
      </c>
      <c r="S496" s="167">
        <f t="shared" si="139"/>
        <v>149.67500000000001</v>
      </c>
      <c r="T496" s="167">
        <f t="shared" si="140"/>
        <v>102.405</v>
      </c>
      <c r="U496" s="167">
        <f t="shared" si="141"/>
        <v>109.21199999999999</v>
      </c>
      <c r="V496" s="135">
        <f t="shared" si="142"/>
        <v>60</v>
      </c>
      <c r="W496" s="167">
        <f t="shared" si="143"/>
        <v>119.67500000000001</v>
      </c>
      <c r="X496" s="167">
        <f t="shared" si="144"/>
        <v>72.405000000000001</v>
      </c>
      <c r="Y496" s="167">
        <f t="shared" si="145"/>
        <v>79.211999999999989</v>
      </c>
      <c r="Z496">
        <f t="shared" si="146"/>
        <v>154.67500000000001</v>
      </c>
      <c r="AA496">
        <f t="shared" si="147"/>
        <v>107.405</v>
      </c>
      <c r="AB496" s="168">
        <f t="shared" si="148"/>
        <v>149.67500000000001</v>
      </c>
      <c r="AC496">
        <f t="shared" si="149"/>
        <v>102.405</v>
      </c>
      <c r="AD496" s="168">
        <f t="shared" si="150"/>
        <v>119.67500000000001</v>
      </c>
      <c r="AE496">
        <f t="shared" si="151"/>
        <v>72.405000000000001</v>
      </c>
    </row>
    <row r="497" spans="1:31" outlineLevel="1" x14ac:dyDescent="0.25">
      <c r="A497" s="149">
        <v>50</v>
      </c>
      <c r="B497" s="164" t="str">
        <f t="shared" si="133"/>
        <v>FA</v>
      </c>
      <c r="C497" s="164" t="str">
        <f t="shared" si="134"/>
        <v>FA</v>
      </c>
      <c r="D497" s="164" t="str">
        <f t="shared" si="135"/>
        <v>FA</v>
      </c>
      <c r="E497" s="135">
        <v>35.94</v>
      </c>
      <c r="F497" s="165">
        <v>1</v>
      </c>
      <c r="G497" s="135">
        <v>9</v>
      </c>
      <c r="H497" s="135">
        <v>125</v>
      </c>
      <c r="I497" s="154">
        <v>31.698499999999999</v>
      </c>
      <c r="J497" s="154">
        <v>8.9999999999999993E-3</v>
      </c>
      <c r="K497" s="154">
        <v>167.334</v>
      </c>
      <c r="L497" s="154">
        <v>133.88300000000001</v>
      </c>
      <c r="M497" s="154">
        <v>138.68700000000001</v>
      </c>
      <c r="N497" s="135">
        <f t="shared" si="136"/>
        <v>95</v>
      </c>
      <c r="O497" s="167">
        <f t="shared" si="137"/>
        <v>137.334</v>
      </c>
      <c r="P497" s="167">
        <f t="shared" si="137"/>
        <v>103.88300000000001</v>
      </c>
      <c r="Q497" s="167">
        <f t="shared" si="137"/>
        <v>108.68700000000001</v>
      </c>
      <c r="R497" s="135">
        <f t="shared" si="138"/>
        <v>90</v>
      </c>
      <c r="S497" s="167">
        <f t="shared" si="139"/>
        <v>132.334</v>
      </c>
      <c r="T497" s="167">
        <f t="shared" si="140"/>
        <v>98.88300000000001</v>
      </c>
      <c r="U497" s="167">
        <f t="shared" si="141"/>
        <v>103.68700000000001</v>
      </c>
      <c r="V497" s="135">
        <f t="shared" si="142"/>
        <v>60</v>
      </c>
      <c r="W497" s="167">
        <f t="shared" si="143"/>
        <v>102.334</v>
      </c>
      <c r="X497" s="167">
        <f t="shared" si="144"/>
        <v>68.88300000000001</v>
      </c>
      <c r="Y497" s="167">
        <f t="shared" si="145"/>
        <v>73.687000000000012</v>
      </c>
      <c r="Z497">
        <f t="shared" si="146"/>
        <v>137.334</v>
      </c>
      <c r="AA497">
        <f t="shared" si="147"/>
        <v>103.88300000000001</v>
      </c>
      <c r="AB497" s="168">
        <f t="shared" si="148"/>
        <v>132.334</v>
      </c>
      <c r="AC497">
        <f t="shared" si="149"/>
        <v>98.88300000000001</v>
      </c>
      <c r="AD497" s="168">
        <f t="shared" si="150"/>
        <v>102.334</v>
      </c>
      <c r="AE497">
        <f t="shared" si="151"/>
        <v>68.88300000000001</v>
      </c>
    </row>
    <row r="498" spans="1:31" outlineLevel="1" x14ac:dyDescent="0.25">
      <c r="A498" s="149">
        <v>60</v>
      </c>
      <c r="B498" s="164" t="str">
        <f t="shared" si="133"/>
        <v>FA</v>
      </c>
      <c r="C498" s="164" t="str">
        <f t="shared" si="134"/>
        <v>FA</v>
      </c>
      <c r="D498" s="164" t="str">
        <f t="shared" si="135"/>
        <v>FA</v>
      </c>
      <c r="E498" s="135">
        <v>43.09</v>
      </c>
      <c r="F498" s="165">
        <v>1</v>
      </c>
      <c r="G498" s="135">
        <v>9</v>
      </c>
      <c r="H498" s="135">
        <v>125</v>
      </c>
      <c r="I498" s="154">
        <v>38.8523</v>
      </c>
      <c r="J498" s="154">
        <v>8.9999999999999993E-3</v>
      </c>
      <c r="K498" s="154">
        <v>160.58699999999999</v>
      </c>
      <c r="L498" s="154">
        <v>132.523</v>
      </c>
      <c r="M498" s="154">
        <v>136.41300000000001</v>
      </c>
      <c r="N498" s="135">
        <f t="shared" si="136"/>
        <v>95</v>
      </c>
      <c r="O498" s="167">
        <f t="shared" si="137"/>
        <v>130.58699999999999</v>
      </c>
      <c r="P498" s="167">
        <f t="shared" si="137"/>
        <v>102.523</v>
      </c>
      <c r="Q498" s="167">
        <f t="shared" si="137"/>
        <v>106.41300000000001</v>
      </c>
      <c r="R498" s="135">
        <f t="shared" si="138"/>
        <v>90</v>
      </c>
      <c r="S498" s="167">
        <f t="shared" si="139"/>
        <v>125.58699999999999</v>
      </c>
      <c r="T498" s="167">
        <f t="shared" si="140"/>
        <v>97.522999999999996</v>
      </c>
      <c r="U498" s="167">
        <f t="shared" si="141"/>
        <v>101.41300000000001</v>
      </c>
      <c r="V498" s="135">
        <f t="shared" si="142"/>
        <v>60</v>
      </c>
      <c r="W498" s="167">
        <f t="shared" si="143"/>
        <v>95.586999999999989</v>
      </c>
      <c r="X498" s="167">
        <f t="shared" si="144"/>
        <v>67.522999999999996</v>
      </c>
      <c r="Y498" s="167">
        <f t="shared" si="145"/>
        <v>71.413000000000011</v>
      </c>
      <c r="Z498">
        <f t="shared" si="146"/>
        <v>130.58699999999999</v>
      </c>
      <c r="AA498">
        <f t="shared" si="147"/>
        <v>102.523</v>
      </c>
      <c r="AB498" s="168">
        <f t="shared" si="148"/>
        <v>125.58699999999999</v>
      </c>
      <c r="AC498">
        <f t="shared" si="149"/>
        <v>97.522999999999996</v>
      </c>
      <c r="AD498" s="168">
        <f t="shared" si="150"/>
        <v>95.586999999999989</v>
      </c>
      <c r="AE498">
        <f t="shared" si="151"/>
        <v>67.522999999999996</v>
      </c>
    </row>
    <row r="499" spans="1:31" outlineLevel="1" x14ac:dyDescent="0.25">
      <c r="A499" s="149">
        <v>70</v>
      </c>
      <c r="B499" s="164" t="str">
        <f t="shared" si="133"/>
        <v>FA</v>
      </c>
      <c r="C499" s="164" t="str">
        <f t="shared" si="134"/>
        <v>FA</v>
      </c>
      <c r="D499" s="164" t="str">
        <f t="shared" si="135"/>
        <v>FA</v>
      </c>
      <c r="E499" s="135">
        <v>50.25</v>
      </c>
      <c r="F499" s="165">
        <v>1</v>
      </c>
      <c r="G499" s="135">
        <v>9</v>
      </c>
      <c r="H499" s="135">
        <v>125</v>
      </c>
      <c r="I499" s="154">
        <v>46.0062</v>
      </c>
      <c r="J499" s="154">
        <v>8.9999999999999993E-3</v>
      </c>
      <c r="K499" s="154">
        <v>155.64599999999999</v>
      </c>
      <c r="L499" s="154">
        <v>131.51499999999999</v>
      </c>
      <c r="M499" s="154">
        <v>134.821</v>
      </c>
      <c r="N499" s="135">
        <f t="shared" si="136"/>
        <v>95</v>
      </c>
      <c r="O499" s="167">
        <f t="shared" si="137"/>
        <v>125.64599999999999</v>
      </c>
      <c r="P499" s="167">
        <f t="shared" si="137"/>
        <v>101.51499999999999</v>
      </c>
      <c r="Q499" s="167">
        <f t="shared" si="137"/>
        <v>104.821</v>
      </c>
      <c r="R499" s="135">
        <f t="shared" si="138"/>
        <v>90</v>
      </c>
      <c r="S499" s="167">
        <f t="shared" si="139"/>
        <v>120.64599999999999</v>
      </c>
      <c r="T499" s="167">
        <f t="shared" si="140"/>
        <v>96.514999999999986</v>
      </c>
      <c r="U499" s="167">
        <f t="shared" si="141"/>
        <v>99.820999999999998</v>
      </c>
      <c r="V499" s="135">
        <f t="shared" si="142"/>
        <v>60</v>
      </c>
      <c r="W499" s="167">
        <f t="shared" si="143"/>
        <v>90.645999999999987</v>
      </c>
      <c r="X499" s="167">
        <f t="shared" si="144"/>
        <v>66.514999999999986</v>
      </c>
      <c r="Y499" s="167">
        <f t="shared" si="145"/>
        <v>69.820999999999998</v>
      </c>
      <c r="Z499">
        <f t="shared" si="146"/>
        <v>125.64599999999999</v>
      </c>
      <c r="AA499">
        <f t="shared" si="147"/>
        <v>101.51499999999999</v>
      </c>
      <c r="AB499" s="168">
        <f t="shared" si="148"/>
        <v>120.64599999999999</v>
      </c>
      <c r="AC499">
        <f t="shared" si="149"/>
        <v>96.514999999999986</v>
      </c>
      <c r="AD499" s="168">
        <f t="shared" si="150"/>
        <v>90.645999999999987</v>
      </c>
      <c r="AE499">
        <f t="shared" si="151"/>
        <v>66.514999999999986</v>
      </c>
    </row>
    <row r="500" spans="1:31" outlineLevel="1" x14ac:dyDescent="0.25">
      <c r="A500" s="149">
        <v>85</v>
      </c>
      <c r="B500" s="164" t="str">
        <f t="shared" si="133"/>
        <v>FA</v>
      </c>
      <c r="C500" s="164" t="str">
        <f t="shared" si="134"/>
        <v>FA</v>
      </c>
      <c r="D500" s="164" t="str">
        <f t="shared" si="135"/>
        <v>FA</v>
      </c>
      <c r="E500" s="135">
        <v>60.98</v>
      </c>
      <c r="F500" s="165">
        <v>1</v>
      </c>
      <c r="G500" s="135">
        <v>9</v>
      </c>
      <c r="H500" s="135">
        <v>125</v>
      </c>
      <c r="I500" s="154">
        <v>56.736899999999999</v>
      </c>
      <c r="J500" s="154">
        <v>8.9999999999999993E-3</v>
      </c>
      <c r="K500" s="154">
        <v>150.43899999999999</v>
      </c>
      <c r="L500" s="154">
        <v>130.45500000000001</v>
      </c>
      <c r="M500" s="154">
        <v>133.15899999999999</v>
      </c>
      <c r="N500" s="135">
        <f t="shared" si="136"/>
        <v>95</v>
      </c>
      <c r="O500" s="167">
        <f t="shared" si="137"/>
        <v>120.43899999999999</v>
      </c>
      <c r="P500" s="167">
        <f t="shared" si="137"/>
        <v>100.45500000000001</v>
      </c>
      <c r="Q500" s="167">
        <f t="shared" si="137"/>
        <v>103.15899999999999</v>
      </c>
      <c r="R500" s="135">
        <f t="shared" si="138"/>
        <v>90</v>
      </c>
      <c r="S500" s="167">
        <f t="shared" si="139"/>
        <v>115.43899999999999</v>
      </c>
      <c r="T500" s="167">
        <f t="shared" si="140"/>
        <v>95.455000000000013</v>
      </c>
      <c r="U500" s="167">
        <f t="shared" si="141"/>
        <v>98.158999999999992</v>
      </c>
      <c r="V500" s="135">
        <f t="shared" si="142"/>
        <v>60</v>
      </c>
      <c r="W500" s="167">
        <f t="shared" si="143"/>
        <v>85.438999999999993</v>
      </c>
      <c r="X500" s="167">
        <f t="shared" si="144"/>
        <v>65.455000000000013</v>
      </c>
      <c r="Y500" s="167">
        <f t="shared" si="145"/>
        <v>68.158999999999992</v>
      </c>
      <c r="Z500">
        <f t="shared" si="146"/>
        <v>120.43899999999999</v>
      </c>
      <c r="AA500">
        <f t="shared" si="147"/>
        <v>100.45500000000001</v>
      </c>
      <c r="AB500" s="168">
        <f t="shared" si="148"/>
        <v>115.43899999999999</v>
      </c>
      <c r="AC500">
        <f t="shared" si="149"/>
        <v>95.455000000000013</v>
      </c>
      <c r="AD500" s="168">
        <f t="shared" si="150"/>
        <v>85.438999999999993</v>
      </c>
      <c r="AE500">
        <f t="shared" si="151"/>
        <v>65.455000000000013</v>
      </c>
    </row>
    <row r="501" spans="1:31" outlineLevel="1" x14ac:dyDescent="0.25">
      <c r="A501" s="149">
        <v>100</v>
      </c>
      <c r="B501" s="164" t="str">
        <f t="shared" si="133"/>
        <v>FA</v>
      </c>
      <c r="C501" s="164" t="str">
        <f t="shared" si="134"/>
        <v>FA</v>
      </c>
      <c r="D501" s="164" t="str">
        <f t="shared" si="135"/>
        <v>FA</v>
      </c>
      <c r="E501" s="135">
        <v>71.709999999999994</v>
      </c>
      <c r="F501" s="165">
        <v>1</v>
      </c>
      <c r="G501" s="135">
        <v>9</v>
      </c>
      <c r="H501" s="135">
        <v>125</v>
      </c>
      <c r="I501" s="154">
        <v>67.467699999999994</v>
      </c>
      <c r="J501" s="154">
        <v>8.9999999999999993E-3</v>
      </c>
      <c r="K501" s="154">
        <v>146.65700000000001</v>
      </c>
      <c r="L501" s="154">
        <v>129.64400000000001</v>
      </c>
      <c r="M501" s="154">
        <v>132.16800000000001</v>
      </c>
      <c r="N501" s="135">
        <f t="shared" si="136"/>
        <v>95</v>
      </c>
      <c r="O501" s="167">
        <f t="shared" si="137"/>
        <v>116.65700000000001</v>
      </c>
      <c r="P501" s="167">
        <f t="shared" si="137"/>
        <v>99.644000000000005</v>
      </c>
      <c r="Q501" s="167">
        <f t="shared" si="137"/>
        <v>102.16800000000001</v>
      </c>
      <c r="R501" s="135">
        <f t="shared" si="138"/>
        <v>90</v>
      </c>
      <c r="S501" s="167">
        <f t="shared" si="139"/>
        <v>111.65700000000001</v>
      </c>
      <c r="T501" s="167">
        <f t="shared" si="140"/>
        <v>94.644000000000005</v>
      </c>
      <c r="U501" s="167">
        <f t="shared" si="141"/>
        <v>97.168000000000006</v>
      </c>
      <c r="V501" s="135">
        <f t="shared" si="142"/>
        <v>60</v>
      </c>
      <c r="W501" s="167">
        <f t="shared" si="143"/>
        <v>81.657000000000011</v>
      </c>
      <c r="X501" s="167">
        <f t="shared" si="144"/>
        <v>64.644000000000005</v>
      </c>
      <c r="Y501" s="167">
        <f t="shared" si="145"/>
        <v>67.168000000000006</v>
      </c>
      <c r="Z501">
        <f t="shared" si="146"/>
        <v>116.65700000000001</v>
      </c>
      <c r="AA501">
        <f t="shared" si="147"/>
        <v>99.644000000000005</v>
      </c>
      <c r="AB501" s="168">
        <f t="shared" si="148"/>
        <v>111.65700000000001</v>
      </c>
      <c r="AC501">
        <f t="shared" si="149"/>
        <v>94.644000000000005</v>
      </c>
      <c r="AD501" s="168">
        <f t="shared" si="150"/>
        <v>81.657000000000011</v>
      </c>
      <c r="AE501">
        <f t="shared" si="151"/>
        <v>64.644000000000005</v>
      </c>
    </row>
    <row r="502" spans="1:31" outlineLevel="1" x14ac:dyDescent="0.25">
      <c r="A502" s="149">
        <v>125</v>
      </c>
      <c r="B502" s="164" t="str">
        <f t="shared" si="133"/>
        <v>FA</v>
      </c>
      <c r="C502" s="164" t="str">
        <f t="shared" si="134"/>
        <v>FA</v>
      </c>
      <c r="D502" s="164" t="str">
        <f t="shared" si="135"/>
        <v>FA</v>
      </c>
      <c r="E502" s="135">
        <v>89.59</v>
      </c>
      <c r="F502" s="165">
        <v>1</v>
      </c>
      <c r="G502" s="135">
        <v>9</v>
      </c>
      <c r="H502" s="135">
        <v>125</v>
      </c>
      <c r="I502" s="154">
        <v>85.3523</v>
      </c>
      <c r="J502" s="154">
        <v>8.9999999999999993E-3</v>
      </c>
      <c r="K502" s="154">
        <v>142.46299999999999</v>
      </c>
      <c r="L502" s="154">
        <v>128.77099999999999</v>
      </c>
      <c r="M502" s="154">
        <v>130.83099999999999</v>
      </c>
      <c r="N502" s="135">
        <f t="shared" si="136"/>
        <v>95</v>
      </c>
      <c r="O502" s="167">
        <f t="shared" si="137"/>
        <v>112.46299999999999</v>
      </c>
      <c r="P502" s="167">
        <f t="shared" si="137"/>
        <v>98.770999999999987</v>
      </c>
      <c r="Q502" s="167">
        <f t="shared" si="137"/>
        <v>100.83099999999999</v>
      </c>
      <c r="R502" s="135">
        <f t="shared" si="138"/>
        <v>90</v>
      </c>
      <c r="S502" s="167">
        <f t="shared" si="139"/>
        <v>107.46299999999999</v>
      </c>
      <c r="T502" s="167">
        <f t="shared" si="140"/>
        <v>93.770999999999987</v>
      </c>
      <c r="U502" s="167">
        <f t="shared" si="141"/>
        <v>95.830999999999989</v>
      </c>
      <c r="V502" s="135">
        <f t="shared" si="142"/>
        <v>60</v>
      </c>
      <c r="W502" s="167">
        <f t="shared" si="143"/>
        <v>77.462999999999994</v>
      </c>
      <c r="X502" s="167">
        <f t="shared" si="144"/>
        <v>63.770999999999987</v>
      </c>
      <c r="Y502" s="167">
        <f t="shared" si="145"/>
        <v>65.830999999999989</v>
      </c>
      <c r="Z502">
        <f t="shared" si="146"/>
        <v>112.46299999999999</v>
      </c>
      <c r="AA502">
        <f t="shared" si="147"/>
        <v>98.770999999999987</v>
      </c>
      <c r="AB502" s="168">
        <f t="shared" si="148"/>
        <v>107.46299999999999</v>
      </c>
      <c r="AC502">
        <f t="shared" si="149"/>
        <v>93.770999999999987</v>
      </c>
      <c r="AD502" s="168">
        <f t="shared" si="150"/>
        <v>77.462999999999994</v>
      </c>
      <c r="AE502">
        <f t="shared" si="151"/>
        <v>63.770999999999987</v>
      </c>
    </row>
    <row r="503" spans="1:31" outlineLevel="1" x14ac:dyDescent="0.25">
      <c r="A503" s="149">
        <v>150</v>
      </c>
      <c r="B503" s="164" t="str">
        <f t="shared" si="133"/>
        <v>FA</v>
      </c>
      <c r="C503" s="164" t="str">
        <f t="shared" si="134"/>
        <v>FA</v>
      </c>
      <c r="D503" s="164" t="str">
        <f t="shared" si="135"/>
        <v>FA</v>
      </c>
      <c r="E503" s="135">
        <v>107.48</v>
      </c>
      <c r="F503" s="165">
        <v>1</v>
      </c>
      <c r="G503" s="135">
        <v>9</v>
      </c>
      <c r="H503" s="135">
        <v>125</v>
      </c>
      <c r="I503" s="154">
        <v>103.23699999999999</v>
      </c>
      <c r="J503" s="154">
        <v>8.9999999999999993E-3</v>
      </c>
      <c r="K503" s="154">
        <v>139.625</v>
      </c>
      <c r="L503" s="154">
        <v>128.172</v>
      </c>
      <c r="M503" s="154">
        <v>129.85499999999999</v>
      </c>
      <c r="N503" s="135">
        <f t="shared" si="136"/>
        <v>95</v>
      </c>
      <c r="O503" s="167">
        <f t="shared" si="137"/>
        <v>109.625</v>
      </c>
      <c r="P503" s="167">
        <f t="shared" si="137"/>
        <v>98.171999999999997</v>
      </c>
      <c r="Q503" s="167">
        <f t="shared" si="137"/>
        <v>99.85499999999999</v>
      </c>
      <c r="R503" s="135">
        <f t="shared" si="138"/>
        <v>90</v>
      </c>
      <c r="S503" s="167">
        <f t="shared" si="139"/>
        <v>104.625</v>
      </c>
      <c r="T503" s="167">
        <f t="shared" si="140"/>
        <v>93.171999999999997</v>
      </c>
      <c r="U503" s="167">
        <f t="shared" si="141"/>
        <v>94.85499999999999</v>
      </c>
      <c r="V503" s="135">
        <f t="shared" si="142"/>
        <v>60</v>
      </c>
      <c r="W503" s="167">
        <f t="shared" si="143"/>
        <v>74.625</v>
      </c>
      <c r="X503" s="167">
        <f t="shared" si="144"/>
        <v>63.171999999999997</v>
      </c>
      <c r="Y503" s="167">
        <f t="shared" si="145"/>
        <v>64.85499999999999</v>
      </c>
      <c r="Z503">
        <f t="shared" si="146"/>
        <v>109.625</v>
      </c>
      <c r="AA503">
        <f t="shared" si="147"/>
        <v>98.171999999999997</v>
      </c>
      <c r="AB503" s="168">
        <f t="shared" si="148"/>
        <v>104.625</v>
      </c>
      <c r="AC503">
        <f t="shared" si="149"/>
        <v>93.171999999999997</v>
      </c>
      <c r="AD503" s="168">
        <f t="shared" si="150"/>
        <v>74.625</v>
      </c>
      <c r="AE503">
        <f t="shared" si="151"/>
        <v>63.171999999999997</v>
      </c>
    </row>
    <row r="504" spans="1:31" outlineLevel="1" x14ac:dyDescent="0.25">
      <c r="A504" s="149">
        <v>2</v>
      </c>
      <c r="B504" s="164" t="str">
        <f t="shared" si="133"/>
        <v>FA</v>
      </c>
      <c r="C504" s="164" t="str">
        <f t="shared" si="134"/>
        <v>FA</v>
      </c>
      <c r="D504" s="164" t="str">
        <f t="shared" si="135"/>
        <v>FA</v>
      </c>
      <c r="E504" s="135">
        <v>1.6</v>
      </c>
      <c r="F504" s="165">
        <v>1</v>
      </c>
      <c r="G504" s="135">
        <v>12</v>
      </c>
      <c r="H504" s="135">
        <v>125</v>
      </c>
      <c r="I504" s="154">
        <v>-2.64</v>
      </c>
      <c r="J504" s="154">
        <v>1.2E-2</v>
      </c>
      <c r="K504" s="154">
        <v>927.33</v>
      </c>
      <c r="L504" s="154">
        <v>301.08999999999997</v>
      </c>
      <c r="M504" s="154">
        <v>400.58100000000002</v>
      </c>
      <c r="N504" s="135">
        <f t="shared" si="136"/>
        <v>95</v>
      </c>
      <c r="O504" s="167">
        <f t="shared" si="137"/>
        <v>897.33</v>
      </c>
      <c r="P504" s="167">
        <f t="shared" si="137"/>
        <v>271.08999999999997</v>
      </c>
      <c r="Q504" s="167">
        <f t="shared" si="137"/>
        <v>370.58100000000002</v>
      </c>
      <c r="R504" s="135">
        <f t="shared" si="138"/>
        <v>90</v>
      </c>
      <c r="S504" s="167">
        <f t="shared" si="139"/>
        <v>892.33</v>
      </c>
      <c r="T504" s="167">
        <f t="shared" si="140"/>
        <v>266.08999999999997</v>
      </c>
      <c r="U504" s="167">
        <f t="shared" si="141"/>
        <v>365.58100000000002</v>
      </c>
      <c r="V504" s="135">
        <f t="shared" si="142"/>
        <v>60</v>
      </c>
      <c r="W504" s="167">
        <f t="shared" si="143"/>
        <v>862.33</v>
      </c>
      <c r="X504" s="167">
        <f t="shared" si="144"/>
        <v>236.08999999999997</v>
      </c>
      <c r="Y504" s="167">
        <f t="shared" si="145"/>
        <v>335.58100000000002</v>
      </c>
      <c r="Z504" t="str">
        <f t="shared" si="146"/>
        <v>NA</v>
      </c>
      <c r="AA504" t="str">
        <f t="shared" si="147"/>
        <v>NA</v>
      </c>
      <c r="AB504" s="168" t="str">
        <f t="shared" si="148"/>
        <v>NA</v>
      </c>
      <c r="AC504" t="str">
        <f t="shared" si="149"/>
        <v>NA</v>
      </c>
      <c r="AD504" s="168" t="str">
        <f t="shared" si="150"/>
        <v>NA</v>
      </c>
      <c r="AE504" t="str">
        <f t="shared" si="151"/>
        <v>NA</v>
      </c>
    </row>
    <row r="505" spans="1:31" outlineLevel="1" x14ac:dyDescent="0.25">
      <c r="A505" s="149">
        <v>3.5</v>
      </c>
      <c r="B505" s="164" t="str">
        <f t="shared" si="133"/>
        <v>FA</v>
      </c>
      <c r="C505" s="164" t="str">
        <f t="shared" si="134"/>
        <v>FA</v>
      </c>
      <c r="D505" s="164" t="str">
        <f t="shared" si="135"/>
        <v>FA</v>
      </c>
      <c r="E505" s="135">
        <v>2.67</v>
      </c>
      <c r="F505" s="165">
        <v>1</v>
      </c>
      <c r="G505" s="135">
        <v>12</v>
      </c>
      <c r="H505" s="135">
        <v>125</v>
      </c>
      <c r="I505" s="154">
        <v>-1.5669200000000001</v>
      </c>
      <c r="J505" s="154">
        <v>1.2E-2</v>
      </c>
      <c r="K505" s="154">
        <v>702.01099999999997</v>
      </c>
      <c r="L505" s="154">
        <v>245.09700000000001</v>
      </c>
      <c r="M505" s="154">
        <v>314.07499999999999</v>
      </c>
      <c r="N505" s="135">
        <f t="shared" si="136"/>
        <v>95</v>
      </c>
      <c r="O505" s="167">
        <f t="shared" si="137"/>
        <v>672.01099999999997</v>
      </c>
      <c r="P505" s="167">
        <f t="shared" si="137"/>
        <v>215.09700000000001</v>
      </c>
      <c r="Q505" s="167">
        <f t="shared" si="137"/>
        <v>284.07499999999999</v>
      </c>
      <c r="R505" s="135">
        <f t="shared" si="138"/>
        <v>90</v>
      </c>
      <c r="S505" s="167">
        <f t="shared" si="139"/>
        <v>667.01099999999997</v>
      </c>
      <c r="T505" s="167">
        <f t="shared" si="140"/>
        <v>210.09700000000001</v>
      </c>
      <c r="U505" s="167">
        <f t="shared" si="141"/>
        <v>279.07499999999999</v>
      </c>
      <c r="V505" s="135">
        <f t="shared" si="142"/>
        <v>60</v>
      </c>
      <c r="W505" s="167">
        <f t="shared" si="143"/>
        <v>637.01099999999997</v>
      </c>
      <c r="X505" s="167">
        <f t="shared" si="144"/>
        <v>180.09700000000001</v>
      </c>
      <c r="Y505" s="167">
        <f t="shared" si="145"/>
        <v>249.07499999999999</v>
      </c>
      <c r="Z505" t="str">
        <f t="shared" si="146"/>
        <v>NA</v>
      </c>
      <c r="AA505" t="str">
        <f t="shared" si="147"/>
        <v>NA</v>
      </c>
      <c r="AB505" s="168" t="str">
        <f t="shared" si="148"/>
        <v>NA</v>
      </c>
      <c r="AC505" t="str">
        <f t="shared" si="149"/>
        <v>NA</v>
      </c>
      <c r="AD505" s="168" t="str">
        <f t="shared" si="150"/>
        <v>NA</v>
      </c>
      <c r="AE505" t="str">
        <f t="shared" si="151"/>
        <v>NA</v>
      </c>
    </row>
    <row r="506" spans="1:31" outlineLevel="1" x14ac:dyDescent="0.25">
      <c r="A506" s="149">
        <v>5</v>
      </c>
      <c r="B506" s="164" t="str">
        <f t="shared" si="133"/>
        <v>FA</v>
      </c>
      <c r="C506" s="164" t="str">
        <f t="shared" si="134"/>
        <v>FA</v>
      </c>
      <c r="D506" s="164" t="str">
        <f t="shared" si="135"/>
        <v>FA</v>
      </c>
      <c r="E506" s="135">
        <v>3.75</v>
      </c>
      <c r="F506" s="165">
        <v>1</v>
      </c>
      <c r="G506" s="135">
        <v>12</v>
      </c>
      <c r="H506" s="135">
        <v>125</v>
      </c>
      <c r="I506" s="154">
        <v>-0.49384600000000001</v>
      </c>
      <c r="J506" s="154">
        <v>1.2E-2</v>
      </c>
      <c r="K506" s="154">
        <v>571.49199999999996</v>
      </c>
      <c r="L506" s="154">
        <v>216.80699999999999</v>
      </c>
      <c r="M506" s="154">
        <v>268.60899999999998</v>
      </c>
      <c r="N506" s="135">
        <f t="shared" si="136"/>
        <v>95</v>
      </c>
      <c r="O506" s="167">
        <f t="shared" si="137"/>
        <v>541.49199999999996</v>
      </c>
      <c r="P506" s="167">
        <f t="shared" si="137"/>
        <v>186.80699999999999</v>
      </c>
      <c r="Q506" s="167">
        <f t="shared" si="137"/>
        <v>238.60899999999998</v>
      </c>
      <c r="R506" s="135">
        <f t="shared" si="138"/>
        <v>90</v>
      </c>
      <c r="S506" s="167">
        <f t="shared" si="139"/>
        <v>536.49199999999996</v>
      </c>
      <c r="T506" s="167">
        <f t="shared" si="140"/>
        <v>181.80699999999999</v>
      </c>
      <c r="U506" s="167">
        <f t="shared" si="141"/>
        <v>233.60899999999998</v>
      </c>
      <c r="V506" s="135">
        <f t="shared" si="142"/>
        <v>60</v>
      </c>
      <c r="W506" s="167">
        <f t="shared" si="143"/>
        <v>506.49199999999996</v>
      </c>
      <c r="X506" s="167">
        <f t="shared" si="144"/>
        <v>151.80699999999999</v>
      </c>
      <c r="Y506" s="167">
        <f t="shared" si="145"/>
        <v>203.60899999999998</v>
      </c>
      <c r="Z506" t="str">
        <f t="shared" si="146"/>
        <v>NA</v>
      </c>
      <c r="AA506" t="str">
        <f t="shared" si="147"/>
        <v>NA</v>
      </c>
      <c r="AB506" s="168" t="str">
        <f t="shared" si="148"/>
        <v>NA</v>
      </c>
      <c r="AC506" t="str">
        <f t="shared" si="149"/>
        <v>NA</v>
      </c>
      <c r="AD506" s="168" t="str">
        <f t="shared" si="150"/>
        <v>NA</v>
      </c>
      <c r="AE506" t="str">
        <f t="shared" si="151"/>
        <v>NA</v>
      </c>
    </row>
    <row r="507" spans="1:31" outlineLevel="1" x14ac:dyDescent="0.25">
      <c r="A507" s="149">
        <v>7.5</v>
      </c>
      <c r="B507" s="164" t="str">
        <f t="shared" si="133"/>
        <v>FA</v>
      </c>
      <c r="C507" s="164" t="str">
        <f t="shared" si="134"/>
        <v>FA</v>
      </c>
      <c r="D507" s="164" t="str">
        <f t="shared" si="135"/>
        <v>FA</v>
      </c>
      <c r="E507" s="135">
        <v>5.53</v>
      </c>
      <c r="F507" s="165">
        <v>1</v>
      </c>
      <c r="G507" s="135">
        <v>12</v>
      </c>
      <c r="H507" s="135">
        <v>125</v>
      </c>
      <c r="I507" s="154">
        <v>1.2946200000000001</v>
      </c>
      <c r="J507" s="154">
        <v>1.2E-2</v>
      </c>
      <c r="K507" s="154">
        <v>447.49099999999999</v>
      </c>
      <c r="L507" s="154">
        <v>190.41</v>
      </c>
      <c r="M507" s="154">
        <v>227.916</v>
      </c>
      <c r="N507" s="135">
        <f t="shared" si="136"/>
        <v>95</v>
      </c>
      <c r="O507" s="167">
        <f t="shared" si="137"/>
        <v>417.49099999999999</v>
      </c>
      <c r="P507" s="167">
        <f t="shared" si="137"/>
        <v>160.41</v>
      </c>
      <c r="Q507" s="167">
        <f t="shared" si="137"/>
        <v>197.916</v>
      </c>
      <c r="R507" s="135">
        <f t="shared" si="138"/>
        <v>90</v>
      </c>
      <c r="S507" s="167">
        <f t="shared" si="139"/>
        <v>412.49099999999999</v>
      </c>
      <c r="T507" s="167">
        <f t="shared" si="140"/>
        <v>155.41</v>
      </c>
      <c r="U507" s="167">
        <f t="shared" si="141"/>
        <v>192.916</v>
      </c>
      <c r="V507" s="135">
        <f t="shared" si="142"/>
        <v>60</v>
      </c>
      <c r="W507" s="167">
        <f t="shared" si="143"/>
        <v>382.49099999999999</v>
      </c>
      <c r="X507" s="167">
        <f t="shared" si="144"/>
        <v>125.41</v>
      </c>
      <c r="Y507" s="167">
        <f t="shared" si="145"/>
        <v>162.916</v>
      </c>
      <c r="Z507" t="str">
        <f t="shared" si="146"/>
        <v>NA</v>
      </c>
      <c r="AA507" t="str">
        <f t="shared" si="147"/>
        <v>NA</v>
      </c>
      <c r="AB507" s="168" t="str">
        <f t="shared" si="148"/>
        <v>NA</v>
      </c>
      <c r="AC507" t="str">
        <f t="shared" si="149"/>
        <v>NA</v>
      </c>
      <c r="AD507" s="168" t="str">
        <f t="shared" si="150"/>
        <v>NA</v>
      </c>
      <c r="AE507" t="str">
        <f t="shared" si="151"/>
        <v>NA</v>
      </c>
    </row>
    <row r="508" spans="1:31" outlineLevel="1" x14ac:dyDescent="0.25">
      <c r="A508" s="149">
        <v>10</v>
      </c>
      <c r="B508" s="164" t="str">
        <f t="shared" si="133"/>
        <v>FA</v>
      </c>
      <c r="C508" s="164" t="str">
        <f t="shared" si="134"/>
        <v>FA</v>
      </c>
      <c r="D508" s="164" t="str">
        <f t="shared" si="135"/>
        <v>FA</v>
      </c>
      <c r="E508" s="135">
        <v>7.32</v>
      </c>
      <c r="F508" s="165">
        <v>1</v>
      </c>
      <c r="G508" s="135">
        <v>12</v>
      </c>
      <c r="H508" s="135">
        <v>125</v>
      </c>
      <c r="I508" s="154">
        <v>3.0830799999999998</v>
      </c>
      <c r="J508" s="154">
        <v>1.2E-2</v>
      </c>
      <c r="K508" s="154">
        <v>376.66699999999997</v>
      </c>
      <c r="L508" s="154">
        <v>176.279</v>
      </c>
      <c r="M508" s="154">
        <v>204.89500000000001</v>
      </c>
      <c r="N508" s="135">
        <f t="shared" si="136"/>
        <v>95</v>
      </c>
      <c r="O508" s="167">
        <f t="shared" si="137"/>
        <v>346.66699999999997</v>
      </c>
      <c r="P508" s="167">
        <f t="shared" si="137"/>
        <v>146.279</v>
      </c>
      <c r="Q508" s="167">
        <f t="shared" si="137"/>
        <v>174.89500000000001</v>
      </c>
      <c r="R508" s="135">
        <f t="shared" si="138"/>
        <v>90</v>
      </c>
      <c r="S508" s="167">
        <f t="shared" si="139"/>
        <v>341.66699999999997</v>
      </c>
      <c r="T508" s="167">
        <f t="shared" si="140"/>
        <v>141.279</v>
      </c>
      <c r="U508" s="167">
        <f t="shared" si="141"/>
        <v>169.89500000000001</v>
      </c>
      <c r="V508" s="135">
        <f t="shared" si="142"/>
        <v>60</v>
      </c>
      <c r="W508" s="167">
        <f t="shared" si="143"/>
        <v>311.66699999999997</v>
      </c>
      <c r="X508" s="167">
        <f t="shared" si="144"/>
        <v>111.279</v>
      </c>
      <c r="Y508" s="167">
        <f t="shared" si="145"/>
        <v>139.89500000000001</v>
      </c>
      <c r="Z508" t="str">
        <f t="shared" si="146"/>
        <v>NA</v>
      </c>
      <c r="AA508" t="str">
        <f t="shared" si="147"/>
        <v>NA</v>
      </c>
      <c r="AB508" s="168" t="str">
        <f t="shared" si="148"/>
        <v>NA</v>
      </c>
      <c r="AC508" t="str">
        <f t="shared" si="149"/>
        <v>NA</v>
      </c>
      <c r="AD508" s="168" t="str">
        <f t="shared" si="150"/>
        <v>NA</v>
      </c>
      <c r="AE508" t="str">
        <f t="shared" si="151"/>
        <v>NA</v>
      </c>
    </row>
    <row r="509" spans="1:31" outlineLevel="1" x14ac:dyDescent="0.25">
      <c r="A509" s="149">
        <v>15</v>
      </c>
      <c r="B509" s="164" t="str">
        <f t="shared" si="133"/>
        <v>FA</v>
      </c>
      <c r="C509" s="164" t="str">
        <f t="shared" si="134"/>
        <v>FA</v>
      </c>
      <c r="D509" s="164" t="str">
        <f t="shared" si="135"/>
        <v>FA</v>
      </c>
      <c r="E509" s="135">
        <v>10.9</v>
      </c>
      <c r="F509" s="165">
        <v>1</v>
      </c>
      <c r="G509" s="135">
        <v>12</v>
      </c>
      <c r="H509" s="135">
        <v>125</v>
      </c>
      <c r="I509" s="154">
        <v>6.66</v>
      </c>
      <c r="J509" s="154">
        <v>1.2E-2</v>
      </c>
      <c r="K509" s="154">
        <v>299.86700000000002</v>
      </c>
      <c r="L509" s="154">
        <v>160.982</v>
      </c>
      <c r="M509" s="154">
        <v>181.10599999999999</v>
      </c>
      <c r="N509" s="135">
        <f t="shared" si="136"/>
        <v>95</v>
      </c>
      <c r="O509" s="167">
        <f t="shared" si="137"/>
        <v>269.86700000000002</v>
      </c>
      <c r="P509" s="167">
        <f t="shared" si="137"/>
        <v>130.982</v>
      </c>
      <c r="Q509" s="167">
        <f t="shared" si="137"/>
        <v>151.10599999999999</v>
      </c>
      <c r="R509" s="135">
        <f t="shared" si="138"/>
        <v>90</v>
      </c>
      <c r="S509" s="167">
        <f t="shared" si="139"/>
        <v>264.86700000000002</v>
      </c>
      <c r="T509" s="167">
        <f t="shared" si="140"/>
        <v>125.982</v>
      </c>
      <c r="U509" s="167">
        <f t="shared" si="141"/>
        <v>146.10599999999999</v>
      </c>
      <c r="V509" s="135">
        <f t="shared" si="142"/>
        <v>60</v>
      </c>
      <c r="W509" s="167">
        <f t="shared" si="143"/>
        <v>234.86700000000002</v>
      </c>
      <c r="X509" s="167">
        <f t="shared" si="144"/>
        <v>95.981999999999999</v>
      </c>
      <c r="Y509" s="167">
        <f t="shared" si="145"/>
        <v>116.10599999999999</v>
      </c>
      <c r="Z509" t="str">
        <f t="shared" si="146"/>
        <v>NA</v>
      </c>
      <c r="AA509">
        <f t="shared" si="147"/>
        <v>130.982</v>
      </c>
      <c r="AB509" s="168" t="str">
        <f t="shared" si="148"/>
        <v>NA</v>
      </c>
      <c r="AC509" t="str">
        <f t="shared" si="149"/>
        <v>NA</v>
      </c>
      <c r="AD509" s="168" t="str">
        <f t="shared" si="150"/>
        <v>NA</v>
      </c>
      <c r="AE509" t="str">
        <f t="shared" si="151"/>
        <v>NA</v>
      </c>
    </row>
    <row r="510" spans="1:31" outlineLevel="1" x14ac:dyDescent="0.25">
      <c r="A510" s="149">
        <v>20</v>
      </c>
      <c r="B510" s="164" t="str">
        <f t="shared" si="133"/>
        <v>FA</v>
      </c>
      <c r="C510" s="164" t="str">
        <f t="shared" si="134"/>
        <v>FA</v>
      </c>
      <c r="D510" s="164" t="str">
        <f t="shared" si="135"/>
        <v>FA</v>
      </c>
      <c r="E510" s="135">
        <v>14.48</v>
      </c>
      <c r="F510" s="165">
        <v>1</v>
      </c>
      <c r="G510" s="135">
        <v>12</v>
      </c>
      <c r="H510" s="135">
        <v>125</v>
      </c>
      <c r="I510" s="154">
        <v>10.2369</v>
      </c>
      <c r="J510" s="154">
        <v>1.2E-2</v>
      </c>
      <c r="K510" s="154">
        <v>258.851</v>
      </c>
      <c r="L510" s="154">
        <v>152.642</v>
      </c>
      <c r="M510" s="154">
        <v>167.55699999999999</v>
      </c>
      <c r="N510" s="135">
        <f t="shared" si="136"/>
        <v>95</v>
      </c>
      <c r="O510" s="167">
        <f t="shared" si="137"/>
        <v>228.851</v>
      </c>
      <c r="P510" s="167">
        <f t="shared" si="137"/>
        <v>122.642</v>
      </c>
      <c r="Q510" s="167">
        <f t="shared" si="137"/>
        <v>137.55699999999999</v>
      </c>
      <c r="R510" s="135">
        <f t="shared" si="138"/>
        <v>90</v>
      </c>
      <c r="S510" s="167">
        <f t="shared" si="139"/>
        <v>223.851</v>
      </c>
      <c r="T510" s="167">
        <f t="shared" si="140"/>
        <v>117.642</v>
      </c>
      <c r="U510" s="167">
        <f t="shared" si="141"/>
        <v>132.55699999999999</v>
      </c>
      <c r="V510" s="135">
        <f t="shared" si="142"/>
        <v>60</v>
      </c>
      <c r="W510" s="167">
        <f t="shared" si="143"/>
        <v>193.851</v>
      </c>
      <c r="X510" s="167">
        <f t="shared" si="144"/>
        <v>87.641999999999996</v>
      </c>
      <c r="Y510" s="167">
        <f t="shared" si="145"/>
        <v>102.55699999999999</v>
      </c>
      <c r="Z510" t="str">
        <f t="shared" si="146"/>
        <v>NA</v>
      </c>
      <c r="AA510">
        <f t="shared" si="147"/>
        <v>122.642</v>
      </c>
      <c r="AB510" s="168" t="str">
        <f t="shared" si="148"/>
        <v>NA</v>
      </c>
      <c r="AC510">
        <f t="shared" si="149"/>
        <v>117.642</v>
      </c>
      <c r="AD510" s="168" t="str">
        <f t="shared" si="150"/>
        <v>NA</v>
      </c>
      <c r="AE510" t="str">
        <f t="shared" si="151"/>
        <v>NA</v>
      </c>
    </row>
    <row r="511" spans="1:31" outlineLevel="1" x14ac:dyDescent="0.25">
      <c r="A511" s="149">
        <v>35</v>
      </c>
      <c r="B511" s="164" t="str">
        <f t="shared" si="133"/>
        <v>FA</v>
      </c>
      <c r="C511" s="164" t="str">
        <f t="shared" si="134"/>
        <v>FA</v>
      </c>
      <c r="D511" s="164" t="str">
        <f t="shared" si="135"/>
        <v>FA</v>
      </c>
      <c r="E511" s="135">
        <v>25.21</v>
      </c>
      <c r="F511" s="165">
        <v>1</v>
      </c>
      <c r="G511" s="135">
        <v>12</v>
      </c>
      <c r="H511" s="135">
        <v>125</v>
      </c>
      <c r="I511" s="154">
        <v>20.967700000000001</v>
      </c>
      <c r="J511" s="154">
        <v>1.2E-2</v>
      </c>
      <c r="K511" s="154">
        <v>204.148</v>
      </c>
      <c r="L511" s="154">
        <v>141.46700000000001</v>
      </c>
      <c r="M511" s="154">
        <v>150.46799999999999</v>
      </c>
      <c r="N511" s="135">
        <f t="shared" si="136"/>
        <v>95</v>
      </c>
      <c r="O511" s="167">
        <f t="shared" si="137"/>
        <v>174.148</v>
      </c>
      <c r="P511" s="167">
        <f t="shared" si="137"/>
        <v>111.46700000000001</v>
      </c>
      <c r="Q511" s="167">
        <f t="shared" si="137"/>
        <v>120.46799999999999</v>
      </c>
      <c r="R511" s="135">
        <f t="shared" si="138"/>
        <v>90</v>
      </c>
      <c r="S511" s="167">
        <f t="shared" si="139"/>
        <v>169.148</v>
      </c>
      <c r="T511" s="167">
        <f t="shared" si="140"/>
        <v>106.46700000000001</v>
      </c>
      <c r="U511" s="167">
        <f t="shared" si="141"/>
        <v>115.46799999999999</v>
      </c>
      <c r="V511" s="135">
        <f t="shared" si="142"/>
        <v>60</v>
      </c>
      <c r="W511" s="167">
        <f t="shared" si="143"/>
        <v>139.148</v>
      </c>
      <c r="X511" s="167">
        <f t="shared" si="144"/>
        <v>76.467000000000013</v>
      </c>
      <c r="Y511" s="167">
        <f t="shared" si="145"/>
        <v>85.467999999999989</v>
      </c>
      <c r="Z511">
        <f t="shared" si="146"/>
        <v>174.148</v>
      </c>
      <c r="AA511">
        <f t="shared" si="147"/>
        <v>111.46700000000001</v>
      </c>
      <c r="AB511" s="168">
        <f t="shared" si="148"/>
        <v>169.148</v>
      </c>
      <c r="AC511">
        <f t="shared" si="149"/>
        <v>106.46700000000001</v>
      </c>
      <c r="AD511" s="168" t="str">
        <f t="shared" si="150"/>
        <v>NA</v>
      </c>
      <c r="AE511">
        <f t="shared" si="151"/>
        <v>76.467000000000013</v>
      </c>
    </row>
    <row r="512" spans="1:31" outlineLevel="1" x14ac:dyDescent="0.25">
      <c r="A512" s="149">
        <v>50</v>
      </c>
      <c r="B512" s="164" t="str">
        <f t="shared" si="133"/>
        <v>FA</v>
      </c>
      <c r="C512" s="164" t="str">
        <f t="shared" si="134"/>
        <v>FA</v>
      </c>
      <c r="D512" s="164" t="str">
        <f t="shared" si="135"/>
        <v>FA</v>
      </c>
      <c r="E512" s="135">
        <v>35.94</v>
      </c>
      <c r="F512" s="165">
        <v>1</v>
      </c>
      <c r="G512" s="135">
        <v>12</v>
      </c>
      <c r="H512" s="135">
        <v>125</v>
      </c>
      <c r="I512" s="154">
        <v>31.698499999999999</v>
      </c>
      <c r="J512" s="154">
        <v>1.2E-2</v>
      </c>
      <c r="K512" s="154">
        <v>181.214</v>
      </c>
      <c r="L512" s="154">
        <v>136.804</v>
      </c>
      <c r="M512" s="154">
        <v>143.16900000000001</v>
      </c>
      <c r="N512" s="135">
        <f t="shared" si="136"/>
        <v>95</v>
      </c>
      <c r="O512" s="167">
        <f t="shared" si="137"/>
        <v>151.214</v>
      </c>
      <c r="P512" s="167">
        <f t="shared" si="137"/>
        <v>106.804</v>
      </c>
      <c r="Q512" s="167">
        <f t="shared" si="137"/>
        <v>113.16900000000001</v>
      </c>
      <c r="R512" s="135">
        <f t="shared" si="138"/>
        <v>90</v>
      </c>
      <c r="S512" s="167">
        <f t="shared" si="139"/>
        <v>146.214</v>
      </c>
      <c r="T512" s="167">
        <f t="shared" si="140"/>
        <v>101.804</v>
      </c>
      <c r="U512" s="167">
        <f t="shared" si="141"/>
        <v>108.16900000000001</v>
      </c>
      <c r="V512" s="135">
        <f t="shared" si="142"/>
        <v>60</v>
      </c>
      <c r="W512" s="167">
        <f t="shared" si="143"/>
        <v>116.214</v>
      </c>
      <c r="X512" s="167">
        <f t="shared" si="144"/>
        <v>71.804000000000002</v>
      </c>
      <c r="Y512" s="167">
        <f t="shared" si="145"/>
        <v>78.169000000000011</v>
      </c>
      <c r="Z512">
        <f t="shared" si="146"/>
        <v>151.214</v>
      </c>
      <c r="AA512">
        <f t="shared" si="147"/>
        <v>106.804</v>
      </c>
      <c r="AB512" s="168">
        <f t="shared" si="148"/>
        <v>146.214</v>
      </c>
      <c r="AC512">
        <f t="shared" si="149"/>
        <v>101.804</v>
      </c>
      <c r="AD512" s="168">
        <f t="shared" si="150"/>
        <v>116.214</v>
      </c>
      <c r="AE512">
        <f t="shared" si="151"/>
        <v>71.804000000000002</v>
      </c>
    </row>
    <row r="513" spans="1:31" outlineLevel="1" x14ac:dyDescent="0.25">
      <c r="A513" s="149">
        <v>60</v>
      </c>
      <c r="B513" s="164" t="str">
        <f t="shared" si="133"/>
        <v>FA</v>
      </c>
      <c r="C513" s="164" t="str">
        <f t="shared" si="134"/>
        <v>FA</v>
      </c>
      <c r="D513" s="164" t="str">
        <f t="shared" si="135"/>
        <v>FA</v>
      </c>
      <c r="E513" s="135">
        <v>43.09</v>
      </c>
      <c r="F513" s="165">
        <v>1</v>
      </c>
      <c r="G513" s="135">
        <v>12</v>
      </c>
      <c r="H513" s="135">
        <v>125</v>
      </c>
      <c r="I513" s="154">
        <v>38.8523</v>
      </c>
      <c r="J513" s="154">
        <v>1.2E-2</v>
      </c>
      <c r="K513" s="154">
        <v>172.28399999999999</v>
      </c>
      <c r="L513" s="154">
        <v>135.00299999999999</v>
      </c>
      <c r="M513" s="154">
        <v>140.16200000000001</v>
      </c>
      <c r="N513" s="135">
        <f t="shared" si="136"/>
        <v>95</v>
      </c>
      <c r="O513" s="167">
        <f t="shared" si="137"/>
        <v>142.28399999999999</v>
      </c>
      <c r="P513" s="167">
        <f t="shared" si="137"/>
        <v>105.00299999999999</v>
      </c>
      <c r="Q513" s="167">
        <f t="shared" si="137"/>
        <v>110.16200000000001</v>
      </c>
      <c r="R513" s="135">
        <f t="shared" si="138"/>
        <v>90</v>
      </c>
      <c r="S513" s="167">
        <f t="shared" si="139"/>
        <v>137.28399999999999</v>
      </c>
      <c r="T513" s="167">
        <f t="shared" si="140"/>
        <v>100.00299999999999</v>
      </c>
      <c r="U513" s="167">
        <f t="shared" si="141"/>
        <v>105.16200000000001</v>
      </c>
      <c r="V513" s="135">
        <f t="shared" si="142"/>
        <v>60</v>
      </c>
      <c r="W513" s="167">
        <f t="shared" si="143"/>
        <v>107.28399999999999</v>
      </c>
      <c r="X513" s="167">
        <f t="shared" si="144"/>
        <v>70.002999999999986</v>
      </c>
      <c r="Y513" s="167">
        <f t="shared" si="145"/>
        <v>75.162000000000006</v>
      </c>
      <c r="Z513">
        <f t="shared" si="146"/>
        <v>142.28399999999999</v>
      </c>
      <c r="AA513">
        <f t="shared" si="147"/>
        <v>105.00299999999999</v>
      </c>
      <c r="AB513" s="168">
        <f t="shared" si="148"/>
        <v>137.28399999999999</v>
      </c>
      <c r="AC513">
        <f t="shared" si="149"/>
        <v>100.00299999999999</v>
      </c>
      <c r="AD513" s="168">
        <f t="shared" si="150"/>
        <v>107.28399999999999</v>
      </c>
      <c r="AE513">
        <f t="shared" si="151"/>
        <v>70.002999999999986</v>
      </c>
    </row>
    <row r="514" spans="1:31" outlineLevel="1" x14ac:dyDescent="0.25">
      <c r="A514" s="149">
        <v>70</v>
      </c>
      <c r="B514" s="164" t="str">
        <f t="shared" si="133"/>
        <v>FA</v>
      </c>
      <c r="C514" s="164" t="str">
        <f t="shared" si="134"/>
        <v>FA</v>
      </c>
      <c r="D514" s="164" t="str">
        <f t="shared" si="135"/>
        <v>FA</v>
      </c>
      <c r="E514" s="135">
        <v>50.25</v>
      </c>
      <c r="F514" s="165">
        <v>1</v>
      </c>
      <c r="G514" s="135">
        <v>12</v>
      </c>
      <c r="H514" s="135">
        <v>125</v>
      </c>
      <c r="I514" s="154">
        <v>46.0062</v>
      </c>
      <c r="J514" s="154">
        <v>1.2E-2</v>
      </c>
      <c r="K514" s="154">
        <v>165.739</v>
      </c>
      <c r="L514" s="154">
        <v>133.666</v>
      </c>
      <c r="M514" s="154">
        <v>138.053</v>
      </c>
      <c r="N514" s="135">
        <f t="shared" si="136"/>
        <v>95</v>
      </c>
      <c r="O514" s="167">
        <f t="shared" si="137"/>
        <v>135.739</v>
      </c>
      <c r="P514" s="167">
        <f t="shared" si="137"/>
        <v>103.666</v>
      </c>
      <c r="Q514" s="167">
        <f t="shared" si="137"/>
        <v>108.053</v>
      </c>
      <c r="R514" s="135">
        <f t="shared" si="138"/>
        <v>90</v>
      </c>
      <c r="S514" s="167">
        <f t="shared" si="139"/>
        <v>130.739</v>
      </c>
      <c r="T514" s="167">
        <f t="shared" si="140"/>
        <v>98.665999999999997</v>
      </c>
      <c r="U514" s="167">
        <f t="shared" si="141"/>
        <v>103.053</v>
      </c>
      <c r="V514" s="135">
        <f t="shared" si="142"/>
        <v>60</v>
      </c>
      <c r="W514" s="167">
        <f t="shared" si="143"/>
        <v>100.739</v>
      </c>
      <c r="X514" s="167">
        <f t="shared" si="144"/>
        <v>68.665999999999997</v>
      </c>
      <c r="Y514" s="167">
        <f t="shared" si="145"/>
        <v>73.052999999999997</v>
      </c>
      <c r="Z514">
        <f t="shared" si="146"/>
        <v>135.739</v>
      </c>
      <c r="AA514">
        <f t="shared" si="147"/>
        <v>103.666</v>
      </c>
      <c r="AB514" s="168">
        <f t="shared" si="148"/>
        <v>130.739</v>
      </c>
      <c r="AC514">
        <f t="shared" si="149"/>
        <v>98.665999999999997</v>
      </c>
      <c r="AD514" s="168">
        <f t="shared" si="150"/>
        <v>100.739</v>
      </c>
      <c r="AE514">
        <f t="shared" si="151"/>
        <v>68.665999999999997</v>
      </c>
    </row>
    <row r="515" spans="1:31" outlineLevel="1" x14ac:dyDescent="0.25">
      <c r="A515" s="149">
        <v>85</v>
      </c>
      <c r="B515" s="164" t="str">
        <f t="shared" si="133"/>
        <v>FA</v>
      </c>
      <c r="C515" s="164" t="str">
        <f t="shared" si="134"/>
        <v>FA</v>
      </c>
      <c r="D515" s="164" t="str">
        <f t="shared" si="135"/>
        <v>FA</v>
      </c>
      <c r="E515" s="135">
        <v>60.98</v>
      </c>
      <c r="F515" s="165">
        <v>1</v>
      </c>
      <c r="G515" s="135">
        <v>12</v>
      </c>
      <c r="H515" s="135">
        <v>125</v>
      </c>
      <c r="I515" s="154">
        <v>56.736899999999999</v>
      </c>
      <c r="J515" s="154">
        <v>1.2E-2</v>
      </c>
      <c r="K515" s="154">
        <v>158.834</v>
      </c>
      <c r="L515" s="154">
        <v>132.25899999999999</v>
      </c>
      <c r="M515" s="154">
        <v>135.85</v>
      </c>
      <c r="N515" s="135">
        <f t="shared" si="136"/>
        <v>95</v>
      </c>
      <c r="O515" s="167">
        <f t="shared" si="137"/>
        <v>128.834</v>
      </c>
      <c r="P515" s="167">
        <f t="shared" si="137"/>
        <v>102.25899999999999</v>
      </c>
      <c r="Q515" s="167">
        <f t="shared" si="137"/>
        <v>105.85</v>
      </c>
      <c r="R515" s="135">
        <f t="shared" si="138"/>
        <v>90</v>
      </c>
      <c r="S515" s="167">
        <f t="shared" si="139"/>
        <v>123.834</v>
      </c>
      <c r="T515" s="167">
        <f t="shared" si="140"/>
        <v>97.258999999999986</v>
      </c>
      <c r="U515" s="167">
        <f t="shared" si="141"/>
        <v>100.85</v>
      </c>
      <c r="V515" s="135">
        <f t="shared" si="142"/>
        <v>60</v>
      </c>
      <c r="W515" s="167">
        <f t="shared" si="143"/>
        <v>93.834000000000003</v>
      </c>
      <c r="X515" s="167">
        <f t="shared" si="144"/>
        <v>67.258999999999986</v>
      </c>
      <c r="Y515" s="167">
        <f t="shared" si="145"/>
        <v>70.849999999999994</v>
      </c>
      <c r="Z515">
        <f t="shared" si="146"/>
        <v>128.834</v>
      </c>
      <c r="AA515">
        <f t="shared" si="147"/>
        <v>102.25899999999999</v>
      </c>
      <c r="AB515" s="168">
        <f t="shared" si="148"/>
        <v>123.834</v>
      </c>
      <c r="AC515">
        <f t="shared" si="149"/>
        <v>97.258999999999986</v>
      </c>
      <c r="AD515" s="168">
        <f t="shared" si="150"/>
        <v>93.834000000000003</v>
      </c>
      <c r="AE515">
        <f t="shared" si="151"/>
        <v>67.258999999999986</v>
      </c>
    </row>
    <row r="516" spans="1:31" outlineLevel="1" x14ac:dyDescent="0.25">
      <c r="A516" s="149">
        <v>100</v>
      </c>
      <c r="B516" s="164" t="str">
        <f t="shared" si="133"/>
        <v>FA</v>
      </c>
      <c r="C516" s="164" t="str">
        <f t="shared" si="134"/>
        <v>FA</v>
      </c>
      <c r="D516" s="164" t="str">
        <f t="shared" si="135"/>
        <v>FA</v>
      </c>
      <c r="E516" s="135">
        <v>71.709999999999994</v>
      </c>
      <c r="F516" s="165">
        <v>1</v>
      </c>
      <c r="G516" s="135">
        <v>12</v>
      </c>
      <c r="H516" s="135">
        <v>125</v>
      </c>
      <c r="I516" s="154">
        <v>67.467699999999994</v>
      </c>
      <c r="J516" s="154">
        <v>1.2E-2</v>
      </c>
      <c r="K516" s="154">
        <v>153.81399999999999</v>
      </c>
      <c r="L516" s="154">
        <v>131.18199999999999</v>
      </c>
      <c r="M516" s="154">
        <v>134.53700000000001</v>
      </c>
      <c r="N516" s="135">
        <f t="shared" si="136"/>
        <v>95</v>
      </c>
      <c r="O516" s="167">
        <f t="shared" si="137"/>
        <v>123.81399999999999</v>
      </c>
      <c r="P516" s="167">
        <f t="shared" si="137"/>
        <v>101.18199999999999</v>
      </c>
      <c r="Q516" s="167">
        <f t="shared" si="137"/>
        <v>104.53700000000001</v>
      </c>
      <c r="R516" s="135">
        <f t="shared" si="138"/>
        <v>90</v>
      </c>
      <c r="S516" s="167">
        <f t="shared" si="139"/>
        <v>118.81399999999999</v>
      </c>
      <c r="T516" s="167">
        <f t="shared" si="140"/>
        <v>96.181999999999988</v>
      </c>
      <c r="U516" s="167">
        <f t="shared" si="141"/>
        <v>99.537000000000006</v>
      </c>
      <c r="V516" s="135">
        <f t="shared" si="142"/>
        <v>60</v>
      </c>
      <c r="W516" s="167">
        <f t="shared" si="143"/>
        <v>88.813999999999993</v>
      </c>
      <c r="X516" s="167">
        <f t="shared" si="144"/>
        <v>66.181999999999988</v>
      </c>
      <c r="Y516" s="167">
        <f t="shared" si="145"/>
        <v>69.537000000000006</v>
      </c>
      <c r="Z516">
        <f t="shared" si="146"/>
        <v>123.81399999999999</v>
      </c>
      <c r="AA516">
        <f t="shared" si="147"/>
        <v>101.18199999999999</v>
      </c>
      <c r="AB516" s="168">
        <f t="shared" si="148"/>
        <v>118.81399999999999</v>
      </c>
      <c r="AC516">
        <f t="shared" si="149"/>
        <v>96.181999999999988</v>
      </c>
      <c r="AD516" s="168">
        <f t="shared" si="150"/>
        <v>88.813999999999993</v>
      </c>
      <c r="AE516">
        <f t="shared" si="151"/>
        <v>66.181999999999988</v>
      </c>
    </row>
    <row r="517" spans="1:31" outlineLevel="1" x14ac:dyDescent="0.25">
      <c r="A517" s="149">
        <v>125</v>
      </c>
      <c r="B517" s="164" t="str">
        <f t="shared" si="133"/>
        <v>FA</v>
      </c>
      <c r="C517" s="164" t="str">
        <f t="shared" si="134"/>
        <v>FA</v>
      </c>
      <c r="D517" s="164" t="str">
        <f t="shared" si="135"/>
        <v>FA</v>
      </c>
      <c r="E517" s="135">
        <v>89.59</v>
      </c>
      <c r="F517" s="165">
        <v>1</v>
      </c>
      <c r="G517" s="135">
        <v>12</v>
      </c>
      <c r="H517" s="135">
        <v>125</v>
      </c>
      <c r="I517" s="154">
        <v>85.3523</v>
      </c>
      <c r="J517" s="154">
        <v>1.2E-2</v>
      </c>
      <c r="K517" s="154">
        <v>148.244</v>
      </c>
      <c r="L517" s="154">
        <v>130.02199999999999</v>
      </c>
      <c r="M517" s="154">
        <v>132.76</v>
      </c>
      <c r="N517" s="135">
        <f t="shared" si="136"/>
        <v>95</v>
      </c>
      <c r="O517" s="167">
        <f t="shared" si="137"/>
        <v>118.244</v>
      </c>
      <c r="P517" s="167">
        <f t="shared" si="137"/>
        <v>100.02199999999999</v>
      </c>
      <c r="Q517" s="167">
        <f t="shared" si="137"/>
        <v>102.75999999999999</v>
      </c>
      <c r="R517" s="135">
        <f t="shared" si="138"/>
        <v>90</v>
      </c>
      <c r="S517" s="167">
        <f t="shared" si="139"/>
        <v>113.244</v>
      </c>
      <c r="T517" s="167">
        <f t="shared" si="140"/>
        <v>95.021999999999991</v>
      </c>
      <c r="U517" s="167">
        <f t="shared" si="141"/>
        <v>97.759999999999991</v>
      </c>
      <c r="V517" s="135">
        <f t="shared" si="142"/>
        <v>60</v>
      </c>
      <c r="W517" s="167">
        <f t="shared" si="143"/>
        <v>83.244</v>
      </c>
      <c r="X517" s="167">
        <f t="shared" si="144"/>
        <v>65.021999999999991</v>
      </c>
      <c r="Y517" s="167">
        <f t="shared" si="145"/>
        <v>67.759999999999991</v>
      </c>
      <c r="Z517">
        <f t="shared" si="146"/>
        <v>118.244</v>
      </c>
      <c r="AA517">
        <f t="shared" si="147"/>
        <v>100.02199999999999</v>
      </c>
      <c r="AB517" s="168">
        <f t="shared" si="148"/>
        <v>113.244</v>
      </c>
      <c r="AC517">
        <f t="shared" si="149"/>
        <v>95.021999999999991</v>
      </c>
      <c r="AD517" s="168">
        <f t="shared" si="150"/>
        <v>83.244</v>
      </c>
      <c r="AE517">
        <f t="shared" si="151"/>
        <v>65.021999999999991</v>
      </c>
    </row>
    <row r="518" spans="1:31" outlineLevel="1" x14ac:dyDescent="0.25">
      <c r="A518" s="149">
        <v>150</v>
      </c>
      <c r="B518" s="164" t="str">
        <f t="shared" si="133"/>
        <v>FA</v>
      </c>
      <c r="C518" s="164" t="str">
        <f t="shared" si="134"/>
        <v>FA</v>
      </c>
      <c r="D518" s="164" t="str">
        <f t="shared" si="135"/>
        <v>FA</v>
      </c>
      <c r="E518" s="135">
        <v>107.48</v>
      </c>
      <c r="F518" s="165">
        <v>1</v>
      </c>
      <c r="G518" s="135">
        <v>12</v>
      </c>
      <c r="H518" s="135">
        <v>125</v>
      </c>
      <c r="I518" s="154">
        <v>103.23699999999999</v>
      </c>
      <c r="J518" s="154">
        <v>1.2E-2</v>
      </c>
      <c r="K518" s="154">
        <v>144.47200000000001</v>
      </c>
      <c r="L518" s="154">
        <v>129.22399999999999</v>
      </c>
      <c r="M518" s="154">
        <v>131.46299999999999</v>
      </c>
      <c r="N518" s="135">
        <f t="shared" si="136"/>
        <v>95</v>
      </c>
      <c r="O518" s="167">
        <f t="shared" si="137"/>
        <v>114.47200000000001</v>
      </c>
      <c r="P518" s="167">
        <f t="shared" si="137"/>
        <v>99.22399999999999</v>
      </c>
      <c r="Q518" s="167">
        <f t="shared" si="137"/>
        <v>101.46299999999999</v>
      </c>
      <c r="R518" s="135">
        <f t="shared" si="138"/>
        <v>90</v>
      </c>
      <c r="S518" s="167">
        <f t="shared" si="139"/>
        <v>109.47200000000001</v>
      </c>
      <c r="T518" s="167">
        <f t="shared" si="140"/>
        <v>94.22399999999999</v>
      </c>
      <c r="U518" s="167">
        <f t="shared" si="141"/>
        <v>96.462999999999994</v>
      </c>
      <c r="V518" s="135">
        <f t="shared" si="142"/>
        <v>60</v>
      </c>
      <c r="W518" s="167">
        <f t="shared" si="143"/>
        <v>79.472000000000008</v>
      </c>
      <c r="X518" s="167">
        <f t="shared" si="144"/>
        <v>64.22399999999999</v>
      </c>
      <c r="Y518" s="167">
        <f t="shared" si="145"/>
        <v>66.462999999999994</v>
      </c>
      <c r="Z518">
        <f t="shared" si="146"/>
        <v>114.47200000000001</v>
      </c>
      <c r="AA518">
        <f t="shared" si="147"/>
        <v>99.22399999999999</v>
      </c>
      <c r="AB518" s="168">
        <f t="shared" si="148"/>
        <v>109.47200000000001</v>
      </c>
      <c r="AC518">
        <f t="shared" si="149"/>
        <v>94.22399999999999</v>
      </c>
      <c r="AD518" s="168">
        <f t="shared" si="150"/>
        <v>79.472000000000008</v>
      </c>
      <c r="AE518">
        <f t="shared" si="151"/>
        <v>64.22399999999999</v>
      </c>
    </row>
    <row r="519" spans="1:31" outlineLevel="1" x14ac:dyDescent="0.25">
      <c r="A519" s="149">
        <v>2</v>
      </c>
      <c r="B519" s="164" t="str">
        <f t="shared" si="133"/>
        <v>FA</v>
      </c>
      <c r="C519" s="164" t="str">
        <f t="shared" si="134"/>
        <v>FA</v>
      </c>
      <c r="D519" s="164" t="str">
        <f t="shared" si="135"/>
        <v>FA</v>
      </c>
      <c r="E519" s="135">
        <v>1.6</v>
      </c>
      <c r="F519" s="165">
        <v>1</v>
      </c>
      <c r="G519" s="135">
        <v>15</v>
      </c>
      <c r="H519" s="135">
        <v>125</v>
      </c>
      <c r="I519" s="154">
        <v>-2.64</v>
      </c>
      <c r="J519" s="154">
        <v>1.4999999999999999E-2</v>
      </c>
      <c r="K519" s="154">
        <v>1109.5999999999999</v>
      </c>
      <c r="L519" s="154">
        <v>339.48399999999998</v>
      </c>
      <c r="M519" s="154">
        <v>458.96199999999999</v>
      </c>
      <c r="N519" s="135">
        <f t="shared" si="136"/>
        <v>95</v>
      </c>
      <c r="O519" s="167">
        <f t="shared" si="137"/>
        <v>1079.5999999999999</v>
      </c>
      <c r="P519" s="167">
        <f t="shared" si="137"/>
        <v>309.48399999999998</v>
      </c>
      <c r="Q519" s="167">
        <f t="shared" si="137"/>
        <v>428.96199999999999</v>
      </c>
      <c r="R519" s="135">
        <f t="shared" si="138"/>
        <v>90</v>
      </c>
      <c r="S519" s="167">
        <f t="shared" si="139"/>
        <v>1074.5999999999999</v>
      </c>
      <c r="T519" s="167">
        <f t="shared" si="140"/>
        <v>304.48399999999998</v>
      </c>
      <c r="U519" s="167">
        <f t="shared" si="141"/>
        <v>423.96199999999999</v>
      </c>
      <c r="V519" s="135">
        <f t="shared" si="142"/>
        <v>60</v>
      </c>
      <c r="W519" s="167">
        <f t="shared" si="143"/>
        <v>1044.5999999999999</v>
      </c>
      <c r="X519" s="167">
        <f t="shared" si="144"/>
        <v>274.48399999999998</v>
      </c>
      <c r="Y519" s="167">
        <f t="shared" si="145"/>
        <v>393.96199999999999</v>
      </c>
      <c r="Z519" t="str">
        <f t="shared" si="146"/>
        <v>NA</v>
      </c>
      <c r="AA519" t="str">
        <f t="shared" si="147"/>
        <v>NA</v>
      </c>
      <c r="AB519" s="168" t="str">
        <f t="shared" si="148"/>
        <v>NA</v>
      </c>
      <c r="AC519" t="str">
        <f t="shared" si="149"/>
        <v>NA</v>
      </c>
      <c r="AD519" s="168" t="str">
        <f t="shared" si="150"/>
        <v>NA</v>
      </c>
      <c r="AE519" t="str">
        <f t="shared" si="151"/>
        <v>NA</v>
      </c>
    </row>
    <row r="520" spans="1:31" outlineLevel="1" x14ac:dyDescent="0.25">
      <c r="A520" s="149">
        <v>3.5</v>
      </c>
      <c r="B520" s="164" t="str">
        <f t="shared" si="133"/>
        <v>FA</v>
      </c>
      <c r="C520" s="164" t="str">
        <f t="shared" si="134"/>
        <v>FA</v>
      </c>
      <c r="D520" s="164" t="str">
        <f t="shared" si="135"/>
        <v>FA</v>
      </c>
      <c r="E520" s="135">
        <v>2.67</v>
      </c>
      <c r="F520" s="165">
        <v>1</v>
      </c>
      <c r="G520" s="135">
        <v>15</v>
      </c>
      <c r="H520" s="135">
        <v>125</v>
      </c>
      <c r="I520" s="154">
        <v>-1.5669200000000001</v>
      </c>
      <c r="J520" s="154">
        <v>1.4999999999999999E-2</v>
      </c>
      <c r="K520" s="154">
        <v>833.07</v>
      </c>
      <c r="L520" s="154">
        <v>271.94600000000003</v>
      </c>
      <c r="M520" s="154">
        <v>355.149</v>
      </c>
      <c r="N520" s="135">
        <f t="shared" si="136"/>
        <v>95</v>
      </c>
      <c r="O520" s="167">
        <f t="shared" si="137"/>
        <v>803.07</v>
      </c>
      <c r="P520" s="167">
        <f t="shared" si="137"/>
        <v>241.94600000000003</v>
      </c>
      <c r="Q520" s="167">
        <f t="shared" si="137"/>
        <v>325.149</v>
      </c>
      <c r="R520" s="135">
        <f t="shared" si="138"/>
        <v>90</v>
      </c>
      <c r="S520" s="167">
        <f t="shared" si="139"/>
        <v>798.07</v>
      </c>
      <c r="T520" s="167">
        <f t="shared" si="140"/>
        <v>236.94600000000003</v>
      </c>
      <c r="U520" s="167">
        <f t="shared" si="141"/>
        <v>320.149</v>
      </c>
      <c r="V520" s="135">
        <f t="shared" si="142"/>
        <v>60</v>
      </c>
      <c r="W520" s="167">
        <f t="shared" si="143"/>
        <v>768.07</v>
      </c>
      <c r="X520" s="167">
        <f t="shared" si="144"/>
        <v>206.94600000000003</v>
      </c>
      <c r="Y520" s="167">
        <f t="shared" si="145"/>
        <v>290.149</v>
      </c>
      <c r="Z520" t="str">
        <f t="shared" si="146"/>
        <v>NA</v>
      </c>
      <c r="AA520" t="str">
        <f t="shared" si="147"/>
        <v>NA</v>
      </c>
      <c r="AB520" s="168" t="str">
        <f t="shared" si="148"/>
        <v>NA</v>
      </c>
      <c r="AC520" t="str">
        <f t="shared" si="149"/>
        <v>NA</v>
      </c>
      <c r="AD520" s="168" t="str">
        <f t="shared" si="150"/>
        <v>NA</v>
      </c>
      <c r="AE520" t="str">
        <f t="shared" si="151"/>
        <v>NA</v>
      </c>
    </row>
    <row r="521" spans="1:31" outlineLevel="1" x14ac:dyDescent="0.25">
      <c r="A521" s="149">
        <v>5</v>
      </c>
      <c r="B521" s="164" t="str">
        <f t="shared" si="133"/>
        <v>FA</v>
      </c>
      <c r="C521" s="164" t="str">
        <f t="shared" si="134"/>
        <v>FA</v>
      </c>
      <c r="D521" s="164" t="str">
        <f t="shared" si="135"/>
        <v>FA</v>
      </c>
      <c r="E521" s="135">
        <v>3.75</v>
      </c>
      <c r="F521" s="165">
        <v>1</v>
      </c>
      <c r="G521" s="135">
        <v>15</v>
      </c>
      <c r="H521" s="135">
        <v>125</v>
      </c>
      <c r="I521" s="154">
        <v>-0.49384600000000001</v>
      </c>
      <c r="J521" s="154">
        <v>1.4999999999999999E-2</v>
      </c>
      <c r="K521" s="154">
        <v>673.524</v>
      </c>
      <c r="L521" s="154">
        <v>237.69800000000001</v>
      </c>
      <c r="M521" s="154">
        <v>300.536</v>
      </c>
      <c r="N521" s="135">
        <f t="shared" si="136"/>
        <v>95</v>
      </c>
      <c r="O521" s="167">
        <f t="shared" si="137"/>
        <v>643.524</v>
      </c>
      <c r="P521" s="167">
        <f t="shared" si="137"/>
        <v>207.69800000000001</v>
      </c>
      <c r="Q521" s="167">
        <f t="shared" si="137"/>
        <v>270.536</v>
      </c>
      <c r="R521" s="135">
        <f t="shared" si="138"/>
        <v>90</v>
      </c>
      <c r="S521" s="167">
        <f t="shared" si="139"/>
        <v>638.524</v>
      </c>
      <c r="T521" s="167">
        <f t="shared" si="140"/>
        <v>202.69800000000001</v>
      </c>
      <c r="U521" s="167">
        <f t="shared" si="141"/>
        <v>265.536</v>
      </c>
      <c r="V521" s="135">
        <f t="shared" si="142"/>
        <v>60</v>
      </c>
      <c r="W521" s="167">
        <f t="shared" si="143"/>
        <v>608.524</v>
      </c>
      <c r="X521" s="167">
        <f t="shared" si="144"/>
        <v>172.69800000000001</v>
      </c>
      <c r="Y521" s="167">
        <f t="shared" si="145"/>
        <v>235.536</v>
      </c>
      <c r="Z521" t="str">
        <f t="shared" si="146"/>
        <v>NA</v>
      </c>
      <c r="AA521" t="str">
        <f t="shared" si="147"/>
        <v>NA</v>
      </c>
      <c r="AB521" s="168" t="str">
        <f t="shared" si="148"/>
        <v>NA</v>
      </c>
      <c r="AC521" t="str">
        <f t="shared" si="149"/>
        <v>NA</v>
      </c>
      <c r="AD521" s="168" t="str">
        <f t="shared" si="150"/>
        <v>NA</v>
      </c>
      <c r="AE521" t="str">
        <f t="shared" si="151"/>
        <v>NA</v>
      </c>
    </row>
    <row r="522" spans="1:31" outlineLevel="1" x14ac:dyDescent="0.25">
      <c r="A522" s="149">
        <v>7.5</v>
      </c>
      <c r="B522" s="164" t="str">
        <f t="shared" si="133"/>
        <v>FA</v>
      </c>
      <c r="C522" s="164" t="str">
        <f t="shared" si="134"/>
        <v>FA</v>
      </c>
      <c r="D522" s="164" t="str">
        <f t="shared" si="135"/>
        <v>FA</v>
      </c>
      <c r="E522" s="135">
        <v>5.53</v>
      </c>
      <c r="F522" s="165">
        <v>1</v>
      </c>
      <c r="G522" s="135">
        <v>15</v>
      </c>
      <c r="H522" s="135">
        <v>125</v>
      </c>
      <c r="I522" s="154">
        <v>1.2946200000000001</v>
      </c>
      <c r="J522" s="154">
        <v>1.4999999999999999E-2</v>
      </c>
      <c r="K522" s="154">
        <v>522.07600000000002</v>
      </c>
      <c r="L522" s="154">
        <v>205.59700000000001</v>
      </c>
      <c r="M522" s="154">
        <v>251.322</v>
      </c>
      <c r="N522" s="135">
        <f t="shared" si="136"/>
        <v>95</v>
      </c>
      <c r="O522" s="167">
        <f t="shared" si="137"/>
        <v>492.07600000000002</v>
      </c>
      <c r="P522" s="167">
        <f t="shared" si="137"/>
        <v>175.59700000000001</v>
      </c>
      <c r="Q522" s="167">
        <f t="shared" si="137"/>
        <v>221.322</v>
      </c>
      <c r="R522" s="135">
        <f t="shared" si="138"/>
        <v>90</v>
      </c>
      <c r="S522" s="167">
        <f t="shared" si="139"/>
        <v>487.07600000000002</v>
      </c>
      <c r="T522" s="167">
        <f t="shared" si="140"/>
        <v>170.59700000000001</v>
      </c>
      <c r="U522" s="167">
        <f t="shared" si="141"/>
        <v>216.322</v>
      </c>
      <c r="V522" s="135">
        <f t="shared" si="142"/>
        <v>60</v>
      </c>
      <c r="W522" s="167">
        <f t="shared" si="143"/>
        <v>457.07600000000002</v>
      </c>
      <c r="X522" s="167">
        <f t="shared" si="144"/>
        <v>140.59700000000001</v>
      </c>
      <c r="Y522" s="167">
        <f t="shared" si="145"/>
        <v>186.322</v>
      </c>
      <c r="Z522" t="str">
        <f t="shared" si="146"/>
        <v>NA</v>
      </c>
      <c r="AA522" t="str">
        <f t="shared" si="147"/>
        <v>NA</v>
      </c>
      <c r="AB522" s="168" t="str">
        <f t="shared" si="148"/>
        <v>NA</v>
      </c>
      <c r="AC522" t="str">
        <f t="shared" si="149"/>
        <v>NA</v>
      </c>
      <c r="AD522" s="168" t="str">
        <f t="shared" si="150"/>
        <v>NA</v>
      </c>
      <c r="AE522" t="str">
        <f t="shared" si="151"/>
        <v>NA</v>
      </c>
    </row>
    <row r="523" spans="1:31" outlineLevel="1" x14ac:dyDescent="0.25">
      <c r="A523" s="149">
        <v>10</v>
      </c>
      <c r="B523" s="164" t="str">
        <f t="shared" si="133"/>
        <v>FA</v>
      </c>
      <c r="C523" s="164" t="str">
        <f t="shared" si="134"/>
        <v>FA</v>
      </c>
      <c r="D523" s="164" t="str">
        <f t="shared" si="135"/>
        <v>FA</v>
      </c>
      <c r="E523" s="135">
        <v>7.32</v>
      </c>
      <c r="F523" s="165">
        <v>1</v>
      </c>
      <c r="G523" s="135">
        <v>15</v>
      </c>
      <c r="H523" s="135">
        <v>125</v>
      </c>
      <c r="I523" s="154">
        <v>3.0830799999999998</v>
      </c>
      <c r="J523" s="154">
        <v>1.4999999999999999E-2</v>
      </c>
      <c r="K523" s="154">
        <v>435.57299999999998</v>
      </c>
      <c r="L523" s="154">
        <v>188.34200000000001</v>
      </c>
      <c r="M523" s="154">
        <v>223.38499999999999</v>
      </c>
      <c r="N523" s="135">
        <f t="shared" si="136"/>
        <v>95</v>
      </c>
      <c r="O523" s="167">
        <f t="shared" si="137"/>
        <v>405.57299999999998</v>
      </c>
      <c r="P523" s="167">
        <f t="shared" si="137"/>
        <v>158.34200000000001</v>
      </c>
      <c r="Q523" s="167">
        <f t="shared" si="137"/>
        <v>193.38499999999999</v>
      </c>
      <c r="R523" s="135">
        <f t="shared" si="138"/>
        <v>90</v>
      </c>
      <c r="S523" s="167">
        <f t="shared" si="139"/>
        <v>400.57299999999998</v>
      </c>
      <c r="T523" s="167">
        <f t="shared" si="140"/>
        <v>153.34200000000001</v>
      </c>
      <c r="U523" s="167">
        <f t="shared" si="141"/>
        <v>188.38499999999999</v>
      </c>
      <c r="V523" s="135">
        <f t="shared" si="142"/>
        <v>60</v>
      </c>
      <c r="W523" s="167">
        <f t="shared" si="143"/>
        <v>370.57299999999998</v>
      </c>
      <c r="X523" s="167">
        <f t="shared" si="144"/>
        <v>123.34200000000001</v>
      </c>
      <c r="Y523" s="167">
        <f t="shared" si="145"/>
        <v>158.38499999999999</v>
      </c>
      <c r="Z523" t="str">
        <f t="shared" si="146"/>
        <v>NA</v>
      </c>
      <c r="AA523" t="str">
        <f t="shared" si="147"/>
        <v>NA</v>
      </c>
      <c r="AB523" s="168" t="str">
        <f t="shared" si="148"/>
        <v>NA</v>
      </c>
      <c r="AC523" t="str">
        <f t="shared" si="149"/>
        <v>NA</v>
      </c>
      <c r="AD523" s="168" t="str">
        <f t="shared" si="150"/>
        <v>NA</v>
      </c>
      <c r="AE523" t="str">
        <f t="shared" si="151"/>
        <v>NA</v>
      </c>
    </row>
    <row r="524" spans="1:31" outlineLevel="1" x14ac:dyDescent="0.25">
      <c r="A524" s="149">
        <v>15</v>
      </c>
      <c r="B524" s="164" t="str">
        <f t="shared" si="133"/>
        <v>FA</v>
      </c>
      <c r="C524" s="164" t="str">
        <f t="shared" si="134"/>
        <v>FA</v>
      </c>
      <c r="D524" s="164" t="str">
        <f t="shared" si="135"/>
        <v>FA</v>
      </c>
      <c r="E524" s="135">
        <v>10.9</v>
      </c>
      <c r="F524" s="165">
        <v>1</v>
      </c>
      <c r="G524" s="135">
        <v>15</v>
      </c>
      <c r="H524" s="135">
        <v>125</v>
      </c>
      <c r="I524" s="154">
        <v>6.66</v>
      </c>
      <c r="J524" s="154">
        <v>1.4999999999999999E-2</v>
      </c>
      <c r="K524" s="154">
        <v>341.40899999999999</v>
      </c>
      <c r="L524" s="154">
        <v>169.58199999999999</v>
      </c>
      <c r="M524" s="154">
        <v>194.32900000000001</v>
      </c>
      <c r="N524" s="135">
        <f t="shared" si="136"/>
        <v>95</v>
      </c>
      <c r="O524" s="167">
        <f t="shared" si="137"/>
        <v>311.40899999999999</v>
      </c>
      <c r="P524" s="167">
        <f t="shared" si="137"/>
        <v>139.58199999999999</v>
      </c>
      <c r="Q524" s="167">
        <f t="shared" si="137"/>
        <v>164.32900000000001</v>
      </c>
      <c r="R524" s="135">
        <f t="shared" si="138"/>
        <v>90</v>
      </c>
      <c r="S524" s="167">
        <f t="shared" si="139"/>
        <v>306.40899999999999</v>
      </c>
      <c r="T524" s="167">
        <f t="shared" si="140"/>
        <v>134.58199999999999</v>
      </c>
      <c r="U524" s="167">
        <f t="shared" si="141"/>
        <v>159.32900000000001</v>
      </c>
      <c r="V524" s="135">
        <f t="shared" si="142"/>
        <v>60</v>
      </c>
      <c r="W524" s="167">
        <f t="shared" si="143"/>
        <v>276.40899999999999</v>
      </c>
      <c r="X524" s="167">
        <f t="shared" si="144"/>
        <v>104.58199999999999</v>
      </c>
      <c r="Y524" s="167">
        <f t="shared" si="145"/>
        <v>129.32900000000001</v>
      </c>
      <c r="Z524" t="str">
        <f t="shared" si="146"/>
        <v>NA</v>
      </c>
      <c r="AA524" t="str">
        <f t="shared" si="147"/>
        <v>NA</v>
      </c>
      <c r="AB524" s="168" t="str">
        <f t="shared" si="148"/>
        <v>NA</v>
      </c>
      <c r="AC524" t="str">
        <f t="shared" si="149"/>
        <v>NA</v>
      </c>
      <c r="AD524" s="168" t="str">
        <f t="shared" si="150"/>
        <v>NA</v>
      </c>
      <c r="AE524" t="str">
        <f t="shared" si="151"/>
        <v>NA</v>
      </c>
    </row>
    <row r="525" spans="1:31" outlineLevel="1" x14ac:dyDescent="0.25">
      <c r="A525" s="149">
        <v>20</v>
      </c>
      <c r="B525" s="164" t="str">
        <f t="shared" si="133"/>
        <v>FA</v>
      </c>
      <c r="C525" s="164" t="str">
        <f t="shared" si="134"/>
        <v>FA</v>
      </c>
      <c r="D525" s="164" t="str">
        <f t="shared" si="135"/>
        <v>FA</v>
      </c>
      <c r="E525" s="135">
        <v>14.48</v>
      </c>
      <c r="F525" s="165">
        <v>1</v>
      </c>
      <c r="G525" s="135">
        <v>15</v>
      </c>
      <c r="H525" s="135">
        <v>125</v>
      </c>
      <c r="I525" s="154">
        <v>10.2369</v>
      </c>
      <c r="J525" s="154">
        <v>1.4999999999999999E-2</v>
      </c>
      <c r="K525" s="154">
        <v>290.952</v>
      </c>
      <c r="L525" s="154">
        <v>159.309</v>
      </c>
      <c r="M525" s="154">
        <v>177.71299999999999</v>
      </c>
      <c r="N525" s="135">
        <f t="shared" si="136"/>
        <v>95</v>
      </c>
      <c r="O525" s="167">
        <f t="shared" si="137"/>
        <v>260.952</v>
      </c>
      <c r="P525" s="167">
        <f t="shared" si="137"/>
        <v>129.309</v>
      </c>
      <c r="Q525" s="167">
        <f t="shared" si="137"/>
        <v>147.71299999999999</v>
      </c>
      <c r="R525" s="135">
        <f t="shared" si="138"/>
        <v>90</v>
      </c>
      <c r="S525" s="167">
        <f t="shared" si="139"/>
        <v>255.952</v>
      </c>
      <c r="T525" s="167">
        <f t="shared" si="140"/>
        <v>124.309</v>
      </c>
      <c r="U525" s="167">
        <f t="shared" si="141"/>
        <v>142.71299999999999</v>
      </c>
      <c r="V525" s="135">
        <f t="shared" si="142"/>
        <v>60</v>
      </c>
      <c r="W525" s="167">
        <f t="shared" si="143"/>
        <v>225.952</v>
      </c>
      <c r="X525" s="167">
        <f t="shared" si="144"/>
        <v>94.308999999999997</v>
      </c>
      <c r="Y525" s="167">
        <f t="shared" si="145"/>
        <v>112.71299999999999</v>
      </c>
      <c r="Z525" t="str">
        <f t="shared" si="146"/>
        <v>NA</v>
      </c>
      <c r="AA525">
        <f t="shared" si="147"/>
        <v>129.309</v>
      </c>
      <c r="AB525" s="168" t="str">
        <f t="shared" si="148"/>
        <v>NA</v>
      </c>
      <c r="AC525" t="str">
        <f t="shared" si="149"/>
        <v>NA</v>
      </c>
      <c r="AD525" s="168" t="str">
        <f t="shared" si="150"/>
        <v>NA</v>
      </c>
      <c r="AE525" t="str">
        <f t="shared" si="151"/>
        <v>NA</v>
      </c>
    </row>
    <row r="526" spans="1:31" outlineLevel="1" x14ac:dyDescent="0.25">
      <c r="A526" s="149">
        <v>35</v>
      </c>
      <c r="B526" s="164" t="str">
        <f t="shared" si="133"/>
        <v>FA</v>
      </c>
      <c r="C526" s="164" t="str">
        <f t="shared" si="134"/>
        <v>FA</v>
      </c>
      <c r="D526" s="164" t="str">
        <f t="shared" si="135"/>
        <v>FA</v>
      </c>
      <c r="E526" s="135">
        <v>25.21</v>
      </c>
      <c r="F526" s="165">
        <v>1</v>
      </c>
      <c r="G526" s="135">
        <v>15</v>
      </c>
      <c r="H526" s="135">
        <v>125</v>
      </c>
      <c r="I526" s="154">
        <v>20.967700000000001</v>
      </c>
      <c r="J526" s="154">
        <v>1.4999999999999999E-2</v>
      </c>
      <c r="K526" s="154">
        <v>223.41</v>
      </c>
      <c r="L526" s="154">
        <v>145.495</v>
      </c>
      <c r="M526" s="154">
        <v>156.65199999999999</v>
      </c>
      <c r="N526" s="135">
        <f t="shared" si="136"/>
        <v>95</v>
      </c>
      <c r="O526" s="167">
        <f t="shared" si="137"/>
        <v>193.41</v>
      </c>
      <c r="P526" s="167">
        <f t="shared" si="137"/>
        <v>115.495</v>
      </c>
      <c r="Q526" s="167">
        <f t="shared" si="137"/>
        <v>126.65199999999999</v>
      </c>
      <c r="R526" s="135">
        <f t="shared" si="138"/>
        <v>90</v>
      </c>
      <c r="S526" s="167">
        <f t="shared" si="139"/>
        <v>188.41</v>
      </c>
      <c r="T526" s="167">
        <f t="shared" si="140"/>
        <v>110.495</v>
      </c>
      <c r="U526" s="167">
        <f t="shared" si="141"/>
        <v>121.65199999999999</v>
      </c>
      <c r="V526" s="135">
        <f t="shared" si="142"/>
        <v>60</v>
      </c>
      <c r="W526" s="167">
        <f t="shared" si="143"/>
        <v>158.41</v>
      </c>
      <c r="X526" s="167">
        <f t="shared" si="144"/>
        <v>80.495000000000005</v>
      </c>
      <c r="Y526" s="167">
        <f t="shared" si="145"/>
        <v>91.651999999999987</v>
      </c>
      <c r="Z526">
        <f t="shared" si="146"/>
        <v>193.41</v>
      </c>
      <c r="AA526">
        <f t="shared" si="147"/>
        <v>115.495</v>
      </c>
      <c r="AB526" s="168" t="str">
        <f t="shared" si="148"/>
        <v>NA</v>
      </c>
      <c r="AC526">
        <f t="shared" si="149"/>
        <v>110.495</v>
      </c>
      <c r="AD526" s="168" t="str">
        <f t="shared" si="150"/>
        <v>NA</v>
      </c>
      <c r="AE526">
        <f t="shared" si="151"/>
        <v>80.495000000000005</v>
      </c>
    </row>
    <row r="527" spans="1:31" outlineLevel="1" x14ac:dyDescent="0.25">
      <c r="A527" s="149">
        <v>50</v>
      </c>
      <c r="B527" s="164" t="str">
        <f t="shared" ref="B527:B578" si="152">IF(AND($A527&lt;=$C$29,Z527&lt;&gt;"NA",AA527&lt;&gt;"NA",G527&gt;=$Z$31),"TR","FA")</f>
        <v>FA</v>
      </c>
      <c r="C527" s="164" t="str">
        <f t="shared" ref="C527:C578" si="153">IF(AND($A527&lt;=$C$29,$AB527&lt;&gt;"NA",$AC527&lt;&gt;"NA",$G527&gt;=$AB$31),"TR","FA")</f>
        <v>FA</v>
      </c>
      <c r="D527" s="164" t="str">
        <f t="shared" ref="D527:D578" si="154">IF(AND($A527&lt;=$C$29,$AD527&lt;&gt;"NA",$AE527&lt;&gt;"NA",$G527&gt;=$AD$31),"TR","FA")</f>
        <v>FA</v>
      </c>
      <c r="E527" s="135">
        <v>35.94</v>
      </c>
      <c r="F527" s="165">
        <v>1</v>
      </c>
      <c r="G527" s="135">
        <v>15</v>
      </c>
      <c r="H527" s="135">
        <v>125</v>
      </c>
      <c r="I527" s="154">
        <v>31.698499999999999</v>
      </c>
      <c r="J527" s="154">
        <v>1.4999999999999999E-2</v>
      </c>
      <c r="K527" s="154">
        <v>195.006</v>
      </c>
      <c r="L527" s="154">
        <v>139.71</v>
      </c>
      <c r="M527" s="154">
        <v>147.62100000000001</v>
      </c>
      <c r="N527" s="135">
        <f t="shared" si="136"/>
        <v>95</v>
      </c>
      <c r="O527" s="167">
        <f t="shared" si="137"/>
        <v>165.006</v>
      </c>
      <c r="P527" s="167">
        <f t="shared" si="137"/>
        <v>109.71000000000001</v>
      </c>
      <c r="Q527" s="167">
        <f t="shared" si="137"/>
        <v>117.62100000000001</v>
      </c>
      <c r="R527" s="135">
        <f t="shared" si="138"/>
        <v>90</v>
      </c>
      <c r="S527" s="167">
        <f t="shared" si="139"/>
        <v>160.006</v>
      </c>
      <c r="T527" s="167">
        <f t="shared" si="140"/>
        <v>104.71000000000001</v>
      </c>
      <c r="U527" s="167">
        <f t="shared" si="141"/>
        <v>112.62100000000001</v>
      </c>
      <c r="V527" s="135">
        <f t="shared" si="142"/>
        <v>60</v>
      </c>
      <c r="W527" s="167">
        <f t="shared" si="143"/>
        <v>130.006</v>
      </c>
      <c r="X527" s="167">
        <f t="shared" si="144"/>
        <v>74.710000000000008</v>
      </c>
      <c r="Y527" s="167">
        <f t="shared" si="145"/>
        <v>82.621000000000009</v>
      </c>
      <c r="Z527">
        <f t="shared" si="146"/>
        <v>165.006</v>
      </c>
      <c r="AA527">
        <f t="shared" si="147"/>
        <v>109.71000000000001</v>
      </c>
      <c r="AB527" s="168">
        <f t="shared" si="148"/>
        <v>160.006</v>
      </c>
      <c r="AC527">
        <f t="shared" si="149"/>
        <v>104.71000000000001</v>
      </c>
      <c r="AD527" s="168">
        <f t="shared" si="150"/>
        <v>130.006</v>
      </c>
      <c r="AE527">
        <f t="shared" si="151"/>
        <v>74.710000000000008</v>
      </c>
    </row>
    <row r="528" spans="1:31" outlineLevel="1" x14ac:dyDescent="0.25">
      <c r="A528" s="149">
        <v>60</v>
      </c>
      <c r="B528" s="164" t="str">
        <f t="shared" si="152"/>
        <v>FA</v>
      </c>
      <c r="C528" s="164" t="str">
        <f t="shared" si="153"/>
        <v>FA</v>
      </c>
      <c r="D528" s="164" t="str">
        <f t="shared" si="154"/>
        <v>FA</v>
      </c>
      <c r="E528" s="135">
        <v>43.09</v>
      </c>
      <c r="F528" s="165">
        <v>1</v>
      </c>
      <c r="G528" s="135">
        <v>15</v>
      </c>
      <c r="H528" s="135">
        <v>125</v>
      </c>
      <c r="I528" s="154">
        <v>38.8523</v>
      </c>
      <c r="J528" s="154">
        <v>1.4999999999999999E-2</v>
      </c>
      <c r="K528" s="154">
        <v>183.90299999999999</v>
      </c>
      <c r="L528" s="154">
        <v>137.47</v>
      </c>
      <c r="M528" s="154">
        <v>143.88399999999999</v>
      </c>
      <c r="N528" s="135">
        <f t="shared" ref="N528:N578" si="155">$O$35</f>
        <v>95</v>
      </c>
      <c r="O528" s="167">
        <f t="shared" ref="O528:Q578" si="156">K528-$K$35+$O$35</f>
        <v>153.90299999999999</v>
      </c>
      <c r="P528" s="167">
        <f t="shared" si="156"/>
        <v>107.47</v>
      </c>
      <c r="Q528" s="167">
        <f t="shared" si="156"/>
        <v>113.88399999999999</v>
      </c>
      <c r="R528" s="135">
        <f t="shared" ref="R528:R578" si="157">$S$35</f>
        <v>90</v>
      </c>
      <c r="S528" s="167">
        <f t="shared" ref="S528:S578" si="158">$K528-$K$35+$S$35</f>
        <v>148.90299999999999</v>
      </c>
      <c r="T528" s="167">
        <f t="shared" ref="T528:T578" si="159">$L528-$K$35+$S$35</f>
        <v>102.47</v>
      </c>
      <c r="U528" s="167">
        <f t="shared" ref="U528:U578" si="160">$M528-$K$35+$S$35</f>
        <v>108.88399999999999</v>
      </c>
      <c r="V528" s="135">
        <f t="shared" ref="V528:V578" si="161">$W$35</f>
        <v>60</v>
      </c>
      <c r="W528" s="167">
        <f t="shared" ref="W528:W578" si="162">$K528-$K$35+$W$35</f>
        <v>118.90299999999999</v>
      </c>
      <c r="X528" s="167">
        <f t="shared" ref="X528:X578" si="163">$L528-$K$35+$W$35</f>
        <v>72.47</v>
      </c>
      <c r="Y528" s="167">
        <f t="shared" ref="Y528:Y578" si="164">$M528-$K$35+$W$35</f>
        <v>78.883999999999986</v>
      </c>
      <c r="Z528">
        <f t="shared" ref="Z528:Z578" si="165">IF(O528&lt;$Z$35,O528,"NA")</f>
        <v>153.90299999999999</v>
      </c>
      <c r="AA528">
        <f t="shared" ref="AA528:AA578" si="166">IF(P528&lt;$AA$35,P528,"NA")</f>
        <v>107.47</v>
      </c>
      <c r="AB528" s="168">
        <f t="shared" ref="AB528:AB578" si="167">IF(S528&lt;$AB$35,S528,"NA")</f>
        <v>148.90299999999999</v>
      </c>
      <c r="AC528">
        <f t="shared" ref="AC528:AC578" si="168">IF(T528&lt;$AC$35,T528,"NA")</f>
        <v>102.47</v>
      </c>
      <c r="AD528" s="168">
        <f t="shared" ref="AD528:AD578" si="169">IF(W528&lt;$AD$35,W528,"NA")</f>
        <v>118.90299999999999</v>
      </c>
      <c r="AE528">
        <f t="shared" ref="AE528:AE578" si="170">IF(X528&lt;$AE$35,X528,"NA")</f>
        <v>72.47</v>
      </c>
    </row>
    <row r="529" spans="1:31" outlineLevel="1" x14ac:dyDescent="0.25">
      <c r="A529" s="149">
        <v>70</v>
      </c>
      <c r="B529" s="164" t="str">
        <f t="shared" si="152"/>
        <v>FA</v>
      </c>
      <c r="C529" s="164" t="str">
        <f t="shared" si="153"/>
        <v>FA</v>
      </c>
      <c r="D529" s="164" t="str">
        <f t="shared" si="154"/>
        <v>FA</v>
      </c>
      <c r="E529" s="135">
        <v>50.25</v>
      </c>
      <c r="F529" s="165">
        <v>1</v>
      </c>
      <c r="G529" s="135">
        <v>15</v>
      </c>
      <c r="H529" s="135">
        <v>125</v>
      </c>
      <c r="I529" s="154">
        <v>46.0062</v>
      </c>
      <c r="J529" s="154">
        <v>1.4999999999999999E-2</v>
      </c>
      <c r="K529" s="154">
        <v>175.774</v>
      </c>
      <c r="L529" s="154">
        <v>135.80699999999999</v>
      </c>
      <c r="M529" s="154">
        <v>141.26599999999999</v>
      </c>
      <c r="N529" s="135">
        <f t="shared" si="155"/>
        <v>95</v>
      </c>
      <c r="O529" s="167">
        <f t="shared" si="156"/>
        <v>145.774</v>
      </c>
      <c r="P529" s="167">
        <f t="shared" si="156"/>
        <v>105.80699999999999</v>
      </c>
      <c r="Q529" s="167">
        <f t="shared" si="156"/>
        <v>111.26599999999999</v>
      </c>
      <c r="R529" s="135">
        <f t="shared" si="157"/>
        <v>90</v>
      </c>
      <c r="S529" s="167">
        <f t="shared" si="158"/>
        <v>140.774</v>
      </c>
      <c r="T529" s="167">
        <f t="shared" si="159"/>
        <v>100.80699999999999</v>
      </c>
      <c r="U529" s="167">
        <f t="shared" si="160"/>
        <v>106.26599999999999</v>
      </c>
      <c r="V529" s="135">
        <f t="shared" si="161"/>
        <v>60</v>
      </c>
      <c r="W529" s="167">
        <f t="shared" si="162"/>
        <v>110.774</v>
      </c>
      <c r="X529" s="167">
        <f t="shared" si="163"/>
        <v>70.806999999999988</v>
      </c>
      <c r="Y529" s="167">
        <f t="shared" si="164"/>
        <v>76.265999999999991</v>
      </c>
      <c r="Z529">
        <f t="shared" si="165"/>
        <v>145.774</v>
      </c>
      <c r="AA529">
        <f t="shared" si="166"/>
        <v>105.80699999999999</v>
      </c>
      <c r="AB529" s="168">
        <f t="shared" si="167"/>
        <v>140.774</v>
      </c>
      <c r="AC529">
        <f t="shared" si="168"/>
        <v>100.80699999999999</v>
      </c>
      <c r="AD529" s="168">
        <f t="shared" si="169"/>
        <v>110.774</v>
      </c>
      <c r="AE529">
        <f t="shared" si="170"/>
        <v>70.806999999999988</v>
      </c>
    </row>
    <row r="530" spans="1:31" outlineLevel="1" x14ac:dyDescent="0.25">
      <c r="A530" s="149">
        <v>85</v>
      </c>
      <c r="B530" s="164" t="str">
        <f t="shared" si="152"/>
        <v>FA</v>
      </c>
      <c r="C530" s="164" t="str">
        <f t="shared" si="153"/>
        <v>FA</v>
      </c>
      <c r="D530" s="164" t="str">
        <f t="shared" si="154"/>
        <v>FA</v>
      </c>
      <c r="E530" s="135">
        <v>60.98</v>
      </c>
      <c r="F530" s="165">
        <v>1</v>
      </c>
      <c r="G530" s="135">
        <v>15</v>
      </c>
      <c r="H530" s="135">
        <v>125</v>
      </c>
      <c r="I530" s="154">
        <v>56.736899999999999</v>
      </c>
      <c r="J530" s="154">
        <v>1.4999999999999999E-2</v>
      </c>
      <c r="K530" s="154">
        <v>167.18799999999999</v>
      </c>
      <c r="L530" s="154">
        <v>134.05600000000001</v>
      </c>
      <c r="M530" s="154">
        <v>138.52699999999999</v>
      </c>
      <c r="N530" s="135">
        <f t="shared" si="155"/>
        <v>95</v>
      </c>
      <c r="O530" s="167">
        <f t="shared" si="156"/>
        <v>137.18799999999999</v>
      </c>
      <c r="P530" s="167">
        <f t="shared" si="156"/>
        <v>104.05600000000001</v>
      </c>
      <c r="Q530" s="167">
        <f t="shared" si="156"/>
        <v>108.52699999999999</v>
      </c>
      <c r="R530" s="135">
        <f t="shared" si="157"/>
        <v>90</v>
      </c>
      <c r="S530" s="167">
        <f t="shared" si="158"/>
        <v>132.18799999999999</v>
      </c>
      <c r="T530" s="167">
        <f t="shared" si="159"/>
        <v>99.056000000000012</v>
      </c>
      <c r="U530" s="167">
        <f t="shared" si="160"/>
        <v>103.52699999999999</v>
      </c>
      <c r="V530" s="135">
        <f t="shared" si="161"/>
        <v>60</v>
      </c>
      <c r="W530" s="167">
        <f t="shared" si="162"/>
        <v>102.18799999999999</v>
      </c>
      <c r="X530" s="167">
        <f t="shared" si="163"/>
        <v>69.056000000000012</v>
      </c>
      <c r="Y530" s="167">
        <f t="shared" si="164"/>
        <v>73.526999999999987</v>
      </c>
      <c r="Z530">
        <f t="shared" si="165"/>
        <v>137.18799999999999</v>
      </c>
      <c r="AA530">
        <f t="shared" si="166"/>
        <v>104.05600000000001</v>
      </c>
      <c r="AB530" s="168">
        <f t="shared" si="167"/>
        <v>132.18799999999999</v>
      </c>
      <c r="AC530">
        <f t="shared" si="168"/>
        <v>99.056000000000012</v>
      </c>
      <c r="AD530" s="168">
        <f t="shared" si="169"/>
        <v>102.18799999999999</v>
      </c>
      <c r="AE530">
        <f t="shared" si="170"/>
        <v>69.056000000000012</v>
      </c>
    </row>
    <row r="531" spans="1:31" outlineLevel="1" x14ac:dyDescent="0.25">
      <c r="A531" s="149">
        <v>100</v>
      </c>
      <c r="B531" s="164" t="str">
        <f t="shared" si="152"/>
        <v>FA</v>
      </c>
      <c r="C531" s="164" t="str">
        <f t="shared" si="153"/>
        <v>FA</v>
      </c>
      <c r="D531" s="164" t="str">
        <f t="shared" si="154"/>
        <v>FA</v>
      </c>
      <c r="E531" s="135">
        <v>71.709999999999994</v>
      </c>
      <c r="F531" s="165">
        <v>1</v>
      </c>
      <c r="G531" s="135">
        <v>15</v>
      </c>
      <c r="H531" s="135">
        <v>125</v>
      </c>
      <c r="I531" s="154">
        <v>67.467699999999994</v>
      </c>
      <c r="J531" s="154">
        <v>1.4999999999999999E-2</v>
      </c>
      <c r="K531" s="154">
        <v>160.941</v>
      </c>
      <c r="L531" s="154">
        <v>132.714</v>
      </c>
      <c r="M531" s="154">
        <v>136.89400000000001</v>
      </c>
      <c r="N531" s="135">
        <f t="shared" si="155"/>
        <v>95</v>
      </c>
      <c r="O531" s="167">
        <f t="shared" si="156"/>
        <v>130.941</v>
      </c>
      <c r="P531" s="167">
        <f t="shared" si="156"/>
        <v>102.714</v>
      </c>
      <c r="Q531" s="167">
        <f t="shared" si="156"/>
        <v>106.89400000000001</v>
      </c>
      <c r="R531" s="135">
        <f t="shared" si="157"/>
        <v>90</v>
      </c>
      <c r="S531" s="167">
        <f t="shared" si="158"/>
        <v>125.941</v>
      </c>
      <c r="T531" s="167">
        <f t="shared" si="159"/>
        <v>97.713999999999999</v>
      </c>
      <c r="U531" s="167">
        <f t="shared" si="160"/>
        <v>101.89400000000001</v>
      </c>
      <c r="V531" s="135">
        <f t="shared" si="161"/>
        <v>60</v>
      </c>
      <c r="W531" s="167">
        <f t="shared" si="162"/>
        <v>95.941000000000003</v>
      </c>
      <c r="X531" s="167">
        <f t="shared" si="163"/>
        <v>67.713999999999999</v>
      </c>
      <c r="Y531" s="167">
        <f t="shared" si="164"/>
        <v>71.894000000000005</v>
      </c>
      <c r="Z531">
        <f t="shared" si="165"/>
        <v>130.941</v>
      </c>
      <c r="AA531">
        <f t="shared" si="166"/>
        <v>102.714</v>
      </c>
      <c r="AB531" s="168">
        <f t="shared" si="167"/>
        <v>125.941</v>
      </c>
      <c r="AC531">
        <f t="shared" si="168"/>
        <v>97.713999999999999</v>
      </c>
      <c r="AD531" s="168">
        <f t="shared" si="169"/>
        <v>95.941000000000003</v>
      </c>
      <c r="AE531">
        <f t="shared" si="170"/>
        <v>67.713999999999999</v>
      </c>
    </row>
    <row r="532" spans="1:31" outlineLevel="1" x14ac:dyDescent="0.25">
      <c r="A532" s="149">
        <v>125</v>
      </c>
      <c r="B532" s="164" t="str">
        <f t="shared" si="152"/>
        <v>FA</v>
      </c>
      <c r="C532" s="164" t="str">
        <f t="shared" si="153"/>
        <v>FA</v>
      </c>
      <c r="D532" s="164" t="str">
        <f t="shared" si="154"/>
        <v>FA</v>
      </c>
      <c r="E532" s="135">
        <v>89.59</v>
      </c>
      <c r="F532" s="165">
        <v>1</v>
      </c>
      <c r="G532" s="135">
        <v>15</v>
      </c>
      <c r="H532" s="135">
        <v>125</v>
      </c>
      <c r="I532" s="154">
        <v>85.3523</v>
      </c>
      <c r="J532" s="154">
        <v>1.4999999999999999E-2</v>
      </c>
      <c r="K532" s="154">
        <v>154.00399999999999</v>
      </c>
      <c r="L532" s="154">
        <v>131.267</v>
      </c>
      <c r="M532" s="154">
        <v>134.685</v>
      </c>
      <c r="N532" s="135">
        <f t="shared" si="155"/>
        <v>95</v>
      </c>
      <c r="O532" s="167">
        <f t="shared" si="156"/>
        <v>124.00399999999999</v>
      </c>
      <c r="P532" s="167">
        <f t="shared" si="156"/>
        <v>101.267</v>
      </c>
      <c r="Q532" s="167">
        <f t="shared" si="156"/>
        <v>104.685</v>
      </c>
      <c r="R532" s="135">
        <f t="shared" si="157"/>
        <v>90</v>
      </c>
      <c r="S532" s="167">
        <f t="shared" si="158"/>
        <v>119.00399999999999</v>
      </c>
      <c r="T532" s="167">
        <f t="shared" si="159"/>
        <v>96.266999999999996</v>
      </c>
      <c r="U532" s="167">
        <f t="shared" si="160"/>
        <v>99.685000000000002</v>
      </c>
      <c r="V532" s="135">
        <f t="shared" si="161"/>
        <v>60</v>
      </c>
      <c r="W532" s="167">
        <f t="shared" si="162"/>
        <v>89.003999999999991</v>
      </c>
      <c r="X532" s="167">
        <f t="shared" si="163"/>
        <v>66.266999999999996</v>
      </c>
      <c r="Y532" s="167">
        <f t="shared" si="164"/>
        <v>69.685000000000002</v>
      </c>
      <c r="Z532">
        <f t="shared" si="165"/>
        <v>124.00399999999999</v>
      </c>
      <c r="AA532">
        <f t="shared" si="166"/>
        <v>101.267</v>
      </c>
      <c r="AB532" s="168">
        <f t="shared" si="167"/>
        <v>119.00399999999999</v>
      </c>
      <c r="AC532">
        <f t="shared" si="168"/>
        <v>96.266999999999996</v>
      </c>
      <c r="AD532" s="168">
        <f t="shared" si="169"/>
        <v>89.003999999999991</v>
      </c>
      <c r="AE532">
        <f t="shared" si="170"/>
        <v>66.266999999999996</v>
      </c>
    </row>
    <row r="533" spans="1:31" outlineLevel="1" x14ac:dyDescent="0.25">
      <c r="A533" s="149">
        <v>150</v>
      </c>
      <c r="B533" s="164" t="str">
        <f t="shared" si="152"/>
        <v>FA</v>
      </c>
      <c r="C533" s="164" t="str">
        <f t="shared" si="153"/>
        <v>FA</v>
      </c>
      <c r="D533" s="164" t="str">
        <f t="shared" si="154"/>
        <v>FA</v>
      </c>
      <c r="E533" s="135">
        <v>107.48</v>
      </c>
      <c r="F533" s="165">
        <v>1</v>
      </c>
      <c r="G533" s="135">
        <v>15</v>
      </c>
      <c r="H533" s="135">
        <v>125</v>
      </c>
      <c r="I533" s="154">
        <v>103.23699999999999</v>
      </c>
      <c r="J533" s="154">
        <v>1.4999999999999999E-2</v>
      </c>
      <c r="K533" s="154">
        <v>149.304</v>
      </c>
      <c r="L533" s="154">
        <v>130.27500000000001</v>
      </c>
      <c r="M533" s="154">
        <v>133.06700000000001</v>
      </c>
      <c r="N533" s="135">
        <f t="shared" si="155"/>
        <v>95</v>
      </c>
      <c r="O533" s="167">
        <f t="shared" si="156"/>
        <v>119.304</v>
      </c>
      <c r="P533" s="167">
        <f t="shared" si="156"/>
        <v>100.27500000000001</v>
      </c>
      <c r="Q533" s="167">
        <f t="shared" si="156"/>
        <v>103.06700000000001</v>
      </c>
      <c r="R533" s="135">
        <f t="shared" si="157"/>
        <v>90</v>
      </c>
      <c r="S533" s="167">
        <f t="shared" si="158"/>
        <v>114.304</v>
      </c>
      <c r="T533" s="167">
        <f t="shared" si="159"/>
        <v>95.275000000000006</v>
      </c>
      <c r="U533" s="167">
        <f t="shared" si="160"/>
        <v>98.067000000000007</v>
      </c>
      <c r="V533" s="135">
        <f t="shared" si="161"/>
        <v>60</v>
      </c>
      <c r="W533" s="167">
        <f t="shared" si="162"/>
        <v>84.304000000000002</v>
      </c>
      <c r="X533" s="167">
        <f t="shared" si="163"/>
        <v>65.275000000000006</v>
      </c>
      <c r="Y533" s="167">
        <f t="shared" si="164"/>
        <v>68.067000000000007</v>
      </c>
      <c r="Z533">
        <f t="shared" si="165"/>
        <v>119.304</v>
      </c>
      <c r="AA533">
        <f t="shared" si="166"/>
        <v>100.27500000000001</v>
      </c>
      <c r="AB533" s="168">
        <f t="shared" si="167"/>
        <v>114.304</v>
      </c>
      <c r="AC533">
        <f t="shared" si="168"/>
        <v>95.275000000000006</v>
      </c>
      <c r="AD533" s="168">
        <f t="shared" si="169"/>
        <v>84.304000000000002</v>
      </c>
      <c r="AE533">
        <f t="shared" si="170"/>
        <v>65.275000000000006</v>
      </c>
    </row>
    <row r="534" spans="1:31" outlineLevel="1" x14ac:dyDescent="0.25">
      <c r="A534" s="149">
        <v>2</v>
      </c>
      <c r="B534" s="164" t="str">
        <f t="shared" si="152"/>
        <v>FA</v>
      </c>
      <c r="C534" s="164" t="str">
        <f t="shared" si="153"/>
        <v>FA</v>
      </c>
      <c r="D534" s="164" t="str">
        <f t="shared" si="154"/>
        <v>FA</v>
      </c>
      <c r="E534" s="135">
        <v>1.6</v>
      </c>
      <c r="F534" s="165">
        <v>1</v>
      </c>
      <c r="G534" s="135">
        <v>18</v>
      </c>
      <c r="H534" s="135">
        <v>125</v>
      </c>
      <c r="I534" s="154">
        <v>-2.64</v>
      </c>
      <c r="J534" s="154">
        <v>1.7999999999999999E-2</v>
      </c>
      <c r="K534" s="154">
        <v>1287.0899999999999</v>
      </c>
      <c r="L534" s="154">
        <v>376.53800000000001</v>
      </c>
      <c r="M534" s="154">
        <v>514.92700000000002</v>
      </c>
      <c r="N534" s="135">
        <f t="shared" si="155"/>
        <v>95</v>
      </c>
      <c r="O534" s="167">
        <f t="shared" si="156"/>
        <v>1257.0899999999999</v>
      </c>
      <c r="P534" s="167">
        <f t="shared" si="156"/>
        <v>346.53800000000001</v>
      </c>
      <c r="Q534" s="167">
        <f t="shared" si="156"/>
        <v>484.92700000000002</v>
      </c>
      <c r="R534" s="135">
        <f t="shared" si="157"/>
        <v>90</v>
      </c>
      <c r="S534" s="167">
        <f t="shared" si="158"/>
        <v>1252.0899999999999</v>
      </c>
      <c r="T534" s="167">
        <f t="shared" si="159"/>
        <v>341.53800000000001</v>
      </c>
      <c r="U534" s="167">
        <f t="shared" si="160"/>
        <v>479.92700000000002</v>
      </c>
      <c r="V534" s="135">
        <f t="shared" si="161"/>
        <v>60</v>
      </c>
      <c r="W534" s="167">
        <f t="shared" si="162"/>
        <v>1222.0899999999999</v>
      </c>
      <c r="X534" s="167">
        <f t="shared" si="163"/>
        <v>311.53800000000001</v>
      </c>
      <c r="Y534" s="167">
        <f t="shared" si="164"/>
        <v>449.92700000000002</v>
      </c>
      <c r="Z534" t="str">
        <f t="shared" si="165"/>
        <v>NA</v>
      </c>
      <c r="AA534" t="str">
        <f t="shared" si="166"/>
        <v>NA</v>
      </c>
      <c r="AB534" s="168" t="str">
        <f t="shared" si="167"/>
        <v>NA</v>
      </c>
      <c r="AC534" t="str">
        <f t="shared" si="168"/>
        <v>NA</v>
      </c>
      <c r="AD534" s="168" t="str">
        <f t="shared" si="169"/>
        <v>NA</v>
      </c>
      <c r="AE534" t="str">
        <f t="shared" si="170"/>
        <v>NA</v>
      </c>
    </row>
    <row r="535" spans="1:31" outlineLevel="1" x14ac:dyDescent="0.25">
      <c r="A535" s="149">
        <v>3.5</v>
      </c>
      <c r="B535" s="164" t="str">
        <f t="shared" si="152"/>
        <v>FA</v>
      </c>
      <c r="C535" s="164" t="str">
        <f t="shared" si="153"/>
        <v>FA</v>
      </c>
      <c r="D535" s="164" t="str">
        <f t="shared" si="154"/>
        <v>FA</v>
      </c>
      <c r="E535" s="135">
        <v>2.67</v>
      </c>
      <c r="F535" s="165">
        <v>1</v>
      </c>
      <c r="G535" s="135">
        <v>18</v>
      </c>
      <c r="H535" s="135">
        <v>125</v>
      </c>
      <c r="I535" s="154">
        <v>-1.5669200000000001</v>
      </c>
      <c r="J535" s="154">
        <v>1.7999999999999999E-2</v>
      </c>
      <c r="K535" s="154">
        <v>960.67</v>
      </c>
      <c r="L535" s="154">
        <v>297.98099999999999</v>
      </c>
      <c r="M535" s="154">
        <v>394.68799999999999</v>
      </c>
      <c r="N535" s="135">
        <f t="shared" si="155"/>
        <v>95</v>
      </c>
      <c r="O535" s="167">
        <f t="shared" si="156"/>
        <v>930.67</v>
      </c>
      <c r="P535" s="167">
        <f t="shared" si="156"/>
        <v>267.98099999999999</v>
      </c>
      <c r="Q535" s="167">
        <f t="shared" si="156"/>
        <v>364.68799999999999</v>
      </c>
      <c r="R535" s="135">
        <f t="shared" si="157"/>
        <v>90</v>
      </c>
      <c r="S535" s="167">
        <f t="shared" si="158"/>
        <v>925.67</v>
      </c>
      <c r="T535" s="167">
        <f t="shared" si="159"/>
        <v>262.98099999999999</v>
      </c>
      <c r="U535" s="167">
        <f t="shared" si="160"/>
        <v>359.68799999999999</v>
      </c>
      <c r="V535" s="135">
        <f t="shared" si="161"/>
        <v>60</v>
      </c>
      <c r="W535" s="167">
        <f t="shared" si="162"/>
        <v>895.67</v>
      </c>
      <c r="X535" s="167">
        <f t="shared" si="163"/>
        <v>232.98099999999999</v>
      </c>
      <c r="Y535" s="167">
        <f t="shared" si="164"/>
        <v>329.68799999999999</v>
      </c>
      <c r="Z535" t="str">
        <f t="shared" si="165"/>
        <v>NA</v>
      </c>
      <c r="AA535" t="str">
        <f t="shared" si="166"/>
        <v>NA</v>
      </c>
      <c r="AB535" s="168" t="str">
        <f t="shared" si="167"/>
        <v>NA</v>
      </c>
      <c r="AC535" t="str">
        <f t="shared" si="168"/>
        <v>NA</v>
      </c>
      <c r="AD535" s="168" t="str">
        <f t="shared" si="169"/>
        <v>NA</v>
      </c>
      <c r="AE535" t="str">
        <f t="shared" si="170"/>
        <v>NA</v>
      </c>
    </row>
    <row r="536" spans="1:31" outlineLevel="1" x14ac:dyDescent="0.25">
      <c r="A536" s="149">
        <v>5</v>
      </c>
      <c r="B536" s="164" t="str">
        <f t="shared" si="152"/>
        <v>FA</v>
      </c>
      <c r="C536" s="164" t="str">
        <f t="shared" si="153"/>
        <v>FA</v>
      </c>
      <c r="D536" s="164" t="str">
        <f t="shared" si="154"/>
        <v>FA</v>
      </c>
      <c r="E536" s="135">
        <v>3.75</v>
      </c>
      <c r="F536" s="165">
        <v>1</v>
      </c>
      <c r="G536" s="135">
        <v>18</v>
      </c>
      <c r="H536" s="135">
        <v>125</v>
      </c>
      <c r="I536" s="154">
        <v>-0.49384600000000001</v>
      </c>
      <c r="J536" s="154">
        <v>1.7999999999999999E-2</v>
      </c>
      <c r="K536" s="154">
        <v>772.97</v>
      </c>
      <c r="L536" s="154">
        <v>258.02999999999997</v>
      </c>
      <c r="M536" s="154">
        <v>331.411</v>
      </c>
      <c r="N536" s="135">
        <f t="shared" si="155"/>
        <v>95</v>
      </c>
      <c r="O536" s="167">
        <f t="shared" si="156"/>
        <v>742.97</v>
      </c>
      <c r="P536" s="167">
        <f t="shared" si="156"/>
        <v>228.02999999999997</v>
      </c>
      <c r="Q536" s="167">
        <f t="shared" si="156"/>
        <v>301.411</v>
      </c>
      <c r="R536" s="135">
        <f t="shared" si="157"/>
        <v>90</v>
      </c>
      <c r="S536" s="167">
        <f t="shared" si="158"/>
        <v>737.97</v>
      </c>
      <c r="T536" s="167">
        <f t="shared" si="159"/>
        <v>223.02999999999997</v>
      </c>
      <c r="U536" s="167">
        <f t="shared" si="160"/>
        <v>296.411</v>
      </c>
      <c r="V536" s="135">
        <f t="shared" si="161"/>
        <v>60</v>
      </c>
      <c r="W536" s="167">
        <f t="shared" si="162"/>
        <v>707.97</v>
      </c>
      <c r="X536" s="167">
        <f t="shared" si="163"/>
        <v>193.02999999999997</v>
      </c>
      <c r="Y536" s="167">
        <f t="shared" si="164"/>
        <v>266.411</v>
      </c>
      <c r="Z536" t="str">
        <f t="shared" si="165"/>
        <v>NA</v>
      </c>
      <c r="AA536" t="str">
        <f t="shared" si="166"/>
        <v>NA</v>
      </c>
      <c r="AB536" s="168" t="str">
        <f t="shared" si="167"/>
        <v>NA</v>
      </c>
      <c r="AC536" t="str">
        <f t="shared" si="168"/>
        <v>NA</v>
      </c>
      <c r="AD536" s="168" t="str">
        <f t="shared" si="169"/>
        <v>NA</v>
      </c>
      <c r="AE536" t="str">
        <f t="shared" si="170"/>
        <v>NA</v>
      </c>
    </row>
    <row r="537" spans="1:31" outlineLevel="1" x14ac:dyDescent="0.25">
      <c r="A537" s="149">
        <v>7.5</v>
      </c>
      <c r="B537" s="164" t="str">
        <f t="shared" si="152"/>
        <v>FA</v>
      </c>
      <c r="C537" s="164" t="str">
        <f t="shared" si="153"/>
        <v>FA</v>
      </c>
      <c r="D537" s="164" t="str">
        <f t="shared" si="154"/>
        <v>FA</v>
      </c>
      <c r="E537" s="135">
        <v>5.53</v>
      </c>
      <c r="F537" s="165">
        <v>1</v>
      </c>
      <c r="G537" s="135">
        <v>18</v>
      </c>
      <c r="H537" s="135">
        <v>125</v>
      </c>
      <c r="I537" s="154">
        <v>1.2946200000000001</v>
      </c>
      <c r="J537" s="154">
        <v>1.7999999999999999E-2</v>
      </c>
      <c r="K537" s="154">
        <v>595.00300000000004</v>
      </c>
      <c r="L537" s="154">
        <v>220.452</v>
      </c>
      <c r="M537" s="154">
        <v>274.08999999999997</v>
      </c>
      <c r="N537" s="135">
        <f t="shared" si="155"/>
        <v>95</v>
      </c>
      <c r="O537" s="167">
        <f t="shared" si="156"/>
        <v>565.00300000000004</v>
      </c>
      <c r="P537" s="167">
        <f t="shared" si="156"/>
        <v>190.452</v>
      </c>
      <c r="Q537" s="167">
        <f t="shared" si="156"/>
        <v>244.08999999999997</v>
      </c>
      <c r="R537" s="135">
        <f t="shared" si="157"/>
        <v>90</v>
      </c>
      <c r="S537" s="167">
        <f t="shared" si="158"/>
        <v>560.00300000000004</v>
      </c>
      <c r="T537" s="167">
        <f t="shared" si="159"/>
        <v>185.452</v>
      </c>
      <c r="U537" s="167">
        <f t="shared" si="160"/>
        <v>239.08999999999997</v>
      </c>
      <c r="V537" s="135">
        <f t="shared" si="161"/>
        <v>60</v>
      </c>
      <c r="W537" s="167">
        <f t="shared" si="162"/>
        <v>530.00300000000004</v>
      </c>
      <c r="X537" s="167">
        <f t="shared" si="163"/>
        <v>155.452</v>
      </c>
      <c r="Y537" s="167">
        <f t="shared" si="164"/>
        <v>209.08999999999997</v>
      </c>
      <c r="Z537" t="str">
        <f t="shared" si="165"/>
        <v>NA</v>
      </c>
      <c r="AA537" t="str">
        <f t="shared" si="166"/>
        <v>NA</v>
      </c>
      <c r="AB537" s="168" t="str">
        <f t="shared" si="167"/>
        <v>NA</v>
      </c>
      <c r="AC537" t="str">
        <f t="shared" si="168"/>
        <v>NA</v>
      </c>
      <c r="AD537" s="168" t="str">
        <f t="shared" si="169"/>
        <v>NA</v>
      </c>
      <c r="AE537" t="str">
        <f t="shared" si="170"/>
        <v>NA</v>
      </c>
    </row>
    <row r="538" spans="1:31" outlineLevel="1" x14ac:dyDescent="0.25">
      <c r="A538" s="149">
        <v>10</v>
      </c>
      <c r="B538" s="164" t="str">
        <f t="shared" si="152"/>
        <v>FA</v>
      </c>
      <c r="C538" s="164" t="str">
        <f t="shared" si="153"/>
        <v>FA</v>
      </c>
      <c r="D538" s="164" t="str">
        <f t="shared" si="154"/>
        <v>FA</v>
      </c>
      <c r="E538" s="135">
        <v>7.32</v>
      </c>
      <c r="F538" s="165">
        <v>1</v>
      </c>
      <c r="G538" s="135">
        <v>18</v>
      </c>
      <c r="H538" s="135">
        <v>125</v>
      </c>
      <c r="I538" s="154">
        <v>3.0830799999999998</v>
      </c>
      <c r="J538" s="154">
        <v>1.7999999999999999E-2</v>
      </c>
      <c r="K538" s="154">
        <v>493.29199999999997</v>
      </c>
      <c r="L538" s="154">
        <v>200.17500000000001</v>
      </c>
      <c r="M538" s="154">
        <v>241.43</v>
      </c>
      <c r="N538" s="135">
        <f t="shared" si="155"/>
        <v>95</v>
      </c>
      <c r="O538" s="167">
        <f t="shared" si="156"/>
        <v>463.29199999999997</v>
      </c>
      <c r="P538" s="167">
        <f t="shared" si="156"/>
        <v>170.17500000000001</v>
      </c>
      <c r="Q538" s="167">
        <f t="shared" si="156"/>
        <v>211.43</v>
      </c>
      <c r="R538" s="135">
        <f t="shared" si="157"/>
        <v>90</v>
      </c>
      <c r="S538" s="167">
        <f t="shared" si="158"/>
        <v>458.29199999999997</v>
      </c>
      <c r="T538" s="167">
        <f t="shared" si="159"/>
        <v>165.17500000000001</v>
      </c>
      <c r="U538" s="167">
        <f t="shared" si="160"/>
        <v>206.43</v>
      </c>
      <c r="V538" s="135">
        <f t="shared" si="161"/>
        <v>60</v>
      </c>
      <c r="W538" s="167">
        <f t="shared" si="162"/>
        <v>428.29199999999997</v>
      </c>
      <c r="X538" s="167">
        <f t="shared" si="163"/>
        <v>135.17500000000001</v>
      </c>
      <c r="Y538" s="167">
        <f t="shared" si="164"/>
        <v>176.43</v>
      </c>
      <c r="Z538" t="str">
        <f t="shared" si="165"/>
        <v>NA</v>
      </c>
      <c r="AA538" t="str">
        <f t="shared" si="166"/>
        <v>NA</v>
      </c>
      <c r="AB538" s="168" t="str">
        <f t="shared" si="167"/>
        <v>NA</v>
      </c>
      <c r="AC538" t="str">
        <f t="shared" si="168"/>
        <v>NA</v>
      </c>
      <c r="AD538" s="168" t="str">
        <f t="shared" si="169"/>
        <v>NA</v>
      </c>
      <c r="AE538" t="str">
        <f t="shared" si="170"/>
        <v>NA</v>
      </c>
    </row>
    <row r="539" spans="1:31" outlineLevel="1" x14ac:dyDescent="0.25">
      <c r="A539" s="149">
        <v>15</v>
      </c>
      <c r="B539" s="164" t="str">
        <f t="shared" si="152"/>
        <v>FA</v>
      </c>
      <c r="C539" s="164" t="str">
        <f t="shared" si="153"/>
        <v>FA</v>
      </c>
      <c r="D539" s="164" t="str">
        <f t="shared" si="154"/>
        <v>FA</v>
      </c>
      <c r="E539" s="135">
        <v>10.9</v>
      </c>
      <c r="F539" s="165">
        <v>1</v>
      </c>
      <c r="G539" s="135">
        <v>18</v>
      </c>
      <c r="H539" s="135">
        <v>125</v>
      </c>
      <c r="I539" s="154">
        <v>6.66</v>
      </c>
      <c r="J539" s="154">
        <v>1.7999999999999999E-2</v>
      </c>
      <c r="K539" s="154">
        <v>382.26400000000001</v>
      </c>
      <c r="L539" s="154">
        <v>178.054</v>
      </c>
      <c r="M539" s="154">
        <v>207.29400000000001</v>
      </c>
      <c r="N539" s="135">
        <f t="shared" si="155"/>
        <v>95</v>
      </c>
      <c r="O539" s="167">
        <f t="shared" si="156"/>
        <v>352.26400000000001</v>
      </c>
      <c r="P539" s="167">
        <f t="shared" si="156"/>
        <v>148.054</v>
      </c>
      <c r="Q539" s="167">
        <f t="shared" si="156"/>
        <v>177.29400000000001</v>
      </c>
      <c r="R539" s="135">
        <f t="shared" si="157"/>
        <v>90</v>
      </c>
      <c r="S539" s="167">
        <f t="shared" si="158"/>
        <v>347.26400000000001</v>
      </c>
      <c r="T539" s="167">
        <f t="shared" si="159"/>
        <v>143.054</v>
      </c>
      <c r="U539" s="167">
        <f t="shared" si="160"/>
        <v>172.29400000000001</v>
      </c>
      <c r="V539" s="135">
        <f t="shared" si="161"/>
        <v>60</v>
      </c>
      <c r="W539" s="167">
        <f t="shared" si="162"/>
        <v>317.26400000000001</v>
      </c>
      <c r="X539" s="167">
        <f t="shared" si="163"/>
        <v>113.054</v>
      </c>
      <c r="Y539" s="167">
        <f t="shared" si="164"/>
        <v>142.29400000000001</v>
      </c>
      <c r="Z539" t="str">
        <f t="shared" si="165"/>
        <v>NA</v>
      </c>
      <c r="AA539" t="str">
        <f t="shared" si="166"/>
        <v>NA</v>
      </c>
      <c r="AB539" s="168" t="str">
        <f t="shared" si="167"/>
        <v>NA</v>
      </c>
      <c r="AC539" t="str">
        <f t="shared" si="168"/>
        <v>NA</v>
      </c>
      <c r="AD539" s="168" t="str">
        <f t="shared" si="169"/>
        <v>NA</v>
      </c>
      <c r="AE539" t="str">
        <f t="shared" si="170"/>
        <v>NA</v>
      </c>
    </row>
    <row r="540" spans="1:31" outlineLevel="1" x14ac:dyDescent="0.25">
      <c r="A540" s="149">
        <v>20</v>
      </c>
      <c r="B540" s="164" t="str">
        <f t="shared" si="152"/>
        <v>FA</v>
      </c>
      <c r="C540" s="164" t="str">
        <f t="shared" si="153"/>
        <v>FA</v>
      </c>
      <c r="D540" s="164" t="str">
        <f t="shared" si="154"/>
        <v>FA</v>
      </c>
      <c r="E540" s="135">
        <v>14.48</v>
      </c>
      <c r="F540" s="165">
        <v>1</v>
      </c>
      <c r="G540" s="135">
        <v>18</v>
      </c>
      <c r="H540" s="135">
        <v>125</v>
      </c>
      <c r="I540" s="154">
        <v>10.2369</v>
      </c>
      <c r="J540" s="154">
        <v>1.7999999999999999E-2</v>
      </c>
      <c r="K540" s="154">
        <v>322.60399999999998</v>
      </c>
      <c r="L540" s="154">
        <v>165.892</v>
      </c>
      <c r="M540" s="154">
        <v>187.70699999999999</v>
      </c>
      <c r="N540" s="135">
        <f t="shared" si="155"/>
        <v>95</v>
      </c>
      <c r="O540" s="167">
        <f t="shared" si="156"/>
        <v>292.60399999999998</v>
      </c>
      <c r="P540" s="167">
        <f t="shared" si="156"/>
        <v>135.892</v>
      </c>
      <c r="Q540" s="167">
        <f t="shared" si="156"/>
        <v>157.70699999999999</v>
      </c>
      <c r="R540" s="135">
        <f t="shared" si="157"/>
        <v>90</v>
      </c>
      <c r="S540" s="167">
        <f t="shared" si="158"/>
        <v>287.60399999999998</v>
      </c>
      <c r="T540" s="167">
        <f t="shared" si="159"/>
        <v>130.892</v>
      </c>
      <c r="U540" s="167">
        <f t="shared" si="160"/>
        <v>152.70699999999999</v>
      </c>
      <c r="V540" s="135">
        <f t="shared" si="161"/>
        <v>60</v>
      </c>
      <c r="W540" s="167">
        <f t="shared" si="162"/>
        <v>257.60399999999998</v>
      </c>
      <c r="X540" s="167">
        <f t="shared" si="163"/>
        <v>100.892</v>
      </c>
      <c r="Y540" s="167">
        <f t="shared" si="164"/>
        <v>122.70699999999999</v>
      </c>
      <c r="Z540" t="str">
        <f t="shared" si="165"/>
        <v>NA</v>
      </c>
      <c r="AA540" t="str">
        <f t="shared" si="166"/>
        <v>NA</v>
      </c>
      <c r="AB540" s="168" t="str">
        <f t="shared" si="167"/>
        <v>NA</v>
      </c>
      <c r="AC540" t="str">
        <f t="shared" si="168"/>
        <v>NA</v>
      </c>
      <c r="AD540" s="168" t="str">
        <f t="shared" si="169"/>
        <v>NA</v>
      </c>
      <c r="AE540" t="str">
        <f t="shared" si="170"/>
        <v>NA</v>
      </c>
    </row>
    <row r="541" spans="1:31" outlineLevel="1" x14ac:dyDescent="0.25">
      <c r="A541" s="149">
        <v>35</v>
      </c>
      <c r="B541" s="164" t="str">
        <f t="shared" si="152"/>
        <v>FA</v>
      </c>
      <c r="C541" s="164" t="str">
        <f t="shared" si="153"/>
        <v>FA</v>
      </c>
      <c r="D541" s="164" t="str">
        <f t="shared" si="154"/>
        <v>FA</v>
      </c>
      <c r="E541" s="135">
        <v>25.21</v>
      </c>
      <c r="F541" s="165">
        <v>1</v>
      </c>
      <c r="G541" s="135">
        <v>18</v>
      </c>
      <c r="H541" s="135">
        <v>125</v>
      </c>
      <c r="I541" s="154">
        <v>20.967700000000001</v>
      </c>
      <c r="J541" s="154">
        <v>1.7999999999999999E-2</v>
      </c>
      <c r="K541" s="154">
        <v>242.488</v>
      </c>
      <c r="L541" s="154">
        <v>149.489</v>
      </c>
      <c r="M541" s="154">
        <v>162.76900000000001</v>
      </c>
      <c r="N541" s="135">
        <f t="shared" si="155"/>
        <v>95</v>
      </c>
      <c r="O541" s="167">
        <f t="shared" si="156"/>
        <v>212.488</v>
      </c>
      <c r="P541" s="167">
        <f t="shared" si="156"/>
        <v>119.489</v>
      </c>
      <c r="Q541" s="167">
        <f t="shared" si="156"/>
        <v>132.76900000000001</v>
      </c>
      <c r="R541" s="135">
        <f t="shared" si="157"/>
        <v>90</v>
      </c>
      <c r="S541" s="167">
        <f t="shared" si="158"/>
        <v>207.488</v>
      </c>
      <c r="T541" s="167">
        <f t="shared" si="159"/>
        <v>114.489</v>
      </c>
      <c r="U541" s="167">
        <f t="shared" si="160"/>
        <v>127.76900000000001</v>
      </c>
      <c r="V541" s="135">
        <f t="shared" si="161"/>
        <v>60</v>
      </c>
      <c r="W541" s="167">
        <f t="shared" si="162"/>
        <v>177.488</v>
      </c>
      <c r="X541" s="167">
        <f t="shared" si="163"/>
        <v>84.489000000000004</v>
      </c>
      <c r="Y541" s="167">
        <f t="shared" si="164"/>
        <v>97.769000000000005</v>
      </c>
      <c r="Z541" t="str">
        <f t="shared" si="165"/>
        <v>NA</v>
      </c>
      <c r="AA541">
        <f t="shared" si="166"/>
        <v>119.489</v>
      </c>
      <c r="AB541" s="168" t="str">
        <f t="shared" si="167"/>
        <v>NA</v>
      </c>
      <c r="AC541">
        <f t="shared" si="168"/>
        <v>114.489</v>
      </c>
      <c r="AD541" s="168" t="str">
        <f t="shared" si="169"/>
        <v>NA</v>
      </c>
      <c r="AE541">
        <f t="shared" si="170"/>
        <v>84.489000000000004</v>
      </c>
    </row>
    <row r="542" spans="1:31" outlineLevel="1" x14ac:dyDescent="0.25">
      <c r="A542" s="149">
        <v>50</v>
      </c>
      <c r="B542" s="164" t="str">
        <f t="shared" si="152"/>
        <v>FA</v>
      </c>
      <c r="C542" s="164" t="str">
        <f t="shared" si="153"/>
        <v>FA</v>
      </c>
      <c r="D542" s="164" t="str">
        <f t="shared" si="154"/>
        <v>FA</v>
      </c>
      <c r="E542" s="135">
        <v>35.94</v>
      </c>
      <c r="F542" s="165">
        <v>1</v>
      </c>
      <c r="G542" s="135">
        <v>18</v>
      </c>
      <c r="H542" s="135">
        <v>125</v>
      </c>
      <c r="I542" s="154">
        <v>31.698499999999999</v>
      </c>
      <c r="J542" s="154">
        <v>1.7999999999999999E-2</v>
      </c>
      <c r="K542" s="154">
        <v>208.68700000000001</v>
      </c>
      <c r="L542" s="154">
        <v>142.59700000000001</v>
      </c>
      <c r="M542" s="154">
        <v>152.03299999999999</v>
      </c>
      <c r="N542" s="135">
        <f t="shared" si="155"/>
        <v>95</v>
      </c>
      <c r="O542" s="167">
        <f t="shared" si="156"/>
        <v>178.68700000000001</v>
      </c>
      <c r="P542" s="167">
        <f t="shared" si="156"/>
        <v>112.59700000000001</v>
      </c>
      <c r="Q542" s="167">
        <f t="shared" si="156"/>
        <v>122.03299999999999</v>
      </c>
      <c r="R542" s="135">
        <f t="shared" si="157"/>
        <v>90</v>
      </c>
      <c r="S542" s="167">
        <f t="shared" si="158"/>
        <v>173.68700000000001</v>
      </c>
      <c r="T542" s="167">
        <f t="shared" si="159"/>
        <v>107.59700000000001</v>
      </c>
      <c r="U542" s="167">
        <f t="shared" si="160"/>
        <v>117.03299999999999</v>
      </c>
      <c r="V542" s="135">
        <f t="shared" si="161"/>
        <v>60</v>
      </c>
      <c r="W542" s="167">
        <f t="shared" si="162"/>
        <v>143.68700000000001</v>
      </c>
      <c r="X542" s="167">
        <f t="shared" si="163"/>
        <v>77.597000000000008</v>
      </c>
      <c r="Y542" s="167">
        <f t="shared" si="164"/>
        <v>87.032999999999987</v>
      </c>
      <c r="Z542">
        <f t="shared" si="165"/>
        <v>178.68700000000001</v>
      </c>
      <c r="AA542">
        <f t="shared" si="166"/>
        <v>112.59700000000001</v>
      </c>
      <c r="AB542" s="168">
        <f t="shared" si="167"/>
        <v>173.68700000000001</v>
      </c>
      <c r="AC542">
        <f t="shared" si="168"/>
        <v>107.59700000000001</v>
      </c>
      <c r="AD542" s="168" t="str">
        <f t="shared" si="169"/>
        <v>NA</v>
      </c>
      <c r="AE542">
        <f t="shared" si="170"/>
        <v>77.597000000000008</v>
      </c>
    </row>
    <row r="543" spans="1:31" outlineLevel="1" x14ac:dyDescent="0.25">
      <c r="A543" s="149">
        <v>60</v>
      </c>
      <c r="B543" s="164" t="str">
        <f t="shared" si="152"/>
        <v>FA</v>
      </c>
      <c r="C543" s="164" t="str">
        <f t="shared" si="153"/>
        <v>FA</v>
      </c>
      <c r="D543" s="164" t="str">
        <f t="shared" si="154"/>
        <v>FA</v>
      </c>
      <c r="E543" s="135">
        <v>43.09</v>
      </c>
      <c r="F543" s="165">
        <v>1</v>
      </c>
      <c r="G543" s="135">
        <v>18</v>
      </c>
      <c r="H543" s="135">
        <v>125</v>
      </c>
      <c r="I543" s="154">
        <v>38.8523</v>
      </c>
      <c r="J543" s="154">
        <v>1.7999999999999999E-2</v>
      </c>
      <c r="K543" s="154">
        <v>195.46799999999999</v>
      </c>
      <c r="L543" s="154">
        <v>139.92699999999999</v>
      </c>
      <c r="M543" s="154">
        <v>147.58699999999999</v>
      </c>
      <c r="N543" s="135">
        <f t="shared" si="155"/>
        <v>95</v>
      </c>
      <c r="O543" s="167">
        <f t="shared" si="156"/>
        <v>165.46799999999999</v>
      </c>
      <c r="P543" s="167">
        <f t="shared" si="156"/>
        <v>109.92699999999999</v>
      </c>
      <c r="Q543" s="167">
        <f t="shared" si="156"/>
        <v>117.58699999999999</v>
      </c>
      <c r="R543" s="135">
        <f t="shared" si="157"/>
        <v>90</v>
      </c>
      <c r="S543" s="167">
        <f t="shared" si="158"/>
        <v>160.46799999999999</v>
      </c>
      <c r="T543" s="167">
        <f t="shared" si="159"/>
        <v>104.92699999999999</v>
      </c>
      <c r="U543" s="167">
        <f t="shared" si="160"/>
        <v>112.58699999999999</v>
      </c>
      <c r="V543" s="135">
        <f t="shared" si="161"/>
        <v>60</v>
      </c>
      <c r="W543" s="167">
        <f t="shared" si="162"/>
        <v>130.46799999999999</v>
      </c>
      <c r="X543" s="167">
        <f t="shared" si="163"/>
        <v>74.926999999999992</v>
      </c>
      <c r="Y543" s="167">
        <f t="shared" si="164"/>
        <v>82.586999999999989</v>
      </c>
      <c r="Z543">
        <f t="shared" si="165"/>
        <v>165.46799999999999</v>
      </c>
      <c r="AA543">
        <f t="shared" si="166"/>
        <v>109.92699999999999</v>
      </c>
      <c r="AB543" s="168">
        <f t="shared" si="167"/>
        <v>160.46799999999999</v>
      </c>
      <c r="AC543">
        <f t="shared" si="168"/>
        <v>104.92699999999999</v>
      </c>
      <c r="AD543" s="168">
        <f t="shared" si="169"/>
        <v>130.46799999999999</v>
      </c>
      <c r="AE543">
        <f t="shared" si="170"/>
        <v>74.926999999999992</v>
      </c>
    </row>
    <row r="544" spans="1:31" outlineLevel="1" x14ac:dyDescent="0.25">
      <c r="A544" s="149">
        <v>70</v>
      </c>
      <c r="B544" s="164" t="str">
        <f t="shared" si="152"/>
        <v>FA</v>
      </c>
      <c r="C544" s="164" t="str">
        <f t="shared" si="153"/>
        <v>FA</v>
      </c>
      <c r="D544" s="164" t="str">
        <f t="shared" si="154"/>
        <v>FA</v>
      </c>
      <c r="E544" s="135">
        <v>50.25</v>
      </c>
      <c r="F544" s="165">
        <v>1</v>
      </c>
      <c r="G544" s="135">
        <v>18</v>
      </c>
      <c r="H544" s="135">
        <v>125</v>
      </c>
      <c r="I544" s="154">
        <v>46.0062</v>
      </c>
      <c r="J544" s="154">
        <v>1.7999999999999999E-2</v>
      </c>
      <c r="K544" s="154">
        <v>185.75200000000001</v>
      </c>
      <c r="L544" s="154">
        <v>137.93799999999999</v>
      </c>
      <c r="M544" s="154">
        <v>144.459</v>
      </c>
      <c r="N544" s="135">
        <f t="shared" si="155"/>
        <v>95</v>
      </c>
      <c r="O544" s="167">
        <f t="shared" si="156"/>
        <v>155.75200000000001</v>
      </c>
      <c r="P544" s="167">
        <f t="shared" si="156"/>
        <v>107.93799999999999</v>
      </c>
      <c r="Q544" s="167">
        <f t="shared" si="156"/>
        <v>114.459</v>
      </c>
      <c r="R544" s="135">
        <f t="shared" si="157"/>
        <v>90</v>
      </c>
      <c r="S544" s="167">
        <f t="shared" si="158"/>
        <v>150.75200000000001</v>
      </c>
      <c r="T544" s="167">
        <f t="shared" si="159"/>
        <v>102.93799999999999</v>
      </c>
      <c r="U544" s="167">
        <f t="shared" si="160"/>
        <v>109.459</v>
      </c>
      <c r="V544" s="135">
        <f t="shared" si="161"/>
        <v>60</v>
      </c>
      <c r="W544" s="167">
        <f t="shared" si="162"/>
        <v>120.75200000000001</v>
      </c>
      <c r="X544" s="167">
        <f t="shared" si="163"/>
        <v>72.937999999999988</v>
      </c>
      <c r="Y544" s="167">
        <f t="shared" si="164"/>
        <v>79.459000000000003</v>
      </c>
      <c r="Z544">
        <f t="shared" si="165"/>
        <v>155.75200000000001</v>
      </c>
      <c r="AA544">
        <f t="shared" si="166"/>
        <v>107.93799999999999</v>
      </c>
      <c r="AB544" s="168">
        <f t="shared" si="167"/>
        <v>150.75200000000001</v>
      </c>
      <c r="AC544">
        <f t="shared" si="168"/>
        <v>102.93799999999999</v>
      </c>
      <c r="AD544" s="168">
        <f t="shared" si="169"/>
        <v>120.75200000000001</v>
      </c>
      <c r="AE544">
        <f t="shared" si="170"/>
        <v>72.937999999999988</v>
      </c>
    </row>
    <row r="545" spans="1:31" outlineLevel="1" x14ac:dyDescent="0.25">
      <c r="A545" s="149">
        <v>85</v>
      </c>
      <c r="B545" s="164" t="str">
        <f t="shared" si="152"/>
        <v>FA</v>
      </c>
      <c r="C545" s="164" t="str">
        <f t="shared" si="153"/>
        <v>FA</v>
      </c>
      <c r="D545" s="164" t="str">
        <f t="shared" si="154"/>
        <v>FA</v>
      </c>
      <c r="E545" s="135">
        <v>60.98</v>
      </c>
      <c r="F545" s="165">
        <v>1</v>
      </c>
      <c r="G545" s="135">
        <v>18</v>
      </c>
      <c r="H545" s="135">
        <v>125</v>
      </c>
      <c r="I545" s="154">
        <v>56.736899999999999</v>
      </c>
      <c r="J545" s="154">
        <v>1.7999999999999999E-2</v>
      </c>
      <c r="K545" s="154">
        <v>175.50200000000001</v>
      </c>
      <c r="L545" s="154">
        <v>135.84700000000001</v>
      </c>
      <c r="M545" s="154">
        <v>141.191</v>
      </c>
      <c r="N545" s="135">
        <f t="shared" si="155"/>
        <v>95</v>
      </c>
      <c r="O545" s="167">
        <f t="shared" si="156"/>
        <v>145.50200000000001</v>
      </c>
      <c r="P545" s="167">
        <f t="shared" si="156"/>
        <v>105.84700000000001</v>
      </c>
      <c r="Q545" s="167">
        <f t="shared" si="156"/>
        <v>111.191</v>
      </c>
      <c r="R545" s="135">
        <f t="shared" si="157"/>
        <v>90</v>
      </c>
      <c r="S545" s="167">
        <f t="shared" si="158"/>
        <v>140.50200000000001</v>
      </c>
      <c r="T545" s="167">
        <f t="shared" si="159"/>
        <v>100.84700000000001</v>
      </c>
      <c r="U545" s="167">
        <f t="shared" si="160"/>
        <v>106.191</v>
      </c>
      <c r="V545" s="135">
        <f t="shared" si="161"/>
        <v>60</v>
      </c>
      <c r="W545" s="167">
        <f t="shared" si="162"/>
        <v>110.50200000000001</v>
      </c>
      <c r="X545" s="167">
        <f t="shared" si="163"/>
        <v>70.847000000000008</v>
      </c>
      <c r="Y545" s="167">
        <f t="shared" si="164"/>
        <v>76.191000000000003</v>
      </c>
      <c r="Z545">
        <f t="shared" si="165"/>
        <v>145.50200000000001</v>
      </c>
      <c r="AA545">
        <f t="shared" si="166"/>
        <v>105.84700000000001</v>
      </c>
      <c r="AB545" s="168">
        <f t="shared" si="167"/>
        <v>140.50200000000001</v>
      </c>
      <c r="AC545">
        <f t="shared" si="168"/>
        <v>100.84700000000001</v>
      </c>
      <c r="AD545" s="168">
        <f t="shared" si="169"/>
        <v>110.50200000000001</v>
      </c>
      <c r="AE545">
        <f t="shared" si="170"/>
        <v>70.847000000000008</v>
      </c>
    </row>
    <row r="546" spans="1:31" outlineLevel="1" x14ac:dyDescent="0.25">
      <c r="A546" s="149">
        <v>100</v>
      </c>
      <c r="B546" s="164" t="str">
        <f t="shared" si="152"/>
        <v>FA</v>
      </c>
      <c r="C546" s="164" t="str">
        <f t="shared" si="153"/>
        <v>FA</v>
      </c>
      <c r="D546" s="164" t="str">
        <f t="shared" si="154"/>
        <v>FA</v>
      </c>
      <c r="E546" s="135">
        <v>71.709999999999994</v>
      </c>
      <c r="F546" s="165">
        <v>1</v>
      </c>
      <c r="G546" s="135">
        <v>18</v>
      </c>
      <c r="H546" s="135">
        <v>125</v>
      </c>
      <c r="I546" s="154">
        <v>67.467699999999994</v>
      </c>
      <c r="J546" s="154">
        <v>1.7999999999999999E-2</v>
      </c>
      <c r="K546" s="154">
        <v>168.03800000000001</v>
      </c>
      <c r="L546" s="154">
        <v>134.24199999999999</v>
      </c>
      <c r="M546" s="154">
        <v>139.24199999999999</v>
      </c>
      <c r="N546" s="135">
        <f t="shared" si="155"/>
        <v>95</v>
      </c>
      <c r="O546" s="167">
        <f t="shared" si="156"/>
        <v>138.03800000000001</v>
      </c>
      <c r="P546" s="167">
        <f t="shared" si="156"/>
        <v>104.24199999999999</v>
      </c>
      <c r="Q546" s="167">
        <f t="shared" si="156"/>
        <v>109.24199999999999</v>
      </c>
      <c r="R546" s="135">
        <f t="shared" si="157"/>
        <v>90</v>
      </c>
      <c r="S546" s="167">
        <f t="shared" si="158"/>
        <v>133.03800000000001</v>
      </c>
      <c r="T546" s="167">
        <f t="shared" si="159"/>
        <v>99.24199999999999</v>
      </c>
      <c r="U546" s="167">
        <f t="shared" si="160"/>
        <v>104.24199999999999</v>
      </c>
      <c r="V546" s="135">
        <f t="shared" si="161"/>
        <v>60</v>
      </c>
      <c r="W546" s="167">
        <f t="shared" si="162"/>
        <v>103.03800000000001</v>
      </c>
      <c r="X546" s="167">
        <f t="shared" si="163"/>
        <v>69.24199999999999</v>
      </c>
      <c r="Y546" s="167">
        <f t="shared" si="164"/>
        <v>74.24199999999999</v>
      </c>
      <c r="Z546">
        <f t="shared" si="165"/>
        <v>138.03800000000001</v>
      </c>
      <c r="AA546">
        <f t="shared" si="166"/>
        <v>104.24199999999999</v>
      </c>
      <c r="AB546" s="168">
        <f t="shared" si="167"/>
        <v>133.03800000000001</v>
      </c>
      <c r="AC546">
        <f t="shared" si="168"/>
        <v>99.24199999999999</v>
      </c>
      <c r="AD546" s="168">
        <f t="shared" si="169"/>
        <v>103.03800000000001</v>
      </c>
      <c r="AE546">
        <f t="shared" si="170"/>
        <v>69.24199999999999</v>
      </c>
    </row>
    <row r="547" spans="1:31" outlineLevel="1" x14ac:dyDescent="0.25">
      <c r="A547" s="149">
        <v>125</v>
      </c>
      <c r="B547" s="164" t="str">
        <f t="shared" si="152"/>
        <v>FA</v>
      </c>
      <c r="C547" s="164" t="str">
        <f t="shared" si="153"/>
        <v>FA</v>
      </c>
      <c r="D547" s="164" t="str">
        <f t="shared" si="154"/>
        <v>FA</v>
      </c>
      <c r="E547" s="135">
        <v>89.59</v>
      </c>
      <c r="F547" s="165">
        <v>1</v>
      </c>
      <c r="G547" s="135">
        <v>18</v>
      </c>
      <c r="H547" s="135">
        <v>125</v>
      </c>
      <c r="I547" s="154">
        <v>85.3523</v>
      </c>
      <c r="J547" s="154">
        <v>1.7999999999999999E-2</v>
      </c>
      <c r="K547" s="154">
        <v>159.74600000000001</v>
      </c>
      <c r="L547" s="154">
        <v>132.511</v>
      </c>
      <c r="M547" s="154">
        <v>136.601</v>
      </c>
      <c r="N547" s="135">
        <f t="shared" si="155"/>
        <v>95</v>
      </c>
      <c r="O547" s="167">
        <f t="shared" si="156"/>
        <v>129.74600000000001</v>
      </c>
      <c r="P547" s="167">
        <f t="shared" si="156"/>
        <v>102.511</v>
      </c>
      <c r="Q547" s="167">
        <f t="shared" si="156"/>
        <v>106.601</v>
      </c>
      <c r="R547" s="135">
        <f t="shared" si="157"/>
        <v>90</v>
      </c>
      <c r="S547" s="167">
        <f t="shared" si="158"/>
        <v>124.74600000000001</v>
      </c>
      <c r="T547" s="167">
        <f t="shared" si="159"/>
        <v>97.510999999999996</v>
      </c>
      <c r="U547" s="167">
        <f t="shared" si="160"/>
        <v>101.601</v>
      </c>
      <c r="V547" s="135">
        <f t="shared" si="161"/>
        <v>60</v>
      </c>
      <c r="W547" s="167">
        <f t="shared" si="162"/>
        <v>94.746000000000009</v>
      </c>
      <c r="X547" s="167">
        <f t="shared" si="163"/>
        <v>67.510999999999996</v>
      </c>
      <c r="Y547" s="167">
        <f t="shared" si="164"/>
        <v>71.600999999999999</v>
      </c>
      <c r="Z547">
        <f t="shared" si="165"/>
        <v>129.74600000000001</v>
      </c>
      <c r="AA547">
        <f t="shared" si="166"/>
        <v>102.511</v>
      </c>
      <c r="AB547" s="168">
        <f t="shared" si="167"/>
        <v>124.74600000000001</v>
      </c>
      <c r="AC547">
        <f t="shared" si="168"/>
        <v>97.510999999999996</v>
      </c>
      <c r="AD547" s="168">
        <f t="shared" si="169"/>
        <v>94.746000000000009</v>
      </c>
      <c r="AE547">
        <f t="shared" si="170"/>
        <v>67.510999999999996</v>
      </c>
    </row>
    <row r="548" spans="1:31" outlineLevel="1" x14ac:dyDescent="0.25">
      <c r="A548" s="149">
        <v>150</v>
      </c>
      <c r="B548" s="164" t="str">
        <f t="shared" si="152"/>
        <v>FA</v>
      </c>
      <c r="C548" s="164" t="str">
        <f t="shared" si="153"/>
        <v>FA</v>
      </c>
      <c r="D548" s="164" t="str">
        <f t="shared" si="154"/>
        <v>FA</v>
      </c>
      <c r="E548" s="135">
        <v>107.48</v>
      </c>
      <c r="F548" s="165">
        <v>1</v>
      </c>
      <c r="G548" s="135">
        <v>18</v>
      </c>
      <c r="H548" s="135">
        <v>125</v>
      </c>
      <c r="I548" s="154">
        <v>103.23699999999999</v>
      </c>
      <c r="J548" s="154">
        <v>1.7999999999999999E-2</v>
      </c>
      <c r="K548" s="154">
        <v>154.124</v>
      </c>
      <c r="L548" s="154">
        <v>131.322</v>
      </c>
      <c r="M548" s="154">
        <v>134.666</v>
      </c>
      <c r="N548" s="135">
        <f t="shared" si="155"/>
        <v>95</v>
      </c>
      <c r="O548" s="167">
        <f t="shared" si="156"/>
        <v>124.124</v>
      </c>
      <c r="P548" s="167">
        <f t="shared" si="156"/>
        <v>101.322</v>
      </c>
      <c r="Q548" s="167">
        <f t="shared" si="156"/>
        <v>104.666</v>
      </c>
      <c r="R548" s="135">
        <f t="shared" si="157"/>
        <v>90</v>
      </c>
      <c r="S548" s="167">
        <f t="shared" si="158"/>
        <v>119.124</v>
      </c>
      <c r="T548" s="167">
        <f t="shared" si="159"/>
        <v>96.322000000000003</v>
      </c>
      <c r="U548" s="167">
        <f t="shared" si="160"/>
        <v>99.665999999999997</v>
      </c>
      <c r="V548" s="135">
        <f t="shared" si="161"/>
        <v>60</v>
      </c>
      <c r="W548" s="167">
        <f t="shared" si="162"/>
        <v>89.123999999999995</v>
      </c>
      <c r="X548" s="167">
        <f t="shared" si="163"/>
        <v>66.322000000000003</v>
      </c>
      <c r="Y548" s="167">
        <f t="shared" si="164"/>
        <v>69.665999999999997</v>
      </c>
      <c r="Z548">
        <f t="shared" si="165"/>
        <v>124.124</v>
      </c>
      <c r="AA548">
        <f t="shared" si="166"/>
        <v>101.322</v>
      </c>
      <c r="AB548" s="168">
        <f t="shared" si="167"/>
        <v>119.124</v>
      </c>
      <c r="AC548">
        <f t="shared" si="168"/>
        <v>96.322000000000003</v>
      </c>
      <c r="AD548" s="168">
        <f t="shared" si="169"/>
        <v>89.123999999999995</v>
      </c>
      <c r="AE548">
        <f t="shared" si="170"/>
        <v>66.322000000000003</v>
      </c>
    </row>
    <row r="549" spans="1:31" outlineLevel="1" x14ac:dyDescent="0.25">
      <c r="A549" s="149">
        <v>2</v>
      </c>
      <c r="B549" s="164" t="str">
        <f t="shared" si="152"/>
        <v>FA</v>
      </c>
      <c r="C549" s="164" t="str">
        <f t="shared" si="153"/>
        <v>FA</v>
      </c>
      <c r="D549" s="164" t="str">
        <f t="shared" si="154"/>
        <v>FA</v>
      </c>
      <c r="E549" s="135">
        <v>1.6</v>
      </c>
      <c r="F549" s="165">
        <v>1</v>
      </c>
      <c r="G549" s="135">
        <v>24</v>
      </c>
      <c r="H549" s="135">
        <v>125</v>
      </c>
      <c r="I549" s="154">
        <v>-2.64</v>
      </c>
      <c r="J549" s="154">
        <v>2.4E-2</v>
      </c>
      <c r="K549" s="154">
        <v>1630.28</v>
      </c>
      <c r="L549" s="154">
        <v>447.423</v>
      </c>
      <c r="M549" s="154">
        <v>621.12199999999996</v>
      </c>
      <c r="N549" s="135">
        <f t="shared" si="155"/>
        <v>95</v>
      </c>
      <c r="O549" s="167">
        <f t="shared" si="156"/>
        <v>1600.28</v>
      </c>
      <c r="P549" s="167">
        <f t="shared" si="156"/>
        <v>417.423</v>
      </c>
      <c r="Q549" s="167">
        <f t="shared" si="156"/>
        <v>591.12199999999996</v>
      </c>
      <c r="R549" s="135">
        <f t="shared" si="157"/>
        <v>90</v>
      </c>
      <c r="S549" s="167">
        <f t="shared" si="158"/>
        <v>1595.28</v>
      </c>
      <c r="T549" s="167">
        <f t="shared" si="159"/>
        <v>412.423</v>
      </c>
      <c r="U549" s="167">
        <f t="shared" si="160"/>
        <v>586.12199999999996</v>
      </c>
      <c r="V549" s="135">
        <f t="shared" si="161"/>
        <v>60</v>
      </c>
      <c r="W549" s="167">
        <f t="shared" si="162"/>
        <v>1565.28</v>
      </c>
      <c r="X549" s="167">
        <f t="shared" si="163"/>
        <v>382.423</v>
      </c>
      <c r="Y549" s="167">
        <f t="shared" si="164"/>
        <v>556.12199999999996</v>
      </c>
      <c r="Z549" t="str">
        <f t="shared" si="165"/>
        <v>NA</v>
      </c>
      <c r="AA549" t="str">
        <f t="shared" si="166"/>
        <v>NA</v>
      </c>
      <c r="AB549" s="168" t="str">
        <f t="shared" si="167"/>
        <v>NA</v>
      </c>
      <c r="AC549" t="str">
        <f t="shared" si="168"/>
        <v>NA</v>
      </c>
      <c r="AD549" s="168" t="str">
        <f t="shared" si="169"/>
        <v>NA</v>
      </c>
      <c r="AE549" t="str">
        <f t="shared" si="170"/>
        <v>NA</v>
      </c>
    </row>
    <row r="550" spans="1:31" outlineLevel="1" x14ac:dyDescent="0.25">
      <c r="A550" s="149">
        <v>3.5</v>
      </c>
      <c r="B550" s="164" t="str">
        <f t="shared" si="152"/>
        <v>FA</v>
      </c>
      <c r="C550" s="164" t="str">
        <f t="shared" si="153"/>
        <v>FA</v>
      </c>
      <c r="D550" s="164" t="str">
        <f t="shared" si="154"/>
        <v>FA</v>
      </c>
      <c r="E550" s="135">
        <v>2.67</v>
      </c>
      <c r="F550" s="165">
        <v>1</v>
      </c>
      <c r="G550" s="135">
        <v>24</v>
      </c>
      <c r="H550" s="135">
        <v>125</v>
      </c>
      <c r="I550" s="154">
        <v>-1.5669200000000001</v>
      </c>
      <c r="J550" s="154">
        <v>2.4E-2</v>
      </c>
      <c r="K550" s="154">
        <v>1207.31</v>
      </c>
      <c r="L550" s="154">
        <v>348.05200000000002</v>
      </c>
      <c r="M550" s="154">
        <v>470.05200000000002</v>
      </c>
      <c r="N550" s="135">
        <f t="shared" si="155"/>
        <v>95</v>
      </c>
      <c r="O550" s="167">
        <f t="shared" si="156"/>
        <v>1177.31</v>
      </c>
      <c r="P550" s="167">
        <f t="shared" si="156"/>
        <v>318.05200000000002</v>
      </c>
      <c r="Q550" s="167">
        <f t="shared" si="156"/>
        <v>440.05200000000002</v>
      </c>
      <c r="R550" s="135">
        <f t="shared" si="157"/>
        <v>90</v>
      </c>
      <c r="S550" s="167">
        <f t="shared" si="158"/>
        <v>1172.31</v>
      </c>
      <c r="T550" s="167">
        <f t="shared" si="159"/>
        <v>313.05200000000002</v>
      </c>
      <c r="U550" s="167">
        <f t="shared" si="160"/>
        <v>435.05200000000002</v>
      </c>
      <c r="V550" s="135">
        <f t="shared" si="161"/>
        <v>60</v>
      </c>
      <c r="W550" s="167">
        <f t="shared" si="162"/>
        <v>1142.31</v>
      </c>
      <c r="X550" s="167">
        <f t="shared" si="163"/>
        <v>283.05200000000002</v>
      </c>
      <c r="Y550" s="167">
        <f t="shared" si="164"/>
        <v>405.05200000000002</v>
      </c>
      <c r="Z550" t="str">
        <f t="shared" si="165"/>
        <v>NA</v>
      </c>
      <c r="AA550" t="str">
        <f t="shared" si="166"/>
        <v>NA</v>
      </c>
      <c r="AB550" s="168" t="str">
        <f t="shared" si="167"/>
        <v>NA</v>
      </c>
      <c r="AC550" t="str">
        <f t="shared" si="168"/>
        <v>NA</v>
      </c>
      <c r="AD550" s="168" t="str">
        <f t="shared" si="169"/>
        <v>NA</v>
      </c>
      <c r="AE550" t="str">
        <f t="shared" si="170"/>
        <v>NA</v>
      </c>
    </row>
    <row r="551" spans="1:31" outlineLevel="1" x14ac:dyDescent="0.25">
      <c r="A551" s="149">
        <v>5</v>
      </c>
      <c r="B551" s="164" t="str">
        <f t="shared" si="152"/>
        <v>FA</v>
      </c>
      <c r="C551" s="164" t="str">
        <f t="shared" si="153"/>
        <v>FA</v>
      </c>
      <c r="D551" s="164" t="str">
        <f t="shared" si="154"/>
        <v>FA</v>
      </c>
      <c r="E551" s="135">
        <v>3.75</v>
      </c>
      <c r="F551" s="165">
        <v>1</v>
      </c>
      <c r="G551" s="135">
        <v>24</v>
      </c>
      <c r="H551" s="135">
        <v>125</v>
      </c>
      <c r="I551" s="154">
        <v>-0.49384600000000001</v>
      </c>
      <c r="J551" s="154">
        <v>2.4E-2</v>
      </c>
      <c r="K551" s="154">
        <v>965.41</v>
      </c>
      <c r="L551" s="154">
        <v>297.29599999999999</v>
      </c>
      <c r="M551" s="154">
        <v>390.55799999999999</v>
      </c>
      <c r="N551" s="135">
        <f t="shared" si="155"/>
        <v>95</v>
      </c>
      <c r="O551" s="167">
        <f t="shared" si="156"/>
        <v>935.41</v>
      </c>
      <c r="P551" s="167">
        <f t="shared" si="156"/>
        <v>267.29599999999999</v>
      </c>
      <c r="Q551" s="167">
        <f t="shared" si="156"/>
        <v>360.55799999999999</v>
      </c>
      <c r="R551" s="135">
        <f t="shared" si="157"/>
        <v>90</v>
      </c>
      <c r="S551" s="167">
        <f t="shared" si="158"/>
        <v>930.41</v>
      </c>
      <c r="T551" s="167">
        <f t="shared" si="159"/>
        <v>262.29599999999999</v>
      </c>
      <c r="U551" s="167">
        <f t="shared" si="160"/>
        <v>355.55799999999999</v>
      </c>
      <c r="V551" s="135">
        <f t="shared" si="161"/>
        <v>60</v>
      </c>
      <c r="W551" s="167">
        <f t="shared" si="162"/>
        <v>900.41</v>
      </c>
      <c r="X551" s="167">
        <f t="shared" si="163"/>
        <v>232.29599999999999</v>
      </c>
      <c r="Y551" s="167">
        <f t="shared" si="164"/>
        <v>325.55799999999999</v>
      </c>
      <c r="Z551" t="str">
        <f t="shared" si="165"/>
        <v>NA</v>
      </c>
      <c r="AA551" t="str">
        <f t="shared" si="166"/>
        <v>NA</v>
      </c>
      <c r="AB551" s="168" t="str">
        <f t="shared" si="167"/>
        <v>NA</v>
      </c>
      <c r="AC551" t="str">
        <f t="shared" si="168"/>
        <v>NA</v>
      </c>
      <c r="AD551" s="168" t="str">
        <f t="shared" si="169"/>
        <v>NA</v>
      </c>
      <c r="AE551" t="str">
        <f t="shared" si="170"/>
        <v>NA</v>
      </c>
    </row>
    <row r="552" spans="1:31" outlineLevel="1" x14ac:dyDescent="0.25">
      <c r="A552" s="149">
        <v>7.5</v>
      </c>
      <c r="B552" s="164" t="str">
        <f t="shared" si="152"/>
        <v>FA</v>
      </c>
      <c r="C552" s="164" t="str">
        <f t="shared" si="153"/>
        <v>FA</v>
      </c>
      <c r="D552" s="164" t="str">
        <f t="shared" si="154"/>
        <v>FA</v>
      </c>
      <c r="E552" s="135">
        <v>5.53</v>
      </c>
      <c r="F552" s="165">
        <v>1</v>
      </c>
      <c r="G552" s="135">
        <v>24</v>
      </c>
      <c r="H552" s="135">
        <v>125</v>
      </c>
      <c r="I552" s="154">
        <v>1.2946200000000001</v>
      </c>
      <c r="J552" s="154">
        <v>2.4E-2</v>
      </c>
      <c r="K552" s="154">
        <v>736.55</v>
      </c>
      <c r="L552" s="154">
        <v>249.29499999999999</v>
      </c>
      <c r="M552" s="154">
        <v>317.95800000000003</v>
      </c>
      <c r="N552" s="135">
        <f t="shared" si="155"/>
        <v>95</v>
      </c>
      <c r="O552" s="167">
        <f t="shared" si="156"/>
        <v>706.55</v>
      </c>
      <c r="P552" s="167">
        <f t="shared" si="156"/>
        <v>219.29499999999999</v>
      </c>
      <c r="Q552" s="167">
        <f t="shared" si="156"/>
        <v>287.95800000000003</v>
      </c>
      <c r="R552" s="135">
        <f t="shared" si="157"/>
        <v>90</v>
      </c>
      <c r="S552" s="167">
        <f t="shared" si="158"/>
        <v>701.55</v>
      </c>
      <c r="T552" s="167">
        <f t="shared" si="159"/>
        <v>214.29499999999999</v>
      </c>
      <c r="U552" s="167">
        <f t="shared" si="160"/>
        <v>282.95800000000003</v>
      </c>
      <c r="V552" s="135">
        <f t="shared" si="161"/>
        <v>60</v>
      </c>
      <c r="W552" s="167">
        <f t="shared" si="162"/>
        <v>671.55</v>
      </c>
      <c r="X552" s="167">
        <f t="shared" si="163"/>
        <v>184.29499999999999</v>
      </c>
      <c r="Y552" s="167">
        <f t="shared" si="164"/>
        <v>252.95800000000003</v>
      </c>
      <c r="Z552" t="str">
        <f t="shared" si="165"/>
        <v>NA</v>
      </c>
      <c r="AA552" t="str">
        <f t="shared" si="166"/>
        <v>NA</v>
      </c>
      <c r="AB552" s="168" t="str">
        <f t="shared" si="167"/>
        <v>NA</v>
      </c>
      <c r="AC552" t="str">
        <f t="shared" si="168"/>
        <v>NA</v>
      </c>
      <c r="AD552" s="168" t="str">
        <f t="shared" si="169"/>
        <v>NA</v>
      </c>
      <c r="AE552" t="str">
        <f t="shared" si="170"/>
        <v>NA</v>
      </c>
    </row>
    <row r="553" spans="1:31" outlineLevel="1" x14ac:dyDescent="0.25">
      <c r="A553" s="149">
        <v>10</v>
      </c>
      <c r="B553" s="164" t="str">
        <f t="shared" si="152"/>
        <v>FA</v>
      </c>
      <c r="C553" s="164" t="str">
        <f t="shared" si="153"/>
        <v>FA</v>
      </c>
      <c r="D553" s="164" t="str">
        <f t="shared" si="154"/>
        <v>FA</v>
      </c>
      <c r="E553" s="135">
        <v>7.32</v>
      </c>
      <c r="F553" s="165">
        <v>1</v>
      </c>
      <c r="G553" s="135">
        <v>24</v>
      </c>
      <c r="H553" s="135">
        <v>125</v>
      </c>
      <c r="I553" s="154">
        <v>3.0830799999999998</v>
      </c>
      <c r="J553" s="154">
        <v>2.4E-2</v>
      </c>
      <c r="K553" s="154">
        <v>605.50800000000004</v>
      </c>
      <c r="L553" s="154">
        <v>223.214</v>
      </c>
      <c r="M553" s="154">
        <v>276.30399999999997</v>
      </c>
      <c r="N553" s="135">
        <f t="shared" si="155"/>
        <v>95</v>
      </c>
      <c r="O553" s="167">
        <f t="shared" si="156"/>
        <v>575.50800000000004</v>
      </c>
      <c r="P553" s="167">
        <f t="shared" si="156"/>
        <v>193.214</v>
      </c>
      <c r="Q553" s="167">
        <f t="shared" si="156"/>
        <v>246.30399999999997</v>
      </c>
      <c r="R553" s="135">
        <f t="shared" si="157"/>
        <v>90</v>
      </c>
      <c r="S553" s="167">
        <f t="shared" si="158"/>
        <v>570.50800000000004</v>
      </c>
      <c r="T553" s="167">
        <f t="shared" si="159"/>
        <v>188.214</v>
      </c>
      <c r="U553" s="167">
        <f t="shared" si="160"/>
        <v>241.30399999999997</v>
      </c>
      <c r="V553" s="135">
        <f t="shared" si="161"/>
        <v>60</v>
      </c>
      <c r="W553" s="167">
        <f t="shared" si="162"/>
        <v>540.50800000000004</v>
      </c>
      <c r="X553" s="167">
        <f t="shared" si="163"/>
        <v>158.214</v>
      </c>
      <c r="Y553" s="167">
        <f t="shared" si="164"/>
        <v>211.30399999999997</v>
      </c>
      <c r="Z553" t="str">
        <f t="shared" si="165"/>
        <v>NA</v>
      </c>
      <c r="AA553" t="str">
        <f t="shared" si="166"/>
        <v>NA</v>
      </c>
      <c r="AB553" s="168" t="str">
        <f t="shared" si="167"/>
        <v>NA</v>
      </c>
      <c r="AC553" t="str">
        <f t="shared" si="168"/>
        <v>NA</v>
      </c>
      <c r="AD553" s="168" t="str">
        <f t="shared" si="169"/>
        <v>NA</v>
      </c>
      <c r="AE553" t="str">
        <f t="shared" si="170"/>
        <v>NA</v>
      </c>
    </row>
    <row r="554" spans="1:31" outlineLevel="1" x14ac:dyDescent="0.25">
      <c r="A554" s="149">
        <v>15</v>
      </c>
      <c r="B554" s="164" t="str">
        <f t="shared" si="152"/>
        <v>FA</v>
      </c>
      <c r="C554" s="164" t="str">
        <f t="shared" si="153"/>
        <v>FA</v>
      </c>
      <c r="D554" s="164" t="str">
        <f t="shared" si="154"/>
        <v>FA</v>
      </c>
      <c r="E554" s="135">
        <v>10.9</v>
      </c>
      <c r="F554" s="165">
        <v>1</v>
      </c>
      <c r="G554" s="135">
        <v>24</v>
      </c>
      <c r="H554" s="135">
        <v>125</v>
      </c>
      <c r="I554" s="154">
        <v>6.66</v>
      </c>
      <c r="J554" s="154">
        <v>2.4E-2</v>
      </c>
      <c r="K554" s="154">
        <v>462.161</v>
      </c>
      <c r="L554" s="154">
        <v>194.654</v>
      </c>
      <c r="M554" s="154">
        <v>232.54300000000001</v>
      </c>
      <c r="N554" s="135">
        <f t="shared" si="155"/>
        <v>95</v>
      </c>
      <c r="O554" s="167">
        <f t="shared" si="156"/>
        <v>432.161</v>
      </c>
      <c r="P554" s="167">
        <f t="shared" si="156"/>
        <v>164.654</v>
      </c>
      <c r="Q554" s="167">
        <f t="shared" si="156"/>
        <v>202.54300000000001</v>
      </c>
      <c r="R554" s="135">
        <f t="shared" si="157"/>
        <v>90</v>
      </c>
      <c r="S554" s="167">
        <f t="shared" si="158"/>
        <v>427.161</v>
      </c>
      <c r="T554" s="167">
        <f t="shared" si="159"/>
        <v>159.654</v>
      </c>
      <c r="U554" s="167">
        <f t="shared" si="160"/>
        <v>197.54300000000001</v>
      </c>
      <c r="V554" s="135">
        <f t="shared" si="161"/>
        <v>60</v>
      </c>
      <c r="W554" s="167">
        <f t="shared" si="162"/>
        <v>397.161</v>
      </c>
      <c r="X554" s="167">
        <f t="shared" si="163"/>
        <v>129.654</v>
      </c>
      <c r="Y554" s="167">
        <f t="shared" si="164"/>
        <v>167.54300000000001</v>
      </c>
      <c r="Z554" t="str">
        <f t="shared" si="165"/>
        <v>NA</v>
      </c>
      <c r="AA554" t="str">
        <f t="shared" si="166"/>
        <v>NA</v>
      </c>
      <c r="AB554" s="168" t="str">
        <f t="shared" si="167"/>
        <v>NA</v>
      </c>
      <c r="AC554" t="str">
        <f t="shared" si="168"/>
        <v>NA</v>
      </c>
      <c r="AD554" s="168" t="str">
        <f t="shared" si="169"/>
        <v>NA</v>
      </c>
      <c r="AE554" t="str">
        <f t="shared" si="170"/>
        <v>NA</v>
      </c>
    </row>
    <row r="555" spans="1:31" outlineLevel="1" x14ac:dyDescent="0.25">
      <c r="A555" s="149">
        <v>20</v>
      </c>
      <c r="B555" s="164" t="str">
        <f t="shared" si="152"/>
        <v>FA</v>
      </c>
      <c r="C555" s="164" t="str">
        <f t="shared" si="153"/>
        <v>FA</v>
      </c>
      <c r="D555" s="164" t="str">
        <f t="shared" si="154"/>
        <v>FA</v>
      </c>
      <c r="E555" s="135">
        <v>14.48</v>
      </c>
      <c r="F555" s="165">
        <v>1</v>
      </c>
      <c r="G555" s="135">
        <v>24</v>
      </c>
      <c r="H555" s="135">
        <v>125</v>
      </c>
      <c r="I555" s="154">
        <v>10.2369</v>
      </c>
      <c r="J555" s="154">
        <v>2.4E-2</v>
      </c>
      <c r="K555" s="154">
        <v>384.70100000000002</v>
      </c>
      <c r="L555" s="154">
        <v>178.83199999999999</v>
      </c>
      <c r="M555" s="154">
        <v>207.25800000000001</v>
      </c>
      <c r="N555" s="135">
        <f t="shared" si="155"/>
        <v>95</v>
      </c>
      <c r="O555" s="167">
        <f t="shared" si="156"/>
        <v>354.70100000000002</v>
      </c>
      <c r="P555" s="167">
        <f t="shared" si="156"/>
        <v>148.83199999999999</v>
      </c>
      <c r="Q555" s="167">
        <f t="shared" si="156"/>
        <v>177.25800000000001</v>
      </c>
      <c r="R555" s="135">
        <f t="shared" si="157"/>
        <v>90</v>
      </c>
      <c r="S555" s="167">
        <f t="shared" si="158"/>
        <v>349.70100000000002</v>
      </c>
      <c r="T555" s="167">
        <f t="shared" si="159"/>
        <v>143.83199999999999</v>
      </c>
      <c r="U555" s="167">
        <f t="shared" si="160"/>
        <v>172.25800000000001</v>
      </c>
      <c r="V555" s="135">
        <f t="shared" si="161"/>
        <v>60</v>
      </c>
      <c r="W555" s="167">
        <f t="shared" si="162"/>
        <v>319.70100000000002</v>
      </c>
      <c r="X555" s="167">
        <f t="shared" si="163"/>
        <v>113.83199999999999</v>
      </c>
      <c r="Y555" s="167">
        <f t="shared" si="164"/>
        <v>142.25800000000001</v>
      </c>
      <c r="Z555" t="str">
        <f t="shared" si="165"/>
        <v>NA</v>
      </c>
      <c r="AA555" t="str">
        <f t="shared" si="166"/>
        <v>NA</v>
      </c>
      <c r="AB555" s="168" t="str">
        <f t="shared" si="167"/>
        <v>NA</v>
      </c>
      <c r="AC555" t="str">
        <f t="shared" si="168"/>
        <v>NA</v>
      </c>
      <c r="AD555" s="168" t="str">
        <f t="shared" si="169"/>
        <v>NA</v>
      </c>
      <c r="AE555" t="str">
        <f t="shared" si="170"/>
        <v>NA</v>
      </c>
    </row>
    <row r="556" spans="1:31" outlineLevel="1" x14ac:dyDescent="0.25">
      <c r="A556" s="149">
        <v>35</v>
      </c>
      <c r="B556" s="164" t="str">
        <f t="shared" si="152"/>
        <v>FA</v>
      </c>
      <c r="C556" s="164" t="str">
        <f t="shared" si="153"/>
        <v>FA</v>
      </c>
      <c r="D556" s="164" t="str">
        <f t="shared" si="154"/>
        <v>FA</v>
      </c>
      <c r="E556" s="135">
        <v>25.21</v>
      </c>
      <c r="F556" s="165">
        <v>1</v>
      </c>
      <c r="G556" s="135">
        <v>24</v>
      </c>
      <c r="H556" s="135">
        <v>125</v>
      </c>
      <c r="I556" s="154">
        <v>20.967700000000001</v>
      </c>
      <c r="J556" s="154">
        <v>2.4E-2</v>
      </c>
      <c r="K556" s="154">
        <v>280.13</v>
      </c>
      <c r="L556" s="154">
        <v>157.387</v>
      </c>
      <c r="M556" s="154">
        <v>174.81899999999999</v>
      </c>
      <c r="N556" s="135">
        <f t="shared" si="155"/>
        <v>95</v>
      </c>
      <c r="O556" s="167">
        <f t="shared" si="156"/>
        <v>250.13</v>
      </c>
      <c r="P556" s="167">
        <f t="shared" si="156"/>
        <v>127.387</v>
      </c>
      <c r="Q556" s="167">
        <f t="shared" si="156"/>
        <v>144.81899999999999</v>
      </c>
      <c r="R556" s="135">
        <f t="shared" si="157"/>
        <v>90</v>
      </c>
      <c r="S556" s="167">
        <f t="shared" si="158"/>
        <v>245.13</v>
      </c>
      <c r="T556" s="167">
        <f t="shared" si="159"/>
        <v>122.387</v>
      </c>
      <c r="U556" s="167">
        <f t="shared" si="160"/>
        <v>139.81899999999999</v>
      </c>
      <c r="V556" s="135">
        <f t="shared" si="161"/>
        <v>60</v>
      </c>
      <c r="W556" s="167">
        <f t="shared" si="162"/>
        <v>215.13</v>
      </c>
      <c r="X556" s="167">
        <f t="shared" si="163"/>
        <v>92.387</v>
      </c>
      <c r="Y556" s="167">
        <f t="shared" si="164"/>
        <v>109.81899999999999</v>
      </c>
      <c r="Z556" t="str">
        <f t="shared" si="165"/>
        <v>NA</v>
      </c>
      <c r="AA556">
        <f t="shared" si="166"/>
        <v>127.387</v>
      </c>
      <c r="AB556" s="168" t="str">
        <f t="shared" si="167"/>
        <v>NA</v>
      </c>
      <c r="AC556" t="str">
        <f t="shared" si="168"/>
        <v>NA</v>
      </c>
      <c r="AD556" s="168" t="str">
        <f t="shared" si="169"/>
        <v>NA</v>
      </c>
      <c r="AE556" t="str">
        <f t="shared" si="170"/>
        <v>NA</v>
      </c>
    </row>
    <row r="557" spans="1:31" outlineLevel="1" x14ac:dyDescent="0.25">
      <c r="A557" s="149">
        <v>50</v>
      </c>
      <c r="B557" s="164" t="str">
        <f t="shared" si="152"/>
        <v>FA</v>
      </c>
      <c r="C557" s="164" t="str">
        <f t="shared" si="153"/>
        <v>FA</v>
      </c>
      <c r="D557" s="164" t="str">
        <f t="shared" si="154"/>
        <v>FA</v>
      </c>
      <c r="E557" s="135">
        <v>35.94</v>
      </c>
      <c r="F557" s="165">
        <v>1</v>
      </c>
      <c r="G557" s="135">
        <v>24</v>
      </c>
      <c r="H557" s="135">
        <v>125</v>
      </c>
      <c r="I557" s="154">
        <v>31.698499999999999</v>
      </c>
      <c r="J557" s="154">
        <v>2.4E-2</v>
      </c>
      <c r="K557" s="154">
        <v>235.76400000000001</v>
      </c>
      <c r="L557" s="154">
        <v>148.321</v>
      </c>
      <c r="M557" s="154">
        <v>160.75899999999999</v>
      </c>
      <c r="N557" s="135">
        <f t="shared" si="155"/>
        <v>95</v>
      </c>
      <c r="O557" s="167">
        <f t="shared" si="156"/>
        <v>205.76400000000001</v>
      </c>
      <c r="P557" s="167">
        <f t="shared" si="156"/>
        <v>118.321</v>
      </c>
      <c r="Q557" s="167">
        <f t="shared" si="156"/>
        <v>130.75899999999999</v>
      </c>
      <c r="R557" s="135">
        <f t="shared" si="157"/>
        <v>90</v>
      </c>
      <c r="S557" s="167">
        <f t="shared" si="158"/>
        <v>200.76400000000001</v>
      </c>
      <c r="T557" s="167">
        <f t="shared" si="159"/>
        <v>113.321</v>
      </c>
      <c r="U557" s="167">
        <f t="shared" si="160"/>
        <v>125.75899999999999</v>
      </c>
      <c r="V557" s="135">
        <f t="shared" si="161"/>
        <v>60</v>
      </c>
      <c r="W557" s="167">
        <f t="shared" si="162"/>
        <v>170.76400000000001</v>
      </c>
      <c r="X557" s="167">
        <f t="shared" si="163"/>
        <v>83.320999999999998</v>
      </c>
      <c r="Y557" s="167">
        <f t="shared" si="164"/>
        <v>95.758999999999986</v>
      </c>
      <c r="Z557">
        <f t="shared" si="165"/>
        <v>205.76400000000001</v>
      </c>
      <c r="AA557">
        <f t="shared" si="166"/>
        <v>118.321</v>
      </c>
      <c r="AB557" s="168" t="str">
        <f t="shared" si="167"/>
        <v>NA</v>
      </c>
      <c r="AC557">
        <f t="shared" si="168"/>
        <v>113.321</v>
      </c>
      <c r="AD557" s="168" t="str">
        <f t="shared" si="169"/>
        <v>NA</v>
      </c>
      <c r="AE557">
        <f t="shared" si="170"/>
        <v>83.320999999999998</v>
      </c>
    </row>
    <row r="558" spans="1:31" outlineLevel="1" x14ac:dyDescent="0.25">
      <c r="A558" s="149">
        <v>60</v>
      </c>
      <c r="B558" s="164" t="str">
        <f t="shared" si="152"/>
        <v>FA</v>
      </c>
      <c r="C558" s="164" t="str">
        <f t="shared" si="153"/>
        <v>FA</v>
      </c>
      <c r="D558" s="164" t="str">
        <f t="shared" si="154"/>
        <v>FA</v>
      </c>
      <c r="E558" s="135">
        <v>43.09</v>
      </c>
      <c r="F558" s="165">
        <v>1</v>
      </c>
      <c r="G558" s="135">
        <v>24</v>
      </c>
      <c r="H558" s="135">
        <v>125</v>
      </c>
      <c r="I558" s="154">
        <v>38.8523</v>
      </c>
      <c r="J558" s="154">
        <v>2.4E-2</v>
      </c>
      <c r="K558" s="154">
        <v>218.364</v>
      </c>
      <c r="L558" s="154">
        <v>144.80099999999999</v>
      </c>
      <c r="M558" s="154">
        <v>154.916</v>
      </c>
      <c r="N558" s="135">
        <f t="shared" si="155"/>
        <v>95</v>
      </c>
      <c r="O558" s="167">
        <f t="shared" si="156"/>
        <v>188.364</v>
      </c>
      <c r="P558" s="167">
        <f t="shared" si="156"/>
        <v>114.80099999999999</v>
      </c>
      <c r="Q558" s="167">
        <f t="shared" si="156"/>
        <v>124.916</v>
      </c>
      <c r="R558" s="135">
        <f t="shared" si="157"/>
        <v>90</v>
      </c>
      <c r="S558" s="167">
        <f t="shared" si="158"/>
        <v>183.364</v>
      </c>
      <c r="T558" s="167">
        <f t="shared" si="159"/>
        <v>109.80099999999999</v>
      </c>
      <c r="U558" s="167">
        <f t="shared" si="160"/>
        <v>119.916</v>
      </c>
      <c r="V558" s="135">
        <f t="shared" si="161"/>
        <v>60</v>
      </c>
      <c r="W558" s="167">
        <f t="shared" si="162"/>
        <v>153.364</v>
      </c>
      <c r="X558" s="167">
        <f t="shared" si="163"/>
        <v>79.800999999999988</v>
      </c>
      <c r="Y558" s="167">
        <f t="shared" si="164"/>
        <v>89.915999999999997</v>
      </c>
      <c r="Z558">
        <f t="shared" si="165"/>
        <v>188.364</v>
      </c>
      <c r="AA558">
        <f t="shared" si="166"/>
        <v>114.80099999999999</v>
      </c>
      <c r="AB558" s="168" t="str">
        <f t="shared" si="167"/>
        <v>NA</v>
      </c>
      <c r="AC558">
        <f t="shared" si="168"/>
        <v>109.80099999999999</v>
      </c>
      <c r="AD558" s="168" t="str">
        <f t="shared" si="169"/>
        <v>NA</v>
      </c>
      <c r="AE558">
        <f t="shared" si="170"/>
        <v>79.800999999999988</v>
      </c>
    </row>
    <row r="559" spans="1:31" outlineLevel="1" x14ac:dyDescent="0.25">
      <c r="A559" s="149">
        <v>70</v>
      </c>
      <c r="B559" s="164" t="str">
        <f t="shared" si="152"/>
        <v>FA</v>
      </c>
      <c r="C559" s="164" t="str">
        <f t="shared" si="153"/>
        <v>FA</v>
      </c>
      <c r="D559" s="164" t="str">
        <f t="shared" si="154"/>
        <v>FA</v>
      </c>
      <c r="E559" s="135">
        <v>50.25</v>
      </c>
      <c r="F559" s="165">
        <v>1</v>
      </c>
      <c r="G559" s="135">
        <v>24</v>
      </c>
      <c r="H559" s="135">
        <v>125</v>
      </c>
      <c r="I559" s="154">
        <v>46.0062</v>
      </c>
      <c r="J559" s="154">
        <v>2.4E-2</v>
      </c>
      <c r="K559" s="154">
        <v>205.57400000000001</v>
      </c>
      <c r="L559" s="154">
        <v>142.17699999999999</v>
      </c>
      <c r="M559" s="154">
        <v>150.79900000000001</v>
      </c>
      <c r="N559" s="135">
        <f t="shared" si="155"/>
        <v>95</v>
      </c>
      <c r="O559" s="167">
        <f t="shared" si="156"/>
        <v>175.57400000000001</v>
      </c>
      <c r="P559" s="167">
        <f t="shared" si="156"/>
        <v>112.17699999999999</v>
      </c>
      <c r="Q559" s="167">
        <f t="shared" si="156"/>
        <v>120.79900000000001</v>
      </c>
      <c r="R559" s="135">
        <f t="shared" si="157"/>
        <v>90</v>
      </c>
      <c r="S559" s="167">
        <f t="shared" si="158"/>
        <v>170.57400000000001</v>
      </c>
      <c r="T559" s="167">
        <f t="shared" si="159"/>
        <v>107.17699999999999</v>
      </c>
      <c r="U559" s="167">
        <f t="shared" si="160"/>
        <v>115.79900000000001</v>
      </c>
      <c r="V559" s="135">
        <f t="shared" si="161"/>
        <v>60</v>
      </c>
      <c r="W559" s="167">
        <f t="shared" si="162"/>
        <v>140.57400000000001</v>
      </c>
      <c r="X559" s="167">
        <f t="shared" si="163"/>
        <v>77.176999999999992</v>
      </c>
      <c r="Y559" s="167">
        <f t="shared" si="164"/>
        <v>85.799000000000007</v>
      </c>
      <c r="Z559">
        <f t="shared" si="165"/>
        <v>175.57400000000001</v>
      </c>
      <c r="AA559">
        <f t="shared" si="166"/>
        <v>112.17699999999999</v>
      </c>
      <c r="AB559" s="168">
        <f t="shared" si="167"/>
        <v>170.57400000000001</v>
      </c>
      <c r="AC559">
        <f t="shared" si="168"/>
        <v>107.17699999999999</v>
      </c>
      <c r="AD559" s="168" t="str">
        <f t="shared" si="169"/>
        <v>NA</v>
      </c>
      <c r="AE559">
        <f t="shared" si="170"/>
        <v>77.176999999999992</v>
      </c>
    </row>
    <row r="560" spans="1:31" outlineLevel="1" x14ac:dyDescent="0.25">
      <c r="A560" s="149">
        <v>85</v>
      </c>
      <c r="B560" s="164" t="str">
        <f t="shared" si="152"/>
        <v>FA</v>
      </c>
      <c r="C560" s="164" t="str">
        <f t="shared" si="153"/>
        <v>FA</v>
      </c>
      <c r="D560" s="164" t="str">
        <f t="shared" si="154"/>
        <v>FA</v>
      </c>
      <c r="E560" s="135">
        <v>60.98</v>
      </c>
      <c r="F560" s="165">
        <v>1</v>
      </c>
      <c r="G560" s="135">
        <v>24</v>
      </c>
      <c r="H560" s="135">
        <v>125</v>
      </c>
      <c r="I560" s="154">
        <v>56.736899999999999</v>
      </c>
      <c r="J560" s="154">
        <v>2.4E-2</v>
      </c>
      <c r="K560" s="154">
        <v>192.03399999999999</v>
      </c>
      <c r="L560" s="154">
        <v>139.41</v>
      </c>
      <c r="M560" s="154">
        <v>146.48599999999999</v>
      </c>
      <c r="N560" s="135">
        <f t="shared" si="155"/>
        <v>95</v>
      </c>
      <c r="O560" s="167">
        <f t="shared" si="156"/>
        <v>162.03399999999999</v>
      </c>
      <c r="P560" s="167">
        <f t="shared" si="156"/>
        <v>109.41</v>
      </c>
      <c r="Q560" s="167">
        <f t="shared" si="156"/>
        <v>116.48599999999999</v>
      </c>
      <c r="R560" s="135">
        <f t="shared" si="157"/>
        <v>90</v>
      </c>
      <c r="S560" s="167">
        <f t="shared" si="158"/>
        <v>157.03399999999999</v>
      </c>
      <c r="T560" s="167">
        <f t="shared" si="159"/>
        <v>104.41</v>
      </c>
      <c r="U560" s="167">
        <f t="shared" si="160"/>
        <v>111.48599999999999</v>
      </c>
      <c r="V560" s="135">
        <f t="shared" si="161"/>
        <v>60</v>
      </c>
      <c r="W560" s="167">
        <f t="shared" si="162"/>
        <v>127.03399999999999</v>
      </c>
      <c r="X560" s="167">
        <f t="shared" si="163"/>
        <v>74.41</v>
      </c>
      <c r="Y560" s="167">
        <f t="shared" si="164"/>
        <v>81.48599999999999</v>
      </c>
      <c r="Z560">
        <f t="shared" si="165"/>
        <v>162.03399999999999</v>
      </c>
      <c r="AA560">
        <f t="shared" si="166"/>
        <v>109.41</v>
      </c>
      <c r="AB560" s="168">
        <f t="shared" si="167"/>
        <v>157.03399999999999</v>
      </c>
      <c r="AC560">
        <f t="shared" si="168"/>
        <v>104.41</v>
      </c>
      <c r="AD560" s="168">
        <f t="shared" si="169"/>
        <v>127.03399999999999</v>
      </c>
      <c r="AE560">
        <f t="shared" si="170"/>
        <v>74.41</v>
      </c>
    </row>
    <row r="561" spans="1:31" outlineLevel="1" x14ac:dyDescent="0.25">
      <c r="A561" s="149">
        <v>100</v>
      </c>
      <c r="B561" s="164" t="str">
        <f t="shared" si="152"/>
        <v>FA</v>
      </c>
      <c r="C561" s="164" t="str">
        <f t="shared" si="153"/>
        <v>FA</v>
      </c>
      <c r="D561" s="164" t="str">
        <f t="shared" si="154"/>
        <v>FA</v>
      </c>
      <c r="E561" s="135">
        <v>71.709999999999994</v>
      </c>
      <c r="F561" s="165">
        <v>1</v>
      </c>
      <c r="G561" s="135">
        <v>24</v>
      </c>
      <c r="H561" s="135">
        <v>125</v>
      </c>
      <c r="I561" s="154">
        <v>67.467699999999994</v>
      </c>
      <c r="J561" s="154">
        <v>2.4E-2</v>
      </c>
      <c r="K561" s="154">
        <v>182.148</v>
      </c>
      <c r="L561" s="154">
        <v>137.28299999999999</v>
      </c>
      <c r="M561" s="154">
        <v>143.90700000000001</v>
      </c>
      <c r="N561" s="135">
        <f t="shared" si="155"/>
        <v>95</v>
      </c>
      <c r="O561" s="167">
        <f t="shared" si="156"/>
        <v>152.148</v>
      </c>
      <c r="P561" s="167">
        <f t="shared" si="156"/>
        <v>107.28299999999999</v>
      </c>
      <c r="Q561" s="167">
        <f t="shared" si="156"/>
        <v>113.90700000000001</v>
      </c>
      <c r="R561" s="135">
        <f t="shared" si="157"/>
        <v>90</v>
      </c>
      <c r="S561" s="167">
        <f t="shared" si="158"/>
        <v>147.148</v>
      </c>
      <c r="T561" s="167">
        <f t="shared" si="159"/>
        <v>102.28299999999999</v>
      </c>
      <c r="U561" s="167">
        <f t="shared" si="160"/>
        <v>108.90700000000001</v>
      </c>
      <c r="V561" s="135">
        <f t="shared" si="161"/>
        <v>60</v>
      </c>
      <c r="W561" s="167">
        <f t="shared" si="162"/>
        <v>117.148</v>
      </c>
      <c r="X561" s="167">
        <f t="shared" si="163"/>
        <v>72.282999999999987</v>
      </c>
      <c r="Y561" s="167">
        <f t="shared" si="164"/>
        <v>78.907000000000011</v>
      </c>
      <c r="Z561">
        <f t="shared" si="165"/>
        <v>152.148</v>
      </c>
      <c r="AA561">
        <f t="shared" si="166"/>
        <v>107.28299999999999</v>
      </c>
      <c r="AB561" s="168">
        <f t="shared" si="167"/>
        <v>147.148</v>
      </c>
      <c r="AC561">
        <f t="shared" si="168"/>
        <v>102.28299999999999</v>
      </c>
      <c r="AD561" s="168">
        <f t="shared" si="169"/>
        <v>117.148</v>
      </c>
      <c r="AE561">
        <f t="shared" si="170"/>
        <v>72.282999999999987</v>
      </c>
    </row>
    <row r="562" spans="1:31" outlineLevel="1" x14ac:dyDescent="0.25">
      <c r="A562" s="149">
        <v>125</v>
      </c>
      <c r="B562" s="164" t="str">
        <f t="shared" si="152"/>
        <v>FA</v>
      </c>
      <c r="C562" s="164" t="str">
        <f t="shared" si="153"/>
        <v>FA</v>
      </c>
      <c r="D562" s="164" t="str">
        <f t="shared" si="154"/>
        <v>FA</v>
      </c>
      <c r="E562" s="135">
        <v>89.59</v>
      </c>
      <c r="F562" s="165">
        <v>1</v>
      </c>
      <c r="G562" s="135">
        <v>24</v>
      </c>
      <c r="H562" s="135">
        <v>125</v>
      </c>
      <c r="I562" s="154">
        <v>85.3523</v>
      </c>
      <c r="J562" s="154">
        <v>2.4E-2</v>
      </c>
      <c r="K562" s="154">
        <v>171.17099999999999</v>
      </c>
      <c r="L562" s="154">
        <v>134.988</v>
      </c>
      <c r="M562" s="154">
        <v>140.41499999999999</v>
      </c>
      <c r="N562" s="135">
        <f t="shared" si="155"/>
        <v>95</v>
      </c>
      <c r="O562" s="167">
        <f t="shared" si="156"/>
        <v>141.17099999999999</v>
      </c>
      <c r="P562" s="167">
        <f t="shared" si="156"/>
        <v>104.988</v>
      </c>
      <c r="Q562" s="167">
        <f t="shared" si="156"/>
        <v>110.41499999999999</v>
      </c>
      <c r="R562" s="135">
        <f t="shared" si="157"/>
        <v>90</v>
      </c>
      <c r="S562" s="167">
        <f t="shared" si="158"/>
        <v>136.17099999999999</v>
      </c>
      <c r="T562" s="167">
        <f t="shared" si="159"/>
        <v>99.988</v>
      </c>
      <c r="U562" s="167">
        <f t="shared" si="160"/>
        <v>105.41499999999999</v>
      </c>
      <c r="V562" s="135">
        <f t="shared" si="161"/>
        <v>60</v>
      </c>
      <c r="W562" s="167">
        <f t="shared" si="162"/>
        <v>106.17099999999999</v>
      </c>
      <c r="X562" s="167">
        <f t="shared" si="163"/>
        <v>69.988</v>
      </c>
      <c r="Y562" s="167">
        <f t="shared" si="164"/>
        <v>75.414999999999992</v>
      </c>
      <c r="Z562">
        <f t="shared" si="165"/>
        <v>141.17099999999999</v>
      </c>
      <c r="AA562">
        <f t="shared" si="166"/>
        <v>104.988</v>
      </c>
      <c r="AB562" s="168">
        <f t="shared" si="167"/>
        <v>136.17099999999999</v>
      </c>
      <c r="AC562">
        <f t="shared" si="168"/>
        <v>99.988</v>
      </c>
      <c r="AD562" s="168">
        <f t="shared" si="169"/>
        <v>106.17099999999999</v>
      </c>
      <c r="AE562">
        <f t="shared" si="170"/>
        <v>69.988</v>
      </c>
    </row>
    <row r="563" spans="1:31" outlineLevel="1" x14ac:dyDescent="0.25">
      <c r="A563" s="149">
        <v>150</v>
      </c>
      <c r="B563" s="164" t="str">
        <f t="shared" si="152"/>
        <v>FA</v>
      </c>
      <c r="C563" s="164" t="str">
        <f t="shared" si="153"/>
        <v>FA</v>
      </c>
      <c r="D563" s="164" t="str">
        <f t="shared" si="154"/>
        <v>FA</v>
      </c>
      <c r="E563" s="135">
        <v>107.48</v>
      </c>
      <c r="F563" s="165">
        <v>1</v>
      </c>
      <c r="G563" s="135">
        <v>24</v>
      </c>
      <c r="H563" s="135">
        <v>125</v>
      </c>
      <c r="I563" s="154">
        <v>103.23699999999999</v>
      </c>
      <c r="J563" s="154">
        <v>2.4E-2</v>
      </c>
      <c r="K563" s="154">
        <v>163.72200000000001</v>
      </c>
      <c r="L563" s="154">
        <v>133.41200000000001</v>
      </c>
      <c r="M563" s="154">
        <v>137.85</v>
      </c>
      <c r="N563" s="135">
        <f t="shared" si="155"/>
        <v>95</v>
      </c>
      <c r="O563" s="167">
        <f t="shared" si="156"/>
        <v>133.72200000000001</v>
      </c>
      <c r="P563" s="167">
        <f t="shared" si="156"/>
        <v>103.41200000000001</v>
      </c>
      <c r="Q563" s="167">
        <f t="shared" si="156"/>
        <v>107.85</v>
      </c>
      <c r="R563" s="135">
        <f t="shared" si="157"/>
        <v>90</v>
      </c>
      <c r="S563" s="167">
        <f t="shared" si="158"/>
        <v>128.72200000000001</v>
      </c>
      <c r="T563" s="167">
        <f t="shared" si="159"/>
        <v>98.412000000000006</v>
      </c>
      <c r="U563" s="167">
        <f t="shared" si="160"/>
        <v>102.85</v>
      </c>
      <c r="V563" s="135">
        <f t="shared" si="161"/>
        <v>60</v>
      </c>
      <c r="W563" s="167">
        <f t="shared" si="162"/>
        <v>98.722000000000008</v>
      </c>
      <c r="X563" s="167">
        <f t="shared" si="163"/>
        <v>68.412000000000006</v>
      </c>
      <c r="Y563" s="167">
        <f t="shared" si="164"/>
        <v>72.849999999999994</v>
      </c>
      <c r="Z563">
        <f t="shared" si="165"/>
        <v>133.72200000000001</v>
      </c>
      <c r="AA563">
        <f t="shared" si="166"/>
        <v>103.41200000000001</v>
      </c>
      <c r="AB563" s="168">
        <f t="shared" si="167"/>
        <v>128.72200000000001</v>
      </c>
      <c r="AC563">
        <f t="shared" si="168"/>
        <v>98.412000000000006</v>
      </c>
      <c r="AD563" s="168">
        <f t="shared" si="169"/>
        <v>98.722000000000008</v>
      </c>
      <c r="AE563">
        <f t="shared" si="170"/>
        <v>68.412000000000006</v>
      </c>
    </row>
    <row r="564" spans="1:31" outlineLevel="1" x14ac:dyDescent="0.25">
      <c r="A564" s="149">
        <v>2</v>
      </c>
      <c r="B564" s="164" t="str">
        <f t="shared" si="152"/>
        <v>FA</v>
      </c>
      <c r="C564" s="164" t="str">
        <f t="shared" si="153"/>
        <v>FA</v>
      </c>
      <c r="D564" s="164" t="str">
        <f t="shared" si="154"/>
        <v>FA</v>
      </c>
      <c r="E564" s="135">
        <v>1.6</v>
      </c>
      <c r="F564" s="165">
        <v>1</v>
      </c>
      <c r="G564" s="135">
        <v>30</v>
      </c>
      <c r="H564" s="135">
        <v>125</v>
      </c>
      <c r="I564" s="154">
        <v>-2.64</v>
      </c>
      <c r="J564" s="154">
        <v>0.03</v>
      </c>
      <c r="K564" s="154">
        <v>1960.74</v>
      </c>
      <c r="L564" s="154">
        <v>514.9</v>
      </c>
      <c r="M564" s="154">
        <v>721.34199999999998</v>
      </c>
      <c r="N564" s="135">
        <f t="shared" si="155"/>
        <v>95</v>
      </c>
      <c r="O564" s="167">
        <f t="shared" si="156"/>
        <v>1930.74</v>
      </c>
      <c r="P564" s="167">
        <f t="shared" si="156"/>
        <v>484.9</v>
      </c>
      <c r="Q564" s="167">
        <f t="shared" si="156"/>
        <v>691.34199999999998</v>
      </c>
      <c r="R564" s="135">
        <f t="shared" si="157"/>
        <v>90</v>
      </c>
      <c r="S564" s="167">
        <f t="shared" si="158"/>
        <v>1925.74</v>
      </c>
      <c r="T564" s="167">
        <f t="shared" si="159"/>
        <v>479.9</v>
      </c>
      <c r="U564" s="167">
        <f t="shared" si="160"/>
        <v>686.34199999999998</v>
      </c>
      <c r="V564" s="135">
        <f t="shared" si="161"/>
        <v>60</v>
      </c>
      <c r="W564" s="167">
        <f t="shared" si="162"/>
        <v>1895.74</v>
      </c>
      <c r="X564" s="167">
        <f t="shared" si="163"/>
        <v>449.9</v>
      </c>
      <c r="Y564" s="167">
        <f t="shared" si="164"/>
        <v>656.34199999999998</v>
      </c>
      <c r="Z564" t="str">
        <f t="shared" si="165"/>
        <v>NA</v>
      </c>
      <c r="AA564" t="str">
        <f t="shared" si="166"/>
        <v>NA</v>
      </c>
      <c r="AB564" s="168" t="str">
        <f t="shared" si="167"/>
        <v>NA</v>
      </c>
      <c r="AC564" t="str">
        <f t="shared" si="168"/>
        <v>NA</v>
      </c>
      <c r="AD564" s="168" t="str">
        <f t="shared" si="169"/>
        <v>NA</v>
      </c>
      <c r="AE564" t="str">
        <f t="shared" si="170"/>
        <v>NA</v>
      </c>
    </row>
    <row r="565" spans="1:31" outlineLevel="1" x14ac:dyDescent="0.25">
      <c r="A565" s="149">
        <v>3.5</v>
      </c>
      <c r="B565" s="164" t="str">
        <f t="shared" si="152"/>
        <v>FA</v>
      </c>
      <c r="C565" s="164" t="str">
        <f t="shared" si="153"/>
        <v>FA</v>
      </c>
      <c r="D565" s="164" t="str">
        <f t="shared" si="154"/>
        <v>FA</v>
      </c>
      <c r="E565" s="135">
        <v>2.67</v>
      </c>
      <c r="F565" s="165">
        <v>1</v>
      </c>
      <c r="G565" s="135">
        <v>30</v>
      </c>
      <c r="H565" s="135">
        <v>125</v>
      </c>
      <c r="I565" s="154">
        <v>-1.5669200000000001</v>
      </c>
      <c r="J565" s="154">
        <v>0.03</v>
      </c>
      <c r="K565" s="154">
        <v>1444.7</v>
      </c>
      <c r="L565" s="154">
        <v>395.96899999999999</v>
      </c>
      <c r="M565" s="154">
        <v>541.47199999999998</v>
      </c>
      <c r="N565" s="135">
        <f t="shared" si="155"/>
        <v>95</v>
      </c>
      <c r="O565" s="167">
        <f t="shared" si="156"/>
        <v>1414.7</v>
      </c>
      <c r="P565" s="167">
        <f t="shared" si="156"/>
        <v>365.96899999999999</v>
      </c>
      <c r="Q565" s="167">
        <f t="shared" si="156"/>
        <v>511.47199999999998</v>
      </c>
      <c r="R565" s="135">
        <f t="shared" si="157"/>
        <v>90</v>
      </c>
      <c r="S565" s="167">
        <f t="shared" si="158"/>
        <v>1409.7</v>
      </c>
      <c r="T565" s="167">
        <f t="shared" si="159"/>
        <v>360.96899999999999</v>
      </c>
      <c r="U565" s="167">
        <f t="shared" si="160"/>
        <v>506.47199999999998</v>
      </c>
      <c r="V565" s="135">
        <f t="shared" si="161"/>
        <v>60</v>
      </c>
      <c r="W565" s="167">
        <f t="shared" si="162"/>
        <v>1379.7</v>
      </c>
      <c r="X565" s="167">
        <f t="shared" si="163"/>
        <v>330.96899999999999</v>
      </c>
      <c r="Y565" s="167">
        <f t="shared" si="164"/>
        <v>476.47199999999998</v>
      </c>
      <c r="Z565" t="str">
        <f t="shared" si="165"/>
        <v>NA</v>
      </c>
      <c r="AA565" t="str">
        <f t="shared" si="166"/>
        <v>NA</v>
      </c>
      <c r="AB565" s="168" t="str">
        <f t="shared" si="167"/>
        <v>NA</v>
      </c>
      <c r="AC565" t="str">
        <f t="shared" si="168"/>
        <v>NA</v>
      </c>
      <c r="AD565" s="168" t="str">
        <f t="shared" si="169"/>
        <v>NA</v>
      </c>
      <c r="AE565" t="str">
        <f t="shared" si="170"/>
        <v>NA</v>
      </c>
    </row>
    <row r="566" spans="1:31" outlineLevel="1" x14ac:dyDescent="0.25">
      <c r="A566" s="149">
        <v>5</v>
      </c>
      <c r="B566" s="164" t="str">
        <f t="shared" si="152"/>
        <v>FA</v>
      </c>
      <c r="C566" s="164" t="str">
        <f t="shared" si="153"/>
        <v>FA</v>
      </c>
      <c r="D566" s="164" t="str">
        <f t="shared" si="154"/>
        <v>FA</v>
      </c>
      <c r="E566" s="135">
        <v>3.75</v>
      </c>
      <c r="F566" s="165">
        <v>1</v>
      </c>
      <c r="G566" s="135">
        <v>30</v>
      </c>
      <c r="H566" s="135">
        <v>125</v>
      </c>
      <c r="I566" s="154">
        <v>-0.49384600000000001</v>
      </c>
      <c r="J566" s="154">
        <v>0.03</v>
      </c>
      <c r="K566" s="154">
        <v>1150.82</v>
      </c>
      <c r="L566" s="154">
        <v>335.029</v>
      </c>
      <c r="M566" s="154">
        <v>446.88799999999998</v>
      </c>
      <c r="N566" s="135">
        <f t="shared" si="155"/>
        <v>95</v>
      </c>
      <c r="O566" s="167">
        <f t="shared" si="156"/>
        <v>1120.82</v>
      </c>
      <c r="P566" s="167">
        <f t="shared" si="156"/>
        <v>305.029</v>
      </c>
      <c r="Q566" s="167">
        <f t="shared" si="156"/>
        <v>416.88799999999998</v>
      </c>
      <c r="R566" s="135">
        <f t="shared" si="157"/>
        <v>90</v>
      </c>
      <c r="S566" s="167">
        <f t="shared" si="158"/>
        <v>1115.82</v>
      </c>
      <c r="T566" s="167">
        <f t="shared" si="159"/>
        <v>300.029</v>
      </c>
      <c r="U566" s="167">
        <f t="shared" si="160"/>
        <v>411.88799999999998</v>
      </c>
      <c r="V566" s="135">
        <f t="shared" si="161"/>
        <v>60</v>
      </c>
      <c r="W566" s="167">
        <f t="shared" si="162"/>
        <v>1085.82</v>
      </c>
      <c r="X566" s="167">
        <f t="shared" si="163"/>
        <v>270.029</v>
      </c>
      <c r="Y566" s="167">
        <f t="shared" si="164"/>
        <v>381.88799999999998</v>
      </c>
      <c r="Z566" t="str">
        <f t="shared" si="165"/>
        <v>NA</v>
      </c>
      <c r="AA566" t="str">
        <f t="shared" si="166"/>
        <v>NA</v>
      </c>
      <c r="AB566" s="168" t="str">
        <f t="shared" si="167"/>
        <v>NA</v>
      </c>
      <c r="AC566" t="str">
        <f t="shared" si="168"/>
        <v>NA</v>
      </c>
      <c r="AD566" s="168" t="str">
        <f t="shared" si="169"/>
        <v>NA</v>
      </c>
      <c r="AE566" t="str">
        <f t="shared" si="170"/>
        <v>NA</v>
      </c>
    </row>
    <row r="567" spans="1:31" outlineLevel="1" x14ac:dyDescent="0.25">
      <c r="A567" s="149">
        <v>7.5</v>
      </c>
      <c r="B567" s="164" t="str">
        <f t="shared" si="152"/>
        <v>FA</v>
      </c>
      <c r="C567" s="164" t="str">
        <f t="shared" si="153"/>
        <v>FA</v>
      </c>
      <c r="D567" s="164" t="str">
        <f t="shared" si="154"/>
        <v>FA</v>
      </c>
      <c r="E567" s="135">
        <v>5.53</v>
      </c>
      <c r="F567" s="165">
        <v>1</v>
      </c>
      <c r="G567" s="135">
        <v>30</v>
      </c>
      <c r="H567" s="135">
        <v>125</v>
      </c>
      <c r="I567" s="154">
        <v>1.2946200000000001</v>
      </c>
      <c r="J567" s="154">
        <v>0.03</v>
      </c>
      <c r="K567" s="154">
        <v>873.32</v>
      </c>
      <c r="L567" s="154">
        <v>277.16500000000002</v>
      </c>
      <c r="M567" s="154">
        <v>359.976</v>
      </c>
      <c r="N567" s="135">
        <f t="shared" si="155"/>
        <v>95</v>
      </c>
      <c r="O567" s="167">
        <f t="shared" si="156"/>
        <v>843.32</v>
      </c>
      <c r="P567" s="167">
        <f t="shared" si="156"/>
        <v>247.16500000000002</v>
      </c>
      <c r="Q567" s="167">
        <f t="shared" si="156"/>
        <v>329.976</v>
      </c>
      <c r="R567" s="135">
        <f t="shared" si="157"/>
        <v>90</v>
      </c>
      <c r="S567" s="167">
        <f t="shared" si="158"/>
        <v>838.32</v>
      </c>
      <c r="T567" s="167">
        <f t="shared" si="159"/>
        <v>242.16500000000002</v>
      </c>
      <c r="U567" s="167">
        <f t="shared" si="160"/>
        <v>324.976</v>
      </c>
      <c r="V567" s="135">
        <f t="shared" si="161"/>
        <v>60</v>
      </c>
      <c r="W567" s="167">
        <f t="shared" si="162"/>
        <v>808.32</v>
      </c>
      <c r="X567" s="167">
        <f t="shared" si="163"/>
        <v>212.16500000000002</v>
      </c>
      <c r="Y567" s="167">
        <f t="shared" si="164"/>
        <v>294.976</v>
      </c>
      <c r="Z567" t="str">
        <f t="shared" si="165"/>
        <v>NA</v>
      </c>
      <c r="AA567" t="str">
        <f t="shared" si="166"/>
        <v>NA</v>
      </c>
      <c r="AB567" s="168" t="str">
        <f t="shared" si="167"/>
        <v>NA</v>
      </c>
      <c r="AC567" t="str">
        <f t="shared" si="168"/>
        <v>NA</v>
      </c>
      <c r="AD567" s="168" t="str">
        <f t="shared" si="169"/>
        <v>NA</v>
      </c>
      <c r="AE567" t="str">
        <f t="shared" si="170"/>
        <v>NA</v>
      </c>
    </row>
    <row r="568" spans="1:31" outlineLevel="1" x14ac:dyDescent="0.25">
      <c r="A568" s="149">
        <v>10</v>
      </c>
      <c r="B568" s="164" t="str">
        <f t="shared" si="152"/>
        <v>FA</v>
      </c>
      <c r="C568" s="164" t="str">
        <f t="shared" si="153"/>
        <v>FA</v>
      </c>
      <c r="D568" s="164" t="str">
        <f t="shared" si="154"/>
        <v>FA</v>
      </c>
      <c r="E568" s="135">
        <v>7.32</v>
      </c>
      <c r="F568" s="165">
        <v>1</v>
      </c>
      <c r="G568" s="135">
        <v>30</v>
      </c>
      <c r="H568" s="135">
        <v>125</v>
      </c>
      <c r="I568" s="154">
        <v>3.0830799999999998</v>
      </c>
      <c r="J568" s="154">
        <v>0.03</v>
      </c>
      <c r="K568" s="154">
        <v>714.32100000000003</v>
      </c>
      <c r="L568" s="154">
        <v>245.57</v>
      </c>
      <c r="M568" s="154">
        <v>309.89100000000002</v>
      </c>
      <c r="N568" s="135">
        <f t="shared" si="155"/>
        <v>95</v>
      </c>
      <c r="O568" s="167">
        <f t="shared" si="156"/>
        <v>684.32100000000003</v>
      </c>
      <c r="P568" s="167">
        <f t="shared" si="156"/>
        <v>215.57</v>
      </c>
      <c r="Q568" s="167">
        <f t="shared" si="156"/>
        <v>279.89100000000002</v>
      </c>
      <c r="R568" s="135">
        <f t="shared" si="157"/>
        <v>90</v>
      </c>
      <c r="S568" s="167">
        <f t="shared" si="158"/>
        <v>679.32100000000003</v>
      </c>
      <c r="T568" s="167">
        <f t="shared" si="159"/>
        <v>210.57</v>
      </c>
      <c r="U568" s="167">
        <f t="shared" si="160"/>
        <v>274.89100000000002</v>
      </c>
      <c r="V568" s="135">
        <f t="shared" si="161"/>
        <v>60</v>
      </c>
      <c r="W568" s="167">
        <f t="shared" si="162"/>
        <v>649.32100000000003</v>
      </c>
      <c r="X568" s="167">
        <f t="shared" si="163"/>
        <v>180.57</v>
      </c>
      <c r="Y568" s="167">
        <f t="shared" si="164"/>
        <v>244.89100000000002</v>
      </c>
      <c r="Z568" t="str">
        <f t="shared" si="165"/>
        <v>NA</v>
      </c>
      <c r="AA568" t="str">
        <f t="shared" si="166"/>
        <v>NA</v>
      </c>
      <c r="AB568" s="168" t="str">
        <f t="shared" si="167"/>
        <v>NA</v>
      </c>
      <c r="AC568" t="str">
        <f t="shared" si="168"/>
        <v>NA</v>
      </c>
      <c r="AD568" s="168" t="str">
        <f t="shared" si="169"/>
        <v>NA</v>
      </c>
      <c r="AE568" t="str">
        <f t="shared" si="170"/>
        <v>NA</v>
      </c>
    </row>
    <row r="569" spans="1:31" outlineLevel="1" x14ac:dyDescent="0.25">
      <c r="A569" s="149">
        <v>15</v>
      </c>
      <c r="B569" s="164" t="str">
        <f t="shared" si="152"/>
        <v>FA</v>
      </c>
      <c r="C569" s="164" t="str">
        <f t="shared" si="153"/>
        <v>FA</v>
      </c>
      <c r="D569" s="164" t="str">
        <f t="shared" si="154"/>
        <v>FA</v>
      </c>
      <c r="E569" s="135">
        <v>10.9</v>
      </c>
      <c r="F569" s="165">
        <v>1</v>
      </c>
      <c r="G569" s="135">
        <v>30</v>
      </c>
      <c r="H569" s="135">
        <v>125</v>
      </c>
      <c r="I569" s="154">
        <v>6.66</v>
      </c>
      <c r="J569" s="154">
        <v>0.03</v>
      </c>
      <c r="K569" s="154">
        <v>539.851</v>
      </c>
      <c r="L569" s="154">
        <v>210.83500000000001</v>
      </c>
      <c r="M569" s="154">
        <v>256.95499999999998</v>
      </c>
      <c r="N569" s="135">
        <f t="shared" si="155"/>
        <v>95</v>
      </c>
      <c r="O569" s="167">
        <f t="shared" si="156"/>
        <v>509.851</v>
      </c>
      <c r="P569" s="167">
        <f t="shared" si="156"/>
        <v>180.83500000000001</v>
      </c>
      <c r="Q569" s="167">
        <f t="shared" si="156"/>
        <v>226.95499999999998</v>
      </c>
      <c r="R569" s="135">
        <f t="shared" si="157"/>
        <v>90</v>
      </c>
      <c r="S569" s="167">
        <f t="shared" si="158"/>
        <v>504.851</v>
      </c>
      <c r="T569" s="167">
        <f t="shared" si="159"/>
        <v>175.83500000000001</v>
      </c>
      <c r="U569" s="167">
        <f t="shared" si="160"/>
        <v>221.95499999999998</v>
      </c>
      <c r="V569" s="135">
        <f t="shared" si="161"/>
        <v>60</v>
      </c>
      <c r="W569" s="167">
        <f t="shared" si="162"/>
        <v>474.851</v>
      </c>
      <c r="X569" s="167">
        <f t="shared" si="163"/>
        <v>145.83500000000001</v>
      </c>
      <c r="Y569" s="167">
        <f t="shared" si="164"/>
        <v>191.95499999999998</v>
      </c>
      <c r="Z569" t="str">
        <f t="shared" si="165"/>
        <v>NA</v>
      </c>
      <c r="AA569" t="str">
        <f t="shared" si="166"/>
        <v>NA</v>
      </c>
      <c r="AB569" s="168" t="str">
        <f t="shared" si="167"/>
        <v>NA</v>
      </c>
      <c r="AC569" t="str">
        <f t="shared" si="168"/>
        <v>NA</v>
      </c>
      <c r="AD569" s="168" t="str">
        <f t="shared" si="169"/>
        <v>NA</v>
      </c>
      <c r="AE569" t="str">
        <f t="shared" si="170"/>
        <v>NA</v>
      </c>
    </row>
    <row r="570" spans="1:31" outlineLevel="1" x14ac:dyDescent="0.25">
      <c r="A570" s="149">
        <v>20</v>
      </c>
      <c r="B570" s="164" t="str">
        <f t="shared" si="152"/>
        <v>FA</v>
      </c>
      <c r="C570" s="164" t="str">
        <f t="shared" si="153"/>
        <v>FA</v>
      </c>
      <c r="D570" s="164" t="str">
        <f t="shared" si="154"/>
        <v>FA</v>
      </c>
      <c r="E570" s="135">
        <v>14.48</v>
      </c>
      <c r="F570" s="165">
        <v>1</v>
      </c>
      <c r="G570" s="135">
        <v>30</v>
      </c>
      <c r="H570" s="135">
        <v>125</v>
      </c>
      <c r="I570" s="154">
        <v>10.2369</v>
      </c>
      <c r="J570" s="154">
        <v>0.03</v>
      </c>
      <c r="K570" s="154">
        <v>445.375</v>
      </c>
      <c r="L570" s="154">
        <v>191.50299999999999</v>
      </c>
      <c r="M570" s="154">
        <v>226.28800000000001</v>
      </c>
      <c r="N570" s="135">
        <f t="shared" si="155"/>
        <v>95</v>
      </c>
      <c r="O570" s="167">
        <f t="shared" si="156"/>
        <v>415.375</v>
      </c>
      <c r="P570" s="167">
        <f t="shared" si="156"/>
        <v>161.50299999999999</v>
      </c>
      <c r="Q570" s="167">
        <f t="shared" si="156"/>
        <v>196.28800000000001</v>
      </c>
      <c r="R570" s="135">
        <f t="shared" si="157"/>
        <v>90</v>
      </c>
      <c r="S570" s="167">
        <f t="shared" si="158"/>
        <v>410.375</v>
      </c>
      <c r="T570" s="167">
        <f t="shared" si="159"/>
        <v>156.50299999999999</v>
      </c>
      <c r="U570" s="167">
        <f t="shared" si="160"/>
        <v>191.28800000000001</v>
      </c>
      <c r="V570" s="135">
        <f t="shared" si="161"/>
        <v>60</v>
      </c>
      <c r="W570" s="167">
        <f t="shared" si="162"/>
        <v>380.375</v>
      </c>
      <c r="X570" s="167">
        <f t="shared" si="163"/>
        <v>126.50299999999999</v>
      </c>
      <c r="Y570" s="167">
        <f t="shared" si="164"/>
        <v>161.28800000000001</v>
      </c>
      <c r="Z570" t="str">
        <f t="shared" si="165"/>
        <v>NA</v>
      </c>
      <c r="AA570" t="str">
        <f t="shared" si="166"/>
        <v>NA</v>
      </c>
      <c r="AB570" s="168" t="str">
        <f t="shared" si="167"/>
        <v>NA</v>
      </c>
      <c r="AC570" t="str">
        <f t="shared" si="168"/>
        <v>NA</v>
      </c>
      <c r="AD570" s="168" t="str">
        <f t="shared" si="169"/>
        <v>NA</v>
      </c>
      <c r="AE570" t="str">
        <f t="shared" si="170"/>
        <v>NA</v>
      </c>
    </row>
    <row r="571" spans="1:31" outlineLevel="1" x14ac:dyDescent="0.25">
      <c r="A571" s="149">
        <v>35</v>
      </c>
      <c r="B571" s="164" t="str">
        <f t="shared" si="152"/>
        <v>FA</v>
      </c>
      <c r="C571" s="164" t="str">
        <f t="shared" si="153"/>
        <v>FA</v>
      </c>
      <c r="D571" s="164" t="str">
        <f t="shared" si="154"/>
        <v>FA</v>
      </c>
      <c r="E571" s="135">
        <v>25.21</v>
      </c>
      <c r="F571" s="165">
        <v>1</v>
      </c>
      <c r="G571" s="135">
        <v>30</v>
      </c>
      <c r="H571" s="135">
        <v>125</v>
      </c>
      <c r="I571" s="154">
        <v>20.967700000000001</v>
      </c>
      <c r="J571" s="154">
        <v>0.03</v>
      </c>
      <c r="K571" s="154">
        <v>317.14400000000001</v>
      </c>
      <c r="L571" s="154">
        <v>165.17400000000001</v>
      </c>
      <c r="M571" s="154">
        <v>186.642</v>
      </c>
      <c r="N571" s="135">
        <f t="shared" si="155"/>
        <v>95</v>
      </c>
      <c r="O571" s="167">
        <f t="shared" si="156"/>
        <v>287.14400000000001</v>
      </c>
      <c r="P571" s="167">
        <f t="shared" si="156"/>
        <v>135.17400000000001</v>
      </c>
      <c r="Q571" s="167">
        <f t="shared" si="156"/>
        <v>156.642</v>
      </c>
      <c r="R571" s="135">
        <f t="shared" si="157"/>
        <v>90</v>
      </c>
      <c r="S571" s="167">
        <f t="shared" si="158"/>
        <v>282.14400000000001</v>
      </c>
      <c r="T571" s="167">
        <f t="shared" si="159"/>
        <v>130.17400000000001</v>
      </c>
      <c r="U571" s="167">
        <f t="shared" si="160"/>
        <v>151.642</v>
      </c>
      <c r="V571" s="135">
        <f t="shared" si="161"/>
        <v>60</v>
      </c>
      <c r="W571" s="167">
        <f t="shared" si="162"/>
        <v>252.14400000000001</v>
      </c>
      <c r="X571" s="167">
        <f t="shared" si="163"/>
        <v>100.17400000000001</v>
      </c>
      <c r="Y571" s="167">
        <f t="shared" si="164"/>
        <v>121.642</v>
      </c>
      <c r="Z571" t="str">
        <f t="shared" si="165"/>
        <v>NA</v>
      </c>
      <c r="AA571" t="str">
        <f t="shared" si="166"/>
        <v>NA</v>
      </c>
      <c r="AB571" s="168" t="str">
        <f t="shared" si="167"/>
        <v>NA</v>
      </c>
      <c r="AC571" t="str">
        <f t="shared" si="168"/>
        <v>NA</v>
      </c>
      <c r="AD571" s="168" t="str">
        <f t="shared" si="169"/>
        <v>NA</v>
      </c>
      <c r="AE571" t="str">
        <f t="shared" si="170"/>
        <v>NA</v>
      </c>
    </row>
    <row r="572" spans="1:31" outlineLevel="1" x14ac:dyDescent="0.25">
      <c r="A572" s="149">
        <v>50</v>
      </c>
      <c r="B572" s="164" t="str">
        <f t="shared" si="152"/>
        <v>FA</v>
      </c>
      <c r="C572" s="164" t="str">
        <f t="shared" si="153"/>
        <v>FA</v>
      </c>
      <c r="D572" s="164" t="str">
        <f t="shared" si="154"/>
        <v>FA</v>
      </c>
      <c r="E572" s="135">
        <v>35.94</v>
      </c>
      <c r="F572" s="165">
        <v>1</v>
      </c>
      <c r="G572" s="135">
        <v>30</v>
      </c>
      <c r="H572" s="135">
        <v>125</v>
      </c>
      <c r="I572" s="154">
        <v>31.698499999999999</v>
      </c>
      <c r="J572" s="154">
        <v>0.03</v>
      </c>
      <c r="K572" s="154">
        <v>262.48700000000002</v>
      </c>
      <c r="L572" s="154">
        <v>153.983</v>
      </c>
      <c r="M572" s="154">
        <v>169.35900000000001</v>
      </c>
      <c r="N572" s="135">
        <f t="shared" si="155"/>
        <v>95</v>
      </c>
      <c r="O572" s="167">
        <f t="shared" si="156"/>
        <v>232.48700000000002</v>
      </c>
      <c r="P572" s="167">
        <f t="shared" si="156"/>
        <v>123.983</v>
      </c>
      <c r="Q572" s="167">
        <f t="shared" si="156"/>
        <v>139.35900000000001</v>
      </c>
      <c r="R572" s="135">
        <f t="shared" si="157"/>
        <v>90</v>
      </c>
      <c r="S572" s="167">
        <f t="shared" si="158"/>
        <v>227.48700000000002</v>
      </c>
      <c r="T572" s="167">
        <f t="shared" si="159"/>
        <v>118.983</v>
      </c>
      <c r="U572" s="167">
        <f t="shared" si="160"/>
        <v>134.35900000000001</v>
      </c>
      <c r="V572" s="135">
        <f t="shared" si="161"/>
        <v>60</v>
      </c>
      <c r="W572" s="167">
        <f t="shared" si="162"/>
        <v>197.48700000000002</v>
      </c>
      <c r="X572" s="167">
        <f t="shared" si="163"/>
        <v>88.983000000000004</v>
      </c>
      <c r="Y572" s="167">
        <f t="shared" si="164"/>
        <v>104.35900000000001</v>
      </c>
      <c r="Z572" t="str">
        <f t="shared" si="165"/>
        <v>NA</v>
      </c>
      <c r="AA572">
        <f t="shared" si="166"/>
        <v>123.983</v>
      </c>
      <c r="AB572" s="168" t="str">
        <f t="shared" si="167"/>
        <v>NA</v>
      </c>
      <c r="AC572">
        <f t="shared" si="168"/>
        <v>118.983</v>
      </c>
      <c r="AD572" s="168" t="str">
        <f t="shared" si="169"/>
        <v>NA</v>
      </c>
      <c r="AE572" t="str">
        <f t="shared" si="170"/>
        <v>NA</v>
      </c>
    </row>
    <row r="573" spans="1:31" outlineLevel="1" x14ac:dyDescent="0.25">
      <c r="A573" s="149">
        <v>60</v>
      </c>
      <c r="B573" s="164" t="str">
        <f t="shared" si="152"/>
        <v>FA</v>
      </c>
      <c r="C573" s="164" t="str">
        <f t="shared" si="153"/>
        <v>FA</v>
      </c>
      <c r="D573" s="164" t="str">
        <f t="shared" si="154"/>
        <v>FA</v>
      </c>
      <c r="E573" s="135">
        <v>43.09</v>
      </c>
      <c r="F573" s="165">
        <v>1</v>
      </c>
      <c r="G573" s="135">
        <v>30</v>
      </c>
      <c r="H573" s="135">
        <v>125</v>
      </c>
      <c r="I573" s="154">
        <v>38.8523</v>
      </c>
      <c r="J573" s="154">
        <v>0.03</v>
      </c>
      <c r="K573" s="154">
        <v>240.999</v>
      </c>
      <c r="L573" s="154">
        <v>149.62899999999999</v>
      </c>
      <c r="M573" s="154">
        <v>162.154</v>
      </c>
      <c r="N573" s="135">
        <f t="shared" si="155"/>
        <v>95</v>
      </c>
      <c r="O573" s="167">
        <f t="shared" si="156"/>
        <v>210.999</v>
      </c>
      <c r="P573" s="167">
        <f t="shared" si="156"/>
        <v>119.62899999999999</v>
      </c>
      <c r="Q573" s="167">
        <f t="shared" si="156"/>
        <v>132.154</v>
      </c>
      <c r="R573" s="135">
        <f t="shared" si="157"/>
        <v>90</v>
      </c>
      <c r="S573" s="167">
        <f t="shared" si="158"/>
        <v>205.999</v>
      </c>
      <c r="T573" s="167">
        <f t="shared" si="159"/>
        <v>114.62899999999999</v>
      </c>
      <c r="U573" s="167">
        <f t="shared" si="160"/>
        <v>127.154</v>
      </c>
      <c r="V573" s="135">
        <f t="shared" si="161"/>
        <v>60</v>
      </c>
      <c r="W573" s="167">
        <f t="shared" si="162"/>
        <v>175.999</v>
      </c>
      <c r="X573" s="167">
        <f t="shared" si="163"/>
        <v>84.628999999999991</v>
      </c>
      <c r="Y573" s="167">
        <f t="shared" si="164"/>
        <v>97.153999999999996</v>
      </c>
      <c r="Z573" t="str">
        <f t="shared" si="165"/>
        <v>NA</v>
      </c>
      <c r="AA573">
        <f t="shared" si="166"/>
        <v>119.62899999999999</v>
      </c>
      <c r="AB573" s="168" t="str">
        <f t="shared" si="167"/>
        <v>NA</v>
      </c>
      <c r="AC573">
        <f t="shared" si="168"/>
        <v>114.62899999999999</v>
      </c>
      <c r="AD573" s="168" t="str">
        <f t="shared" si="169"/>
        <v>NA</v>
      </c>
      <c r="AE573">
        <f t="shared" si="170"/>
        <v>84.628999999999991</v>
      </c>
    </row>
    <row r="574" spans="1:31" outlineLevel="1" x14ac:dyDescent="0.25">
      <c r="A574" s="149">
        <v>70</v>
      </c>
      <c r="B574" s="164" t="str">
        <f t="shared" si="152"/>
        <v>FA</v>
      </c>
      <c r="C574" s="164" t="str">
        <f t="shared" si="153"/>
        <v>FA</v>
      </c>
      <c r="D574" s="164" t="str">
        <f t="shared" si="154"/>
        <v>FA</v>
      </c>
      <c r="E574" s="135">
        <v>50.25</v>
      </c>
      <c r="F574" s="165">
        <v>1</v>
      </c>
      <c r="G574" s="135">
        <v>30</v>
      </c>
      <c r="H574" s="135">
        <v>125</v>
      </c>
      <c r="I574" s="154">
        <v>46.0062</v>
      </c>
      <c r="J574" s="154">
        <v>0.03</v>
      </c>
      <c r="K574" s="154">
        <v>225.18299999999999</v>
      </c>
      <c r="L574" s="154">
        <v>146.38</v>
      </c>
      <c r="M574" s="154">
        <v>157.065</v>
      </c>
      <c r="N574" s="135">
        <f t="shared" si="155"/>
        <v>95</v>
      </c>
      <c r="O574" s="167">
        <f t="shared" si="156"/>
        <v>195.18299999999999</v>
      </c>
      <c r="P574" s="167">
        <f t="shared" si="156"/>
        <v>116.38</v>
      </c>
      <c r="Q574" s="167">
        <f t="shared" si="156"/>
        <v>127.065</v>
      </c>
      <c r="R574" s="135">
        <f t="shared" si="157"/>
        <v>90</v>
      </c>
      <c r="S574" s="167">
        <f t="shared" si="158"/>
        <v>190.18299999999999</v>
      </c>
      <c r="T574" s="167">
        <f t="shared" si="159"/>
        <v>111.38</v>
      </c>
      <c r="U574" s="167">
        <f t="shared" si="160"/>
        <v>122.065</v>
      </c>
      <c r="V574" s="135">
        <f t="shared" si="161"/>
        <v>60</v>
      </c>
      <c r="W574" s="167">
        <f t="shared" si="162"/>
        <v>160.18299999999999</v>
      </c>
      <c r="X574" s="167">
        <f t="shared" si="163"/>
        <v>81.38</v>
      </c>
      <c r="Y574" s="167">
        <f t="shared" si="164"/>
        <v>92.064999999999998</v>
      </c>
      <c r="Z574">
        <f t="shared" si="165"/>
        <v>195.18299999999999</v>
      </c>
      <c r="AA574">
        <f t="shared" si="166"/>
        <v>116.38</v>
      </c>
      <c r="AB574" s="168" t="str">
        <f t="shared" si="167"/>
        <v>NA</v>
      </c>
      <c r="AC574">
        <f t="shared" si="168"/>
        <v>111.38</v>
      </c>
      <c r="AD574" s="168" t="str">
        <f t="shared" si="169"/>
        <v>NA</v>
      </c>
      <c r="AE574">
        <f t="shared" si="170"/>
        <v>81.38</v>
      </c>
    </row>
    <row r="575" spans="1:31" outlineLevel="1" x14ac:dyDescent="0.25">
      <c r="A575" s="149">
        <v>85</v>
      </c>
      <c r="B575" s="164" t="str">
        <f t="shared" si="152"/>
        <v>FA</v>
      </c>
      <c r="C575" s="164" t="str">
        <f t="shared" si="153"/>
        <v>FA</v>
      </c>
      <c r="D575" s="164" t="str">
        <f t="shared" si="154"/>
        <v>FA</v>
      </c>
      <c r="E575" s="135">
        <v>60.98</v>
      </c>
      <c r="F575" s="165">
        <v>1</v>
      </c>
      <c r="G575" s="135">
        <v>30</v>
      </c>
      <c r="H575" s="135">
        <v>125</v>
      </c>
      <c r="I575" s="154">
        <v>56.736899999999999</v>
      </c>
      <c r="J575" s="154">
        <v>0.03</v>
      </c>
      <c r="K575" s="154">
        <v>208.41399999999999</v>
      </c>
      <c r="L575" s="154">
        <v>142.947</v>
      </c>
      <c r="M575" s="154">
        <v>151.72900000000001</v>
      </c>
      <c r="N575" s="135">
        <f t="shared" si="155"/>
        <v>95</v>
      </c>
      <c r="O575" s="167">
        <f t="shared" si="156"/>
        <v>178.41399999999999</v>
      </c>
      <c r="P575" s="167">
        <f t="shared" si="156"/>
        <v>112.947</v>
      </c>
      <c r="Q575" s="167">
        <f t="shared" si="156"/>
        <v>121.72900000000001</v>
      </c>
      <c r="R575" s="135">
        <f t="shared" si="157"/>
        <v>90</v>
      </c>
      <c r="S575" s="167">
        <f t="shared" si="158"/>
        <v>173.41399999999999</v>
      </c>
      <c r="T575" s="167">
        <f t="shared" si="159"/>
        <v>107.947</v>
      </c>
      <c r="U575" s="167">
        <f t="shared" si="160"/>
        <v>116.72900000000001</v>
      </c>
      <c r="V575" s="135">
        <f t="shared" si="161"/>
        <v>60</v>
      </c>
      <c r="W575" s="167">
        <f t="shared" si="162"/>
        <v>143.41399999999999</v>
      </c>
      <c r="X575" s="167">
        <f t="shared" si="163"/>
        <v>77.947000000000003</v>
      </c>
      <c r="Y575" s="167">
        <f t="shared" si="164"/>
        <v>86.729000000000013</v>
      </c>
      <c r="Z575">
        <f t="shared" si="165"/>
        <v>178.41399999999999</v>
      </c>
      <c r="AA575">
        <f t="shared" si="166"/>
        <v>112.947</v>
      </c>
      <c r="AB575" s="168">
        <f t="shared" si="167"/>
        <v>173.41399999999999</v>
      </c>
      <c r="AC575">
        <f t="shared" si="168"/>
        <v>107.947</v>
      </c>
      <c r="AD575" s="168" t="str">
        <f t="shared" si="169"/>
        <v>NA</v>
      </c>
      <c r="AE575">
        <f t="shared" si="170"/>
        <v>77.947000000000003</v>
      </c>
    </row>
    <row r="576" spans="1:31" outlineLevel="1" x14ac:dyDescent="0.25">
      <c r="A576" s="149">
        <v>100</v>
      </c>
      <c r="B576" s="164" t="str">
        <f t="shared" si="152"/>
        <v>FA</v>
      </c>
      <c r="C576" s="164" t="str">
        <f t="shared" si="153"/>
        <v>FA</v>
      </c>
      <c r="D576" s="164" t="str">
        <f t="shared" si="154"/>
        <v>FA</v>
      </c>
      <c r="E576" s="135">
        <v>71.709999999999994</v>
      </c>
      <c r="F576" s="165">
        <v>1</v>
      </c>
      <c r="G576" s="135">
        <v>30</v>
      </c>
      <c r="H576" s="135">
        <v>125</v>
      </c>
      <c r="I576" s="154">
        <v>67.467699999999994</v>
      </c>
      <c r="J576" s="154">
        <v>0.03</v>
      </c>
      <c r="K576" s="154">
        <v>196.16900000000001</v>
      </c>
      <c r="L576" s="154">
        <v>140.30699999999999</v>
      </c>
      <c r="M576" s="154">
        <v>148.53800000000001</v>
      </c>
      <c r="N576" s="135">
        <f t="shared" si="155"/>
        <v>95</v>
      </c>
      <c r="O576" s="167">
        <f t="shared" si="156"/>
        <v>166.16900000000001</v>
      </c>
      <c r="P576" s="167">
        <f t="shared" si="156"/>
        <v>110.30699999999999</v>
      </c>
      <c r="Q576" s="167">
        <f t="shared" si="156"/>
        <v>118.53800000000001</v>
      </c>
      <c r="R576" s="135">
        <f t="shared" si="157"/>
        <v>90</v>
      </c>
      <c r="S576" s="167">
        <f t="shared" si="158"/>
        <v>161.16900000000001</v>
      </c>
      <c r="T576" s="167">
        <f t="shared" si="159"/>
        <v>105.30699999999999</v>
      </c>
      <c r="U576" s="167">
        <f t="shared" si="160"/>
        <v>113.53800000000001</v>
      </c>
      <c r="V576" s="135">
        <f t="shared" si="161"/>
        <v>60</v>
      </c>
      <c r="W576" s="167">
        <f t="shared" si="162"/>
        <v>131.16900000000001</v>
      </c>
      <c r="X576" s="167">
        <f t="shared" si="163"/>
        <v>75.306999999999988</v>
      </c>
      <c r="Y576" s="167">
        <f t="shared" si="164"/>
        <v>83.538000000000011</v>
      </c>
      <c r="Z576">
        <f t="shared" si="165"/>
        <v>166.16900000000001</v>
      </c>
      <c r="AA576">
        <f t="shared" si="166"/>
        <v>110.30699999999999</v>
      </c>
      <c r="AB576" s="168">
        <f t="shared" si="167"/>
        <v>161.16900000000001</v>
      </c>
      <c r="AC576">
        <f t="shared" si="168"/>
        <v>105.30699999999999</v>
      </c>
      <c r="AD576" s="168">
        <f t="shared" si="169"/>
        <v>131.16900000000001</v>
      </c>
      <c r="AE576">
        <f t="shared" si="170"/>
        <v>75.306999999999988</v>
      </c>
    </row>
    <row r="577" spans="1:31" outlineLevel="1" x14ac:dyDescent="0.25">
      <c r="A577" s="149">
        <v>125</v>
      </c>
      <c r="B577" s="164" t="str">
        <f t="shared" si="152"/>
        <v>FA</v>
      </c>
      <c r="C577" s="164" t="str">
        <f t="shared" si="153"/>
        <v>FA</v>
      </c>
      <c r="D577" s="164" t="str">
        <f t="shared" si="154"/>
        <v>FA</v>
      </c>
      <c r="E577" s="135">
        <v>89.59</v>
      </c>
      <c r="F577" s="165">
        <v>1</v>
      </c>
      <c r="G577" s="135">
        <v>30</v>
      </c>
      <c r="H577" s="135">
        <v>125</v>
      </c>
      <c r="I577" s="154">
        <v>85.3523</v>
      </c>
      <c r="J577" s="154">
        <v>0.03</v>
      </c>
      <c r="K577" s="154">
        <v>182.52199999999999</v>
      </c>
      <c r="L577" s="154">
        <v>137.453</v>
      </c>
      <c r="M577" s="154">
        <v>144.203</v>
      </c>
      <c r="N577" s="135">
        <f t="shared" si="155"/>
        <v>95</v>
      </c>
      <c r="O577" s="167">
        <f t="shared" si="156"/>
        <v>152.52199999999999</v>
      </c>
      <c r="P577" s="167">
        <f t="shared" si="156"/>
        <v>107.453</v>
      </c>
      <c r="Q577" s="167">
        <f t="shared" si="156"/>
        <v>114.203</v>
      </c>
      <c r="R577" s="135">
        <f t="shared" si="157"/>
        <v>90</v>
      </c>
      <c r="S577" s="167">
        <f t="shared" si="158"/>
        <v>147.52199999999999</v>
      </c>
      <c r="T577" s="167">
        <f t="shared" si="159"/>
        <v>102.453</v>
      </c>
      <c r="U577" s="167">
        <f t="shared" si="160"/>
        <v>109.203</v>
      </c>
      <c r="V577" s="135">
        <f t="shared" si="161"/>
        <v>60</v>
      </c>
      <c r="W577" s="167">
        <f t="shared" si="162"/>
        <v>117.52199999999999</v>
      </c>
      <c r="X577" s="167">
        <f t="shared" si="163"/>
        <v>72.453000000000003</v>
      </c>
      <c r="Y577" s="167">
        <f t="shared" si="164"/>
        <v>79.203000000000003</v>
      </c>
      <c r="Z577">
        <f t="shared" si="165"/>
        <v>152.52199999999999</v>
      </c>
      <c r="AA577">
        <f t="shared" si="166"/>
        <v>107.453</v>
      </c>
      <c r="AB577" s="168">
        <f t="shared" si="167"/>
        <v>147.52199999999999</v>
      </c>
      <c r="AC577">
        <f t="shared" si="168"/>
        <v>102.453</v>
      </c>
      <c r="AD577" s="168">
        <f t="shared" si="169"/>
        <v>117.52199999999999</v>
      </c>
      <c r="AE577">
        <f t="shared" si="170"/>
        <v>72.453000000000003</v>
      </c>
    </row>
    <row r="578" spans="1:31" outlineLevel="1" x14ac:dyDescent="0.25">
      <c r="A578" s="149">
        <v>150</v>
      </c>
      <c r="B578" s="164" t="str">
        <f t="shared" si="152"/>
        <v>FA</v>
      </c>
      <c r="C578" s="164" t="str">
        <f t="shared" si="153"/>
        <v>FA</v>
      </c>
      <c r="D578" s="164" t="str">
        <f t="shared" si="154"/>
        <v>FA</v>
      </c>
      <c r="E578" s="135">
        <v>107.48</v>
      </c>
      <c r="F578" s="165">
        <v>1</v>
      </c>
      <c r="G578" s="135">
        <v>30</v>
      </c>
      <c r="H578" s="135">
        <v>125</v>
      </c>
      <c r="I578" s="154">
        <v>103.23699999999999</v>
      </c>
      <c r="J578" s="154">
        <v>0.03</v>
      </c>
      <c r="K578" s="154">
        <v>173.267</v>
      </c>
      <c r="L578" s="154">
        <v>135.49199999999999</v>
      </c>
      <c r="M578" s="154">
        <v>141.01599999999999</v>
      </c>
      <c r="N578" s="135">
        <f t="shared" si="155"/>
        <v>95</v>
      </c>
      <c r="O578" s="167">
        <f t="shared" si="156"/>
        <v>143.267</v>
      </c>
      <c r="P578" s="167">
        <f t="shared" si="156"/>
        <v>105.49199999999999</v>
      </c>
      <c r="Q578" s="167">
        <f t="shared" si="156"/>
        <v>111.01599999999999</v>
      </c>
      <c r="R578" s="135">
        <f t="shared" si="157"/>
        <v>90</v>
      </c>
      <c r="S578" s="167">
        <f t="shared" si="158"/>
        <v>138.267</v>
      </c>
      <c r="T578" s="167">
        <f t="shared" si="159"/>
        <v>100.49199999999999</v>
      </c>
      <c r="U578" s="167">
        <f t="shared" si="160"/>
        <v>106.01599999999999</v>
      </c>
      <c r="V578" s="135">
        <f t="shared" si="161"/>
        <v>60</v>
      </c>
      <c r="W578" s="167">
        <f t="shared" si="162"/>
        <v>108.267</v>
      </c>
      <c r="X578" s="167">
        <f t="shared" si="163"/>
        <v>70.49199999999999</v>
      </c>
      <c r="Y578" s="167">
        <f t="shared" si="164"/>
        <v>76.015999999999991</v>
      </c>
      <c r="Z578">
        <f t="shared" si="165"/>
        <v>143.267</v>
      </c>
      <c r="AA578">
        <f t="shared" si="166"/>
        <v>105.49199999999999</v>
      </c>
      <c r="AB578" s="168">
        <f t="shared" si="167"/>
        <v>138.267</v>
      </c>
      <c r="AC578">
        <f t="shared" si="168"/>
        <v>100.49199999999999</v>
      </c>
      <c r="AD578" s="168">
        <f t="shared" si="169"/>
        <v>108.267</v>
      </c>
      <c r="AE578">
        <f t="shared" si="170"/>
        <v>70.49199999999999</v>
      </c>
    </row>
    <row r="579" spans="1:31" outlineLevel="1" x14ac:dyDescent="0.25">
      <c r="A579" s="168"/>
      <c r="B579" s="164"/>
      <c r="C579" s="164"/>
      <c r="D579" s="164"/>
      <c r="F579" s="169"/>
      <c r="O579" s="168"/>
      <c r="P579" s="168"/>
      <c r="Q579" s="168"/>
      <c r="S579" s="168"/>
      <c r="T579" s="168"/>
      <c r="U579" s="168"/>
      <c r="W579" s="168"/>
      <c r="X579" s="168"/>
      <c r="Y579" s="168"/>
      <c r="AB579" s="168"/>
      <c r="AD579" s="168"/>
    </row>
    <row r="580" spans="1:31" outlineLevel="1" x14ac:dyDescent="0.25">
      <c r="A580" s="149">
        <v>2</v>
      </c>
      <c r="B580" s="164" t="str">
        <f t="shared" ref="B580:B643" si="171">IF(AND($A580&lt;=$C$29,Z580&lt;&gt;"NA",AA580&lt;&gt;"NA",G580&gt;=$Z$31),"TR","FA")</f>
        <v>FA</v>
      </c>
      <c r="C580" s="164" t="str">
        <f t="shared" ref="C580:C643" si="172">IF(AND($A580&lt;=$C$29,$AB580&lt;&gt;"NA",$AC580&lt;&gt;"NA",$G580&gt;=$AB$31),"TR","FA")</f>
        <v>FA</v>
      </c>
      <c r="D580" s="164" t="str">
        <f t="shared" ref="D580:D643" si="173">IF(AND($A580&lt;=$C$29,$AD580&lt;&gt;"NA",$AE580&lt;&gt;"NA",$G580&gt;=$AD$31),"TR","FA")</f>
        <v>FA</v>
      </c>
      <c r="E580" s="135">
        <v>3.14</v>
      </c>
      <c r="F580" s="165">
        <v>2</v>
      </c>
      <c r="G580" s="135">
        <v>0.5</v>
      </c>
      <c r="H580" s="135">
        <v>125</v>
      </c>
      <c r="I580" s="154">
        <v>-1.10154</v>
      </c>
      <c r="J580" s="154">
        <v>5.0000000000000001E-4</v>
      </c>
      <c r="K580" s="154">
        <v>140.417</v>
      </c>
      <c r="L580" s="154">
        <v>128.89500000000001</v>
      </c>
      <c r="M580" s="154">
        <v>131.04499999999999</v>
      </c>
      <c r="N580" s="135">
        <f>$O$35</f>
        <v>95</v>
      </c>
      <c r="O580" s="167">
        <f>K580-$K$35+$O$35</f>
        <v>110.417</v>
      </c>
      <c r="P580" s="167">
        <f>L580-$K$35+$O$35</f>
        <v>98.89500000000001</v>
      </c>
      <c r="Q580" s="167">
        <f>M580-$K$35+$O$35</f>
        <v>101.04499999999999</v>
      </c>
      <c r="R580" s="135">
        <f>$S$35</f>
        <v>90</v>
      </c>
      <c r="S580" s="167">
        <f>$K580-$K$35+$S$35</f>
        <v>105.417</v>
      </c>
      <c r="T580" s="167">
        <f>$L580-$K$35+$S$35</f>
        <v>93.89500000000001</v>
      </c>
      <c r="U580" s="167">
        <f>$M580-$K$35+$S$35</f>
        <v>96.044999999999987</v>
      </c>
      <c r="V580" s="135">
        <f>$W$35</f>
        <v>60</v>
      </c>
      <c r="W580" s="167">
        <f>$K580-$K$35+$W$35</f>
        <v>75.417000000000002</v>
      </c>
      <c r="X580" s="167">
        <f>$L580-$K$35+$W$35</f>
        <v>63.89500000000001</v>
      </c>
      <c r="Y580" s="167">
        <f>$M580-$K$35+$W$35</f>
        <v>66.044999999999987</v>
      </c>
      <c r="Z580">
        <f>IF(O580&lt;$Z$35,O580,"NA")</f>
        <v>110.417</v>
      </c>
      <c r="AA580">
        <f>IF(P580&lt;$AA$35,P580,"NA")</f>
        <v>98.89500000000001</v>
      </c>
      <c r="AB580" s="168">
        <f>IF(S580&lt;$AB$35,S580,"NA")</f>
        <v>105.417</v>
      </c>
      <c r="AC580">
        <f>IF(T580&lt;$AC$35,T580,"NA")</f>
        <v>93.89500000000001</v>
      </c>
      <c r="AD580" s="168">
        <f>IF(W580&lt;$AD$35,W580,"NA")</f>
        <v>75.417000000000002</v>
      </c>
      <c r="AE580">
        <f>IF(X580&lt;$AE$35,X580,"NA")</f>
        <v>63.89500000000001</v>
      </c>
    </row>
    <row r="581" spans="1:31" outlineLevel="1" x14ac:dyDescent="0.25">
      <c r="A581" s="149">
        <v>3.5</v>
      </c>
      <c r="B581" s="164" t="str">
        <f t="shared" si="171"/>
        <v>FA</v>
      </c>
      <c r="C581" s="164" t="str">
        <f t="shared" si="172"/>
        <v>FA</v>
      </c>
      <c r="D581" s="164" t="str">
        <f t="shared" si="173"/>
        <v>FA</v>
      </c>
      <c r="E581" s="135">
        <v>5.37</v>
      </c>
      <c r="F581" s="165">
        <v>2</v>
      </c>
      <c r="G581" s="135">
        <v>0.5</v>
      </c>
      <c r="H581" s="135">
        <v>125</v>
      </c>
      <c r="I581" s="154">
        <v>1.12538</v>
      </c>
      <c r="J581" s="154">
        <v>5.0000000000000001E-4</v>
      </c>
      <c r="K581" s="154">
        <v>134.965</v>
      </c>
      <c r="L581" s="154">
        <v>127.43300000000001</v>
      </c>
      <c r="M581" s="154">
        <v>128.68799999999999</v>
      </c>
      <c r="N581" s="135">
        <f t="shared" ref="N581:N644" si="174">$O$35</f>
        <v>95</v>
      </c>
      <c r="O581" s="167">
        <f t="shared" ref="O581:Q644" si="175">K581-$K$35+$O$35</f>
        <v>104.965</v>
      </c>
      <c r="P581" s="167">
        <f t="shared" si="175"/>
        <v>97.433000000000007</v>
      </c>
      <c r="Q581" s="167">
        <f t="shared" si="175"/>
        <v>98.687999999999988</v>
      </c>
      <c r="R581" s="135">
        <f t="shared" ref="R581:R644" si="176">$S$35</f>
        <v>90</v>
      </c>
      <c r="S581" s="167">
        <f t="shared" ref="S581:S644" si="177">$K581-$K$35+$S$35</f>
        <v>99.965000000000003</v>
      </c>
      <c r="T581" s="167">
        <f t="shared" ref="T581:T644" si="178">$L581-$K$35+$S$35</f>
        <v>92.433000000000007</v>
      </c>
      <c r="U581" s="167">
        <f t="shared" ref="U581:U644" si="179">$M581-$K$35+$S$35</f>
        <v>93.687999999999988</v>
      </c>
      <c r="V581" s="135">
        <f t="shared" ref="V581:V644" si="180">$W$35</f>
        <v>60</v>
      </c>
      <c r="W581" s="167">
        <f t="shared" ref="W581:W644" si="181">$K581-$K$35+$W$35</f>
        <v>69.965000000000003</v>
      </c>
      <c r="X581" s="167">
        <f t="shared" ref="X581:X644" si="182">$L581-$K$35+$W$35</f>
        <v>62.433000000000007</v>
      </c>
      <c r="Y581" s="167">
        <f t="shared" ref="Y581:Y644" si="183">$M581-$K$35+$W$35</f>
        <v>63.687999999999988</v>
      </c>
      <c r="Z581">
        <f t="shared" ref="Z581:Z644" si="184">IF(O581&lt;$Z$35,O581,"NA")</f>
        <v>104.965</v>
      </c>
      <c r="AA581">
        <f t="shared" ref="AA581:AA644" si="185">IF(P581&lt;$AA$35,P581,"NA")</f>
        <v>97.433000000000007</v>
      </c>
      <c r="AB581" s="168">
        <f t="shared" ref="AB581:AB644" si="186">IF(S581&lt;$AB$35,S581,"NA")</f>
        <v>99.965000000000003</v>
      </c>
      <c r="AC581">
        <f t="shared" ref="AC581:AC644" si="187">IF(T581&lt;$AC$35,T581,"NA")</f>
        <v>92.433000000000007</v>
      </c>
      <c r="AD581" s="168">
        <f t="shared" ref="AD581:AD644" si="188">IF(W581&lt;$AD$35,W581,"NA")</f>
        <v>69.965000000000003</v>
      </c>
      <c r="AE581">
        <f t="shared" ref="AE581:AE644" si="189">IF(X581&lt;$AE$35,X581,"NA")</f>
        <v>62.433000000000007</v>
      </c>
    </row>
    <row r="582" spans="1:31" outlineLevel="1" x14ac:dyDescent="0.25">
      <c r="A582" s="149">
        <v>5</v>
      </c>
      <c r="B582" s="164" t="str">
        <f t="shared" si="171"/>
        <v>FA</v>
      </c>
      <c r="C582" s="164" t="str">
        <f t="shared" si="172"/>
        <v>FA</v>
      </c>
      <c r="D582" s="164" t="str">
        <f t="shared" si="173"/>
        <v>FA</v>
      </c>
      <c r="E582" s="135">
        <v>7.59</v>
      </c>
      <c r="F582" s="165">
        <v>2</v>
      </c>
      <c r="G582" s="135">
        <v>0.5</v>
      </c>
      <c r="H582" s="135">
        <v>125</v>
      </c>
      <c r="I582" s="154">
        <v>3.3523100000000001</v>
      </c>
      <c r="J582" s="154">
        <v>5.0000000000000001E-4</v>
      </c>
      <c r="K582" s="154">
        <v>132.28100000000001</v>
      </c>
      <c r="L582" s="154">
        <v>126.76</v>
      </c>
      <c r="M582" s="154">
        <v>127.66200000000001</v>
      </c>
      <c r="N582" s="135">
        <f t="shared" si="174"/>
        <v>95</v>
      </c>
      <c r="O582" s="167">
        <f t="shared" si="175"/>
        <v>102.28100000000001</v>
      </c>
      <c r="P582" s="167">
        <f t="shared" si="175"/>
        <v>96.76</v>
      </c>
      <c r="Q582" s="167">
        <f t="shared" si="175"/>
        <v>97.662000000000006</v>
      </c>
      <c r="R582" s="135">
        <f t="shared" si="176"/>
        <v>90</v>
      </c>
      <c r="S582" s="167">
        <f t="shared" si="177"/>
        <v>97.281000000000006</v>
      </c>
      <c r="T582" s="167">
        <f t="shared" si="178"/>
        <v>91.76</v>
      </c>
      <c r="U582" s="167">
        <f t="shared" si="179"/>
        <v>92.662000000000006</v>
      </c>
      <c r="V582" s="135">
        <f t="shared" si="180"/>
        <v>60</v>
      </c>
      <c r="W582" s="167">
        <f t="shared" si="181"/>
        <v>67.281000000000006</v>
      </c>
      <c r="X582" s="167">
        <f t="shared" si="182"/>
        <v>61.760000000000005</v>
      </c>
      <c r="Y582" s="167">
        <f t="shared" si="183"/>
        <v>62.662000000000006</v>
      </c>
      <c r="Z582">
        <f t="shared" si="184"/>
        <v>102.28100000000001</v>
      </c>
      <c r="AA582">
        <f t="shared" si="185"/>
        <v>96.76</v>
      </c>
      <c r="AB582" s="168">
        <f t="shared" si="186"/>
        <v>97.281000000000006</v>
      </c>
      <c r="AC582">
        <f t="shared" si="187"/>
        <v>91.76</v>
      </c>
      <c r="AD582" s="168">
        <f t="shared" si="188"/>
        <v>67.281000000000006</v>
      </c>
      <c r="AE582">
        <f t="shared" si="189"/>
        <v>61.760000000000005</v>
      </c>
    </row>
    <row r="583" spans="1:31" outlineLevel="1" x14ac:dyDescent="0.25">
      <c r="A583" s="149">
        <v>7.5</v>
      </c>
      <c r="B583" s="164" t="str">
        <f t="shared" si="171"/>
        <v>FA</v>
      </c>
      <c r="C583" s="164" t="str">
        <f t="shared" si="172"/>
        <v>FA</v>
      </c>
      <c r="D583" s="164" t="str">
        <f t="shared" si="173"/>
        <v>FA</v>
      </c>
      <c r="E583" s="135">
        <v>11.3</v>
      </c>
      <c r="F583" s="165">
        <v>2</v>
      </c>
      <c r="G583" s="135">
        <v>0.5</v>
      </c>
      <c r="H583" s="135">
        <v>125</v>
      </c>
      <c r="I583" s="154">
        <v>7.0638500000000004</v>
      </c>
      <c r="J583" s="154">
        <v>5.0000000000000001E-4</v>
      </c>
      <c r="K583" s="154">
        <v>129.99799999999999</v>
      </c>
      <c r="L583" s="154">
        <v>126.224</v>
      </c>
      <c r="M583" s="154">
        <v>126.822</v>
      </c>
      <c r="N583" s="135">
        <f t="shared" si="174"/>
        <v>95</v>
      </c>
      <c r="O583" s="167">
        <f t="shared" si="175"/>
        <v>99.99799999999999</v>
      </c>
      <c r="P583" s="167">
        <f t="shared" si="175"/>
        <v>96.224000000000004</v>
      </c>
      <c r="Q583" s="167">
        <f t="shared" si="175"/>
        <v>96.822000000000003</v>
      </c>
      <c r="R583" s="135">
        <f t="shared" si="176"/>
        <v>90</v>
      </c>
      <c r="S583" s="167">
        <f t="shared" si="177"/>
        <v>94.99799999999999</v>
      </c>
      <c r="T583" s="167">
        <f t="shared" si="178"/>
        <v>91.224000000000004</v>
      </c>
      <c r="U583" s="167">
        <f t="shared" si="179"/>
        <v>91.822000000000003</v>
      </c>
      <c r="V583" s="135">
        <f t="shared" si="180"/>
        <v>60</v>
      </c>
      <c r="W583" s="167">
        <f t="shared" si="181"/>
        <v>64.99799999999999</v>
      </c>
      <c r="X583" s="167">
        <f t="shared" si="182"/>
        <v>61.224000000000004</v>
      </c>
      <c r="Y583" s="167">
        <f t="shared" si="183"/>
        <v>61.822000000000003</v>
      </c>
      <c r="Z583">
        <f t="shared" si="184"/>
        <v>99.99799999999999</v>
      </c>
      <c r="AA583">
        <f t="shared" si="185"/>
        <v>96.224000000000004</v>
      </c>
      <c r="AB583" s="168">
        <f t="shared" si="186"/>
        <v>94.99799999999999</v>
      </c>
      <c r="AC583">
        <f t="shared" si="187"/>
        <v>91.224000000000004</v>
      </c>
      <c r="AD583" s="168">
        <f t="shared" si="188"/>
        <v>64.99799999999999</v>
      </c>
      <c r="AE583">
        <f t="shared" si="189"/>
        <v>61.224000000000004</v>
      </c>
    </row>
    <row r="584" spans="1:31" outlineLevel="1" x14ac:dyDescent="0.25">
      <c r="A584" s="149">
        <v>10</v>
      </c>
      <c r="B584" s="164" t="str">
        <f t="shared" si="171"/>
        <v>FA</v>
      </c>
      <c r="C584" s="164" t="str">
        <f t="shared" si="172"/>
        <v>FA</v>
      </c>
      <c r="D584" s="164" t="str">
        <f t="shared" si="173"/>
        <v>FA</v>
      </c>
      <c r="E584" s="135">
        <v>15.02</v>
      </c>
      <c r="F584" s="165">
        <v>2</v>
      </c>
      <c r="G584" s="135">
        <v>0.5</v>
      </c>
      <c r="H584" s="135">
        <v>125</v>
      </c>
      <c r="I584" s="154">
        <v>10.775399999999999</v>
      </c>
      <c r="J584" s="154">
        <v>5.0000000000000001E-4</v>
      </c>
      <c r="K584" s="154">
        <v>128.80699999999999</v>
      </c>
      <c r="L584" s="154">
        <v>125.93</v>
      </c>
      <c r="M584" s="154">
        <v>126.387</v>
      </c>
      <c r="N584" s="135">
        <f t="shared" si="174"/>
        <v>95</v>
      </c>
      <c r="O584" s="167">
        <f t="shared" si="175"/>
        <v>98.806999999999988</v>
      </c>
      <c r="P584" s="167">
        <f t="shared" si="175"/>
        <v>95.93</v>
      </c>
      <c r="Q584" s="167">
        <f t="shared" si="175"/>
        <v>96.387</v>
      </c>
      <c r="R584" s="135">
        <f t="shared" si="176"/>
        <v>90</v>
      </c>
      <c r="S584" s="167">
        <f t="shared" si="177"/>
        <v>93.806999999999988</v>
      </c>
      <c r="T584" s="167">
        <f t="shared" si="178"/>
        <v>90.93</v>
      </c>
      <c r="U584" s="167">
        <f t="shared" si="179"/>
        <v>91.387</v>
      </c>
      <c r="V584" s="135">
        <f t="shared" si="180"/>
        <v>60</v>
      </c>
      <c r="W584" s="167">
        <f t="shared" si="181"/>
        <v>63.806999999999988</v>
      </c>
      <c r="X584" s="167">
        <f t="shared" si="182"/>
        <v>60.930000000000007</v>
      </c>
      <c r="Y584" s="167">
        <f t="shared" si="183"/>
        <v>61.387</v>
      </c>
      <c r="Z584">
        <f t="shared" si="184"/>
        <v>98.806999999999988</v>
      </c>
      <c r="AA584">
        <f t="shared" si="185"/>
        <v>95.93</v>
      </c>
      <c r="AB584" s="168">
        <f t="shared" si="186"/>
        <v>93.806999999999988</v>
      </c>
      <c r="AC584">
        <f t="shared" si="187"/>
        <v>90.93</v>
      </c>
      <c r="AD584" s="168">
        <f t="shared" si="188"/>
        <v>63.806999999999988</v>
      </c>
      <c r="AE584">
        <f t="shared" si="189"/>
        <v>60.930000000000007</v>
      </c>
    </row>
    <row r="585" spans="1:31" outlineLevel="1" x14ac:dyDescent="0.25">
      <c r="A585" s="149">
        <v>15</v>
      </c>
      <c r="B585" s="164" t="str">
        <f t="shared" si="171"/>
        <v>FA</v>
      </c>
      <c r="C585" s="164" t="str">
        <f t="shared" si="172"/>
        <v>FA</v>
      </c>
      <c r="D585" s="164" t="str">
        <f t="shared" si="173"/>
        <v>FA</v>
      </c>
      <c r="E585" s="135">
        <v>22.44</v>
      </c>
      <c r="F585" s="165">
        <v>2</v>
      </c>
      <c r="G585" s="135">
        <v>0.5</v>
      </c>
      <c r="H585" s="135">
        <v>125</v>
      </c>
      <c r="I585" s="154">
        <v>18.198499999999999</v>
      </c>
      <c r="J585" s="154">
        <v>5.0000000000000001E-4</v>
      </c>
      <c r="K585" s="154">
        <v>127.59</v>
      </c>
      <c r="L585" s="154">
        <v>125.64100000000001</v>
      </c>
      <c r="M585" s="154">
        <v>125.941</v>
      </c>
      <c r="N585" s="135">
        <f t="shared" si="174"/>
        <v>95</v>
      </c>
      <c r="O585" s="167">
        <f t="shared" si="175"/>
        <v>97.59</v>
      </c>
      <c r="P585" s="167">
        <f t="shared" si="175"/>
        <v>95.641000000000005</v>
      </c>
      <c r="Q585" s="167">
        <f t="shared" si="175"/>
        <v>95.941000000000003</v>
      </c>
      <c r="R585" s="135">
        <f t="shared" si="176"/>
        <v>90</v>
      </c>
      <c r="S585" s="167">
        <f t="shared" si="177"/>
        <v>92.59</v>
      </c>
      <c r="T585" s="167">
        <f t="shared" si="178"/>
        <v>90.641000000000005</v>
      </c>
      <c r="U585" s="167">
        <f t="shared" si="179"/>
        <v>90.941000000000003</v>
      </c>
      <c r="V585" s="135">
        <f t="shared" si="180"/>
        <v>60</v>
      </c>
      <c r="W585" s="167">
        <f t="shared" si="181"/>
        <v>62.59</v>
      </c>
      <c r="X585" s="167">
        <f t="shared" si="182"/>
        <v>60.641000000000005</v>
      </c>
      <c r="Y585" s="167">
        <f t="shared" si="183"/>
        <v>60.941000000000003</v>
      </c>
      <c r="Z585">
        <f t="shared" si="184"/>
        <v>97.59</v>
      </c>
      <c r="AA585">
        <f t="shared" si="185"/>
        <v>95.641000000000005</v>
      </c>
      <c r="AB585" s="168">
        <f t="shared" si="186"/>
        <v>92.59</v>
      </c>
      <c r="AC585">
        <f t="shared" si="187"/>
        <v>90.641000000000005</v>
      </c>
      <c r="AD585" s="168">
        <f t="shared" si="188"/>
        <v>62.59</v>
      </c>
      <c r="AE585">
        <f t="shared" si="189"/>
        <v>60.641000000000005</v>
      </c>
    </row>
    <row r="586" spans="1:31" outlineLevel="1" x14ac:dyDescent="0.25">
      <c r="A586" s="149">
        <v>20</v>
      </c>
      <c r="B586" s="164" t="str">
        <f t="shared" si="171"/>
        <v>FA</v>
      </c>
      <c r="C586" s="164" t="str">
        <f t="shared" si="172"/>
        <v>FA</v>
      </c>
      <c r="D586" s="164" t="str">
        <f t="shared" si="173"/>
        <v>FA</v>
      </c>
      <c r="E586" s="135">
        <v>29.86</v>
      </c>
      <c r="F586" s="165">
        <v>2</v>
      </c>
      <c r="G586" s="135">
        <v>0.5</v>
      </c>
      <c r="H586" s="135">
        <v>125</v>
      </c>
      <c r="I586" s="154">
        <v>25.621500000000001</v>
      </c>
      <c r="J586" s="154">
        <v>5.0000000000000001E-4</v>
      </c>
      <c r="K586" s="154">
        <v>126.96</v>
      </c>
      <c r="L586" s="154">
        <v>125.482</v>
      </c>
      <c r="M586" s="154">
        <v>125.71599999999999</v>
      </c>
      <c r="N586" s="135">
        <f t="shared" si="174"/>
        <v>95</v>
      </c>
      <c r="O586" s="167">
        <f t="shared" si="175"/>
        <v>96.96</v>
      </c>
      <c r="P586" s="167">
        <f t="shared" si="175"/>
        <v>95.481999999999999</v>
      </c>
      <c r="Q586" s="167">
        <f t="shared" si="175"/>
        <v>95.715999999999994</v>
      </c>
      <c r="R586" s="135">
        <f t="shared" si="176"/>
        <v>90</v>
      </c>
      <c r="S586" s="167">
        <f t="shared" si="177"/>
        <v>91.96</v>
      </c>
      <c r="T586" s="167">
        <f t="shared" si="178"/>
        <v>90.481999999999999</v>
      </c>
      <c r="U586" s="167">
        <f t="shared" si="179"/>
        <v>90.715999999999994</v>
      </c>
      <c r="V586" s="135">
        <f t="shared" si="180"/>
        <v>60</v>
      </c>
      <c r="W586" s="167">
        <f t="shared" si="181"/>
        <v>61.959999999999994</v>
      </c>
      <c r="X586" s="167">
        <f t="shared" si="182"/>
        <v>60.481999999999999</v>
      </c>
      <c r="Y586" s="167">
        <f t="shared" si="183"/>
        <v>60.715999999999994</v>
      </c>
      <c r="Z586">
        <f t="shared" si="184"/>
        <v>96.96</v>
      </c>
      <c r="AA586">
        <f t="shared" si="185"/>
        <v>95.481999999999999</v>
      </c>
      <c r="AB586" s="168">
        <f t="shared" si="186"/>
        <v>91.96</v>
      </c>
      <c r="AC586">
        <f t="shared" si="187"/>
        <v>90.481999999999999</v>
      </c>
      <c r="AD586" s="168">
        <f t="shared" si="188"/>
        <v>61.959999999999994</v>
      </c>
      <c r="AE586">
        <f t="shared" si="189"/>
        <v>60.481999999999999</v>
      </c>
    </row>
    <row r="587" spans="1:31" outlineLevel="1" x14ac:dyDescent="0.25">
      <c r="A587" s="149">
        <v>35</v>
      </c>
      <c r="B587" s="164" t="str">
        <f t="shared" si="171"/>
        <v>FA</v>
      </c>
      <c r="C587" s="164" t="str">
        <f t="shared" si="172"/>
        <v>FA</v>
      </c>
      <c r="D587" s="164" t="str">
        <f t="shared" si="173"/>
        <v>FA</v>
      </c>
      <c r="E587" s="135">
        <v>52.13</v>
      </c>
      <c r="F587" s="165">
        <v>2</v>
      </c>
      <c r="G587" s="135">
        <v>0.5</v>
      </c>
      <c r="H587" s="135">
        <v>125</v>
      </c>
      <c r="I587" s="154">
        <v>47.890799999999999</v>
      </c>
      <c r="J587" s="154">
        <v>5.0000000000000001E-4</v>
      </c>
      <c r="K587" s="154">
        <v>126.143</v>
      </c>
      <c r="L587" s="154">
        <v>125.28700000000001</v>
      </c>
      <c r="M587" s="154">
        <v>125.416</v>
      </c>
      <c r="N587" s="135">
        <f t="shared" si="174"/>
        <v>95</v>
      </c>
      <c r="O587" s="167">
        <f t="shared" si="175"/>
        <v>96.143000000000001</v>
      </c>
      <c r="P587" s="167">
        <f t="shared" si="175"/>
        <v>95.287000000000006</v>
      </c>
      <c r="Q587" s="167">
        <f t="shared" si="175"/>
        <v>95.415999999999997</v>
      </c>
      <c r="R587" s="135">
        <f t="shared" si="176"/>
        <v>90</v>
      </c>
      <c r="S587" s="167">
        <f t="shared" si="177"/>
        <v>91.143000000000001</v>
      </c>
      <c r="T587" s="167">
        <f t="shared" si="178"/>
        <v>90.287000000000006</v>
      </c>
      <c r="U587" s="167">
        <f t="shared" si="179"/>
        <v>90.415999999999997</v>
      </c>
      <c r="V587" s="135">
        <f t="shared" si="180"/>
        <v>60</v>
      </c>
      <c r="W587" s="167">
        <f t="shared" si="181"/>
        <v>61.143000000000001</v>
      </c>
      <c r="X587" s="167">
        <f t="shared" si="182"/>
        <v>60.287000000000006</v>
      </c>
      <c r="Y587" s="167">
        <f t="shared" si="183"/>
        <v>60.415999999999997</v>
      </c>
      <c r="Z587">
        <f t="shared" si="184"/>
        <v>96.143000000000001</v>
      </c>
      <c r="AA587">
        <f t="shared" si="185"/>
        <v>95.287000000000006</v>
      </c>
      <c r="AB587" s="168">
        <f t="shared" si="186"/>
        <v>91.143000000000001</v>
      </c>
      <c r="AC587">
        <f t="shared" si="187"/>
        <v>90.287000000000006</v>
      </c>
      <c r="AD587" s="168">
        <f t="shared" si="188"/>
        <v>61.143000000000001</v>
      </c>
      <c r="AE587">
        <f t="shared" si="189"/>
        <v>60.287000000000006</v>
      </c>
    </row>
    <row r="588" spans="1:31" outlineLevel="1" x14ac:dyDescent="0.25">
      <c r="A588" s="149">
        <v>50</v>
      </c>
      <c r="B588" s="164" t="str">
        <f t="shared" si="171"/>
        <v>FA</v>
      </c>
      <c r="C588" s="164" t="str">
        <f t="shared" si="172"/>
        <v>FA</v>
      </c>
      <c r="D588" s="164" t="str">
        <f t="shared" si="173"/>
        <v>FA</v>
      </c>
      <c r="E588" s="135">
        <v>74.400000000000006</v>
      </c>
      <c r="F588" s="165">
        <v>2</v>
      </c>
      <c r="G588" s="135">
        <v>0.5</v>
      </c>
      <c r="H588" s="135">
        <v>125</v>
      </c>
      <c r="I588" s="154">
        <v>70.16</v>
      </c>
      <c r="J588" s="154">
        <v>5.0000000000000001E-4</v>
      </c>
      <c r="K588" s="154">
        <v>125.80800000000001</v>
      </c>
      <c r="L588" s="154">
        <v>125.20699999999999</v>
      </c>
      <c r="M588" s="154">
        <v>125.301</v>
      </c>
      <c r="N588" s="135">
        <f t="shared" si="174"/>
        <v>95</v>
      </c>
      <c r="O588" s="167">
        <f t="shared" si="175"/>
        <v>95.808000000000007</v>
      </c>
      <c r="P588" s="167">
        <f t="shared" si="175"/>
        <v>95.206999999999994</v>
      </c>
      <c r="Q588" s="167">
        <f t="shared" si="175"/>
        <v>95.301000000000002</v>
      </c>
      <c r="R588" s="135">
        <f t="shared" si="176"/>
        <v>90</v>
      </c>
      <c r="S588" s="167">
        <f t="shared" si="177"/>
        <v>90.808000000000007</v>
      </c>
      <c r="T588" s="167">
        <f t="shared" si="178"/>
        <v>90.206999999999994</v>
      </c>
      <c r="U588" s="167">
        <f t="shared" si="179"/>
        <v>90.301000000000002</v>
      </c>
      <c r="V588" s="135">
        <f t="shared" si="180"/>
        <v>60</v>
      </c>
      <c r="W588" s="167">
        <f t="shared" si="181"/>
        <v>60.808000000000007</v>
      </c>
      <c r="X588" s="167">
        <f t="shared" si="182"/>
        <v>60.206999999999994</v>
      </c>
      <c r="Y588" s="167">
        <f t="shared" si="183"/>
        <v>60.301000000000002</v>
      </c>
      <c r="Z588">
        <f t="shared" si="184"/>
        <v>95.808000000000007</v>
      </c>
      <c r="AA588">
        <f t="shared" si="185"/>
        <v>95.206999999999994</v>
      </c>
      <c r="AB588" s="168">
        <f t="shared" si="186"/>
        <v>90.808000000000007</v>
      </c>
      <c r="AC588">
        <f t="shared" si="187"/>
        <v>90.206999999999994</v>
      </c>
      <c r="AD588" s="168">
        <f t="shared" si="188"/>
        <v>60.808000000000007</v>
      </c>
      <c r="AE588">
        <f t="shared" si="189"/>
        <v>60.206999999999994</v>
      </c>
    </row>
    <row r="589" spans="1:31" outlineLevel="1" x14ac:dyDescent="0.25">
      <c r="A589" s="149">
        <v>60</v>
      </c>
      <c r="B589" s="164" t="str">
        <f t="shared" si="171"/>
        <v>FA</v>
      </c>
      <c r="C589" s="164" t="str">
        <f t="shared" si="172"/>
        <v>FA</v>
      </c>
      <c r="D589" s="164" t="str">
        <f t="shared" si="173"/>
        <v>FA</v>
      </c>
      <c r="E589" s="135">
        <v>89.25</v>
      </c>
      <c r="F589" s="165">
        <v>2</v>
      </c>
      <c r="G589" s="135">
        <v>0.5</v>
      </c>
      <c r="H589" s="135">
        <v>125</v>
      </c>
      <c r="I589" s="154">
        <v>85.006200000000007</v>
      </c>
      <c r="J589" s="154">
        <v>5.0000000000000001E-4</v>
      </c>
      <c r="K589" s="154">
        <v>125.678</v>
      </c>
      <c r="L589" s="154">
        <v>125.17400000000001</v>
      </c>
      <c r="M589" s="154">
        <v>125.256</v>
      </c>
      <c r="N589" s="135">
        <f t="shared" si="174"/>
        <v>95</v>
      </c>
      <c r="O589" s="167">
        <f t="shared" si="175"/>
        <v>95.677999999999997</v>
      </c>
      <c r="P589" s="167">
        <f t="shared" si="175"/>
        <v>95.174000000000007</v>
      </c>
      <c r="Q589" s="167">
        <f t="shared" si="175"/>
        <v>95.256</v>
      </c>
      <c r="R589" s="135">
        <f t="shared" si="176"/>
        <v>90</v>
      </c>
      <c r="S589" s="167">
        <f t="shared" si="177"/>
        <v>90.677999999999997</v>
      </c>
      <c r="T589" s="167">
        <f t="shared" si="178"/>
        <v>90.174000000000007</v>
      </c>
      <c r="U589" s="167">
        <f t="shared" si="179"/>
        <v>90.256</v>
      </c>
      <c r="V589" s="135">
        <f t="shared" si="180"/>
        <v>60</v>
      </c>
      <c r="W589" s="167">
        <f t="shared" si="181"/>
        <v>60.677999999999997</v>
      </c>
      <c r="X589" s="167">
        <f t="shared" si="182"/>
        <v>60.174000000000007</v>
      </c>
      <c r="Y589" s="167">
        <f t="shared" si="183"/>
        <v>60.256</v>
      </c>
      <c r="Z589">
        <f t="shared" si="184"/>
        <v>95.677999999999997</v>
      </c>
      <c r="AA589">
        <f t="shared" si="185"/>
        <v>95.174000000000007</v>
      </c>
      <c r="AB589" s="168">
        <f t="shared" si="186"/>
        <v>90.677999999999997</v>
      </c>
      <c r="AC589">
        <f t="shared" si="187"/>
        <v>90.174000000000007</v>
      </c>
      <c r="AD589" s="168">
        <f t="shared" si="188"/>
        <v>60.677999999999997</v>
      </c>
      <c r="AE589">
        <f t="shared" si="189"/>
        <v>60.174000000000007</v>
      </c>
    </row>
    <row r="590" spans="1:31" outlineLevel="1" x14ac:dyDescent="0.25">
      <c r="A590" s="149">
        <v>70</v>
      </c>
      <c r="B590" s="164" t="str">
        <f t="shared" si="171"/>
        <v>FA</v>
      </c>
      <c r="C590" s="164" t="str">
        <f t="shared" si="172"/>
        <v>FA</v>
      </c>
      <c r="D590" s="164" t="str">
        <f t="shared" si="173"/>
        <v>FA</v>
      </c>
      <c r="E590" s="135">
        <v>104.09</v>
      </c>
      <c r="F590" s="165">
        <v>2</v>
      </c>
      <c r="G590" s="135">
        <v>0.5</v>
      </c>
      <c r="H590" s="135">
        <v>125</v>
      </c>
      <c r="I590" s="154">
        <v>99.8523</v>
      </c>
      <c r="J590" s="154">
        <v>5.0000000000000001E-4</v>
      </c>
      <c r="K590" s="154">
        <v>125.583</v>
      </c>
      <c r="L590" s="154">
        <v>125.151</v>
      </c>
      <c r="M590" s="154">
        <v>125.217</v>
      </c>
      <c r="N590" s="135">
        <f t="shared" si="174"/>
        <v>95</v>
      </c>
      <c r="O590" s="167">
        <f t="shared" si="175"/>
        <v>95.582999999999998</v>
      </c>
      <c r="P590" s="167">
        <f t="shared" si="175"/>
        <v>95.150999999999996</v>
      </c>
      <c r="Q590" s="167">
        <f t="shared" si="175"/>
        <v>95.216999999999999</v>
      </c>
      <c r="R590" s="135">
        <f t="shared" si="176"/>
        <v>90</v>
      </c>
      <c r="S590" s="167">
        <f t="shared" si="177"/>
        <v>90.582999999999998</v>
      </c>
      <c r="T590" s="167">
        <f t="shared" si="178"/>
        <v>90.150999999999996</v>
      </c>
      <c r="U590" s="167">
        <f t="shared" si="179"/>
        <v>90.216999999999999</v>
      </c>
      <c r="V590" s="135">
        <f t="shared" si="180"/>
        <v>60</v>
      </c>
      <c r="W590" s="167">
        <f t="shared" si="181"/>
        <v>60.582999999999998</v>
      </c>
      <c r="X590" s="167">
        <f t="shared" si="182"/>
        <v>60.150999999999996</v>
      </c>
      <c r="Y590" s="167">
        <f t="shared" si="183"/>
        <v>60.216999999999999</v>
      </c>
      <c r="Z590">
        <f t="shared" si="184"/>
        <v>95.582999999999998</v>
      </c>
      <c r="AA590">
        <f t="shared" si="185"/>
        <v>95.150999999999996</v>
      </c>
      <c r="AB590" s="168">
        <f t="shared" si="186"/>
        <v>90.582999999999998</v>
      </c>
      <c r="AC590">
        <f t="shared" si="187"/>
        <v>90.150999999999996</v>
      </c>
      <c r="AD590" s="168">
        <f t="shared" si="188"/>
        <v>60.582999999999998</v>
      </c>
      <c r="AE590">
        <f t="shared" si="189"/>
        <v>60.150999999999996</v>
      </c>
    </row>
    <row r="591" spans="1:31" outlineLevel="1" x14ac:dyDescent="0.25">
      <c r="A591" s="149">
        <v>85</v>
      </c>
      <c r="B591" s="164" t="str">
        <f t="shared" si="171"/>
        <v>FA</v>
      </c>
      <c r="C591" s="164" t="str">
        <f t="shared" si="172"/>
        <v>FA</v>
      </c>
      <c r="D591" s="164" t="str">
        <f t="shared" si="173"/>
        <v>FA</v>
      </c>
      <c r="E591" s="135">
        <v>126.36</v>
      </c>
      <c r="F591" s="165">
        <v>2</v>
      </c>
      <c r="G591" s="135">
        <v>0.5</v>
      </c>
      <c r="H591" s="135">
        <v>125</v>
      </c>
      <c r="I591" s="154">
        <v>122.122</v>
      </c>
      <c r="J591" s="154">
        <v>5.0000000000000001E-4</v>
      </c>
      <c r="K591" s="154">
        <v>125.483</v>
      </c>
      <c r="L591" s="154">
        <v>125.126</v>
      </c>
      <c r="M591" s="154">
        <v>125.178</v>
      </c>
      <c r="N591" s="135">
        <f t="shared" si="174"/>
        <v>95</v>
      </c>
      <c r="O591" s="167">
        <f t="shared" si="175"/>
        <v>95.483000000000004</v>
      </c>
      <c r="P591" s="167">
        <f t="shared" si="175"/>
        <v>95.126000000000005</v>
      </c>
      <c r="Q591" s="167">
        <f t="shared" si="175"/>
        <v>95.177999999999997</v>
      </c>
      <c r="R591" s="135">
        <f t="shared" si="176"/>
        <v>90</v>
      </c>
      <c r="S591" s="167">
        <f t="shared" si="177"/>
        <v>90.483000000000004</v>
      </c>
      <c r="T591" s="167">
        <f t="shared" si="178"/>
        <v>90.126000000000005</v>
      </c>
      <c r="U591" s="167">
        <f t="shared" si="179"/>
        <v>90.177999999999997</v>
      </c>
      <c r="V591" s="135">
        <f t="shared" si="180"/>
        <v>60</v>
      </c>
      <c r="W591" s="167">
        <f t="shared" si="181"/>
        <v>60.483000000000004</v>
      </c>
      <c r="X591" s="167">
        <f t="shared" si="182"/>
        <v>60.126000000000005</v>
      </c>
      <c r="Y591" s="167">
        <f t="shared" si="183"/>
        <v>60.177999999999997</v>
      </c>
      <c r="Z591">
        <f t="shared" si="184"/>
        <v>95.483000000000004</v>
      </c>
      <c r="AA591">
        <f t="shared" si="185"/>
        <v>95.126000000000005</v>
      </c>
      <c r="AB591" s="168">
        <f t="shared" si="186"/>
        <v>90.483000000000004</v>
      </c>
      <c r="AC591">
        <f t="shared" si="187"/>
        <v>90.126000000000005</v>
      </c>
      <c r="AD591" s="168">
        <f t="shared" si="188"/>
        <v>60.483000000000004</v>
      </c>
      <c r="AE591">
        <f t="shared" si="189"/>
        <v>60.126000000000005</v>
      </c>
    </row>
    <row r="592" spans="1:31" outlineLevel="1" x14ac:dyDescent="0.25">
      <c r="A592" s="149">
        <v>100</v>
      </c>
      <c r="B592" s="164" t="str">
        <f t="shared" si="171"/>
        <v>FA</v>
      </c>
      <c r="C592" s="164" t="str">
        <f t="shared" si="172"/>
        <v>FA</v>
      </c>
      <c r="D592" s="164" t="str">
        <f t="shared" si="173"/>
        <v>FA</v>
      </c>
      <c r="E592" s="135">
        <v>148.63</v>
      </c>
      <c r="F592" s="165">
        <v>2</v>
      </c>
      <c r="G592" s="135">
        <v>0.5</v>
      </c>
      <c r="H592" s="135">
        <v>125</v>
      </c>
      <c r="I592" s="154">
        <v>144.39099999999999</v>
      </c>
      <c r="J592" s="154">
        <v>5.0000000000000001E-4</v>
      </c>
      <c r="K592" s="154">
        <v>125.413</v>
      </c>
      <c r="L592" s="154">
        <v>125.108</v>
      </c>
      <c r="M592" s="154">
        <v>125.154</v>
      </c>
      <c r="N592" s="135">
        <f t="shared" si="174"/>
        <v>95</v>
      </c>
      <c r="O592" s="167">
        <f t="shared" si="175"/>
        <v>95.412999999999997</v>
      </c>
      <c r="P592" s="167">
        <f t="shared" si="175"/>
        <v>95.108000000000004</v>
      </c>
      <c r="Q592" s="167">
        <f t="shared" si="175"/>
        <v>95.153999999999996</v>
      </c>
      <c r="R592" s="135">
        <f t="shared" si="176"/>
        <v>90</v>
      </c>
      <c r="S592" s="167">
        <f t="shared" si="177"/>
        <v>90.412999999999997</v>
      </c>
      <c r="T592" s="167">
        <f t="shared" si="178"/>
        <v>90.108000000000004</v>
      </c>
      <c r="U592" s="167">
        <f t="shared" si="179"/>
        <v>90.153999999999996</v>
      </c>
      <c r="V592" s="135">
        <f t="shared" si="180"/>
        <v>60</v>
      </c>
      <c r="W592" s="167">
        <f t="shared" si="181"/>
        <v>60.412999999999997</v>
      </c>
      <c r="X592" s="167">
        <f t="shared" si="182"/>
        <v>60.108000000000004</v>
      </c>
      <c r="Y592" s="167">
        <f t="shared" si="183"/>
        <v>60.153999999999996</v>
      </c>
      <c r="Z592">
        <f t="shared" si="184"/>
        <v>95.412999999999997</v>
      </c>
      <c r="AA592">
        <f t="shared" si="185"/>
        <v>95.108000000000004</v>
      </c>
      <c r="AB592" s="168">
        <f t="shared" si="186"/>
        <v>90.412999999999997</v>
      </c>
      <c r="AC592">
        <f t="shared" si="187"/>
        <v>90.108000000000004</v>
      </c>
      <c r="AD592" s="168">
        <f t="shared" si="188"/>
        <v>60.412999999999997</v>
      </c>
      <c r="AE592">
        <f t="shared" si="189"/>
        <v>60.108000000000004</v>
      </c>
    </row>
    <row r="593" spans="1:31" outlineLevel="1" x14ac:dyDescent="0.25">
      <c r="A593" s="149">
        <v>125</v>
      </c>
      <c r="B593" s="164" t="str">
        <f t="shared" si="171"/>
        <v>FA</v>
      </c>
      <c r="C593" s="164" t="str">
        <f t="shared" si="172"/>
        <v>FA</v>
      </c>
      <c r="D593" s="164" t="str">
        <f t="shared" si="173"/>
        <v>FA</v>
      </c>
      <c r="E593" s="135">
        <v>185.75</v>
      </c>
      <c r="F593" s="165">
        <v>2</v>
      </c>
      <c r="G593" s="135">
        <v>0.5</v>
      </c>
      <c r="H593" s="135">
        <v>125</v>
      </c>
      <c r="I593" s="154">
        <v>181.506</v>
      </c>
      <c r="J593" s="154">
        <v>5.0000000000000001E-4</v>
      </c>
      <c r="K593" s="154">
        <v>125.333</v>
      </c>
      <c r="L593" s="154">
        <v>125.087</v>
      </c>
      <c r="M593" s="154">
        <v>125.126</v>
      </c>
      <c r="N593" s="135">
        <f t="shared" si="174"/>
        <v>95</v>
      </c>
      <c r="O593" s="167">
        <f t="shared" si="175"/>
        <v>95.332999999999998</v>
      </c>
      <c r="P593" s="167">
        <f t="shared" si="175"/>
        <v>95.087000000000003</v>
      </c>
      <c r="Q593" s="167">
        <f t="shared" si="175"/>
        <v>95.126000000000005</v>
      </c>
      <c r="R593" s="135">
        <f t="shared" si="176"/>
        <v>90</v>
      </c>
      <c r="S593" s="167">
        <f t="shared" si="177"/>
        <v>90.332999999999998</v>
      </c>
      <c r="T593" s="167">
        <f t="shared" si="178"/>
        <v>90.087000000000003</v>
      </c>
      <c r="U593" s="167">
        <f t="shared" si="179"/>
        <v>90.126000000000005</v>
      </c>
      <c r="V593" s="135">
        <f t="shared" si="180"/>
        <v>60</v>
      </c>
      <c r="W593" s="167">
        <f t="shared" si="181"/>
        <v>60.332999999999998</v>
      </c>
      <c r="X593" s="167">
        <f t="shared" si="182"/>
        <v>60.087000000000003</v>
      </c>
      <c r="Y593" s="167">
        <f t="shared" si="183"/>
        <v>60.126000000000005</v>
      </c>
      <c r="Z593">
        <f t="shared" si="184"/>
        <v>95.332999999999998</v>
      </c>
      <c r="AA593">
        <f t="shared" si="185"/>
        <v>95.087000000000003</v>
      </c>
      <c r="AB593" s="168">
        <f t="shared" si="186"/>
        <v>90.332999999999998</v>
      </c>
      <c r="AC593">
        <f t="shared" si="187"/>
        <v>90.087000000000003</v>
      </c>
      <c r="AD593" s="168">
        <f t="shared" si="188"/>
        <v>60.332999999999998</v>
      </c>
      <c r="AE593">
        <f t="shared" si="189"/>
        <v>60.087000000000003</v>
      </c>
    </row>
    <row r="594" spans="1:31" outlineLevel="1" x14ac:dyDescent="0.25">
      <c r="A594" s="149">
        <v>150</v>
      </c>
      <c r="B594" s="164" t="str">
        <f t="shared" si="171"/>
        <v>FA</v>
      </c>
      <c r="C594" s="164" t="str">
        <f t="shared" si="172"/>
        <v>FA</v>
      </c>
      <c r="D594" s="164" t="str">
        <f t="shared" si="173"/>
        <v>FA</v>
      </c>
      <c r="E594" s="135">
        <v>222.86</v>
      </c>
      <c r="F594" s="165">
        <v>2</v>
      </c>
      <c r="G594" s="135">
        <v>0.5</v>
      </c>
      <c r="H594" s="135">
        <v>125</v>
      </c>
      <c r="I594" s="154">
        <v>218.62200000000001</v>
      </c>
      <c r="J594" s="154">
        <v>5.0000000000000001E-4</v>
      </c>
      <c r="K594" s="154">
        <v>125.28</v>
      </c>
      <c r="L594" s="154">
        <v>125.075</v>
      </c>
      <c r="M594" s="154">
        <v>125.107</v>
      </c>
      <c r="N594" s="135">
        <f t="shared" si="174"/>
        <v>95</v>
      </c>
      <c r="O594" s="167">
        <f t="shared" si="175"/>
        <v>95.28</v>
      </c>
      <c r="P594" s="167">
        <f t="shared" si="175"/>
        <v>95.075000000000003</v>
      </c>
      <c r="Q594" s="167">
        <f t="shared" si="175"/>
        <v>95.106999999999999</v>
      </c>
      <c r="R594" s="135">
        <f t="shared" si="176"/>
        <v>90</v>
      </c>
      <c r="S594" s="167">
        <f t="shared" si="177"/>
        <v>90.28</v>
      </c>
      <c r="T594" s="167">
        <f t="shared" si="178"/>
        <v>90.075000000000003</v>
      </c>
      <c r="U594" s="167">
        <f t="shared" si="179"/>
        <v>90.106999999999999</v>
      </c>
      <c r="V594" s="135">
        <f t="shared" si="180"/>
        <v>60</v>
      </c>
      <c r="W594" s="167">
        <f t="shared" si="181"/>
        <v>60.28</v>
      </c>
      <c r="X594" s="167">
        <f t="shared" si="182"/>
        <v>60.075000000000003</v>
      </c>
      <c r="Y594" s="167">
        <f t="shared" si="183"/>
        <v>60.106999999999999</v>
      </c>
      <c r="Z594">
        <f t="shared" si="184"/>
        <v>95.28</v>
      </c>
      <c r="AA594">
        <f t="shared" si="185"/>
        <v>95.075000000000003</v>
      </c>
      <c r="AB594" s="168">
        <f t="shared" si="186"/>
        <v>90.28</v>
      </c>
      <c r="AC594">
        <f t="shared" si="187"/>
        <v>90.075000000000003</v>
      </c>
      <c r="AD594" s="168">
        <f t="shared" si="188"/>
        <v>60.28</v>
      </c>
      <c r="AE594">
        <f t="shared" si="189"/>
        <v>60.075000000000003</v>
      </c>
    </row>
    <row r="595" spans="1:31" outlineLevel="1" x14ac:dyDescent="0.25">
      <c r="A595" s="149">
        <v>2</v>
      </c>
      <c r="B595" s="164" t="str">
        <f t="shared" si="171"/>
        <v>FA</v>
      </c>
      <c r="C595" s="164" t="str">
        <f t="shared" si="172"/>
        <v>FA</v>
      </c>
      <c r="D595" s="164" t="str">
        <f t="shared" si="173"/>
        <v>FA</v>
      </c>
      <c r="E595" s="135">
        <v>3.14</v>
      </c>
      <c r="F595" s="165">
        <v>2</v>
      </c>
      <c r="G595" s="135">
        <v>1</v>
      </c>
      <c r="H595" s="135">
        <v>125</v>
      </c>
      <c r="I595" s="154">
        <v>-1.10154</v>
      </c>
      <c r="J595" s="154">
        <v>1E-3</v>
      </c>
      <c r="K595" s="154">
        <v>155.72200000000001</v>
      </c>
      <c r="L595" s="154">
        <v>132.755</v>
      </c>
      <c r="M595" s="154">
        <v>137.02500000000001</v>
      </c>
      <c r="N595" s="135">
        <f t="shared" si="174"/>
        <v>95</v>
      </c>
      <c r="O595" s="167">
        <f t="shared" si="175"/>
        <v>125.72200000000001</v>
      </c>
      <c r="P595" s="167">
        <f t="shared" si="175"/>
        <v>102.755</v>
      </c>
      <c r="Q595" s="167">
        <f t="shared" si="175"/>
        <v>107.02500000000001</v>
      </c>
      <c r="R595" s="135">
        <f t="shared" si="176"/>
        <v>90</v>
      </c>
      <c r="S595" s="167">
        <f t="shared" si="177"/>
        <v>120.72200000000001</v>
      </c>
      <c r="T595" s="167">
        <f t="shared" si="178"/>
        <v>97.754999999999995</v>
      </c>
      <c r="U595" s="167">
        <f t="shared" si="179"/>
        <v>102.02500000000001</v>
      </c>
      <c r="V595" s="135">
        <f t="shared" si="180"/>
        <v>60</v>
      </c>
      <c r="W595" s="167">
        <f t="shared" si="181"/>
        <v>90.722000000000008</v>
      </c>
      <c r="X595" s="167">
        <f t="shared" si="182"/>
        <v>67.754999999999995</v>
      </c>
      <c r="Y595" s="167">
        <f t="shared" si="183"/>
        <v>72.025000000000006</v>
      </c>
      <c r="Z595">
        <f t="shared" si="184"/>
        <v>125.72200000000001</v>
      </c>
      <c r="AA595">
        <f t="shared" si="185"/>
        <v>102.755</v>
      </c>
      <c r="AB595" s="168">
        <f t="shared" si="186"/>
        <v>120.72200000000001</v>
      </c>
      <c r="AC595">
        <f t="shared" si="187"/>
        <v>97.754999999999995</v>
      </c>
      <c r="AD595" s="168">
        <f t="shared" si="188"/>
        <v>90.722000000000008</v>
      </c>
      <c r="AE595">
        <f t="shared" si="189"/>
        <v>67.754999999999995</v>
      </c>
    </row>
    <row r="596" spans="1:31" outlineLevel="1" x14ac:dyDescent="0.25">
      <c r="A596" s="149">
        <v>3.5</v>
      </c>
      <c r="B596" s="164" t="str">
        <f t="shared" si="171"/>
        <v>FA</v>
      </c>
      <c r="C596" s="164" t="str">
        <f t="shared" si="172"/>
        <v>FA</v>
      </c>
      <c r="D596" s="164" t="str">
        <f t="shared" si="173"/>
        <v>FA</v>
      </c>
      <c r="E596" s="135">
        <v>5.37</v>
      </c>
      <c r="F596" s="165">
        <v>2</v>
      </c>
      <c r="G596" s="135">
        <v>1</v>
      </c>
      <c r="H596" s="135">
        <v>125</v>
      </c>
      <c r="I596" s="154">
        <v>1.12538</v>
      </c>
      <c r="J596" s="154">
        <v>1E-3</v>
      </c>
      <c r="K596" s="154">
        <v>144.875</v>
      </c>
      <c r="L596" s="154">
        <v>129.851</v>
      </c>
      <c r="M596" s="154">
        <v>132.351</v>
      </c>
      <c r="N596" s="135">
        <f t="shared" si="174"/>
        <v>95</v>
      </c>
      <c r="O596" s="167">
        <f t="shared" si="175"/>
        <v>114.875</v>
      </c>
      <c r="P596" s="167">
        <f t="shared" si="175"/>
        <v>99.850999999999999</v>
      </c>
      <c r="Q596" s="167">
        <f t="shared" si="175"/>
        <v>102.351</v>
      </c>
      <c r="R596" s="135">
        <f t="shared" si="176"/>
        <v>90</v>
      </c>
      <c r="S596" s="167">
        <f t="shared" si="177"/>
        <v>109.875</v>
      </c>
      <c r="T596" s="167">
        <f t="shared" si="178"/>
        <v>94.850999999999999</v>
      </c>
      <c r="U596" s="167">
        <f t="shared" si="179"/>
        <v>97.350999999999999</v>
      </c>
      <c r="V596" s="135">
        <f t="shared" si="180"/>
        <v>60</v>
      </c>
      <c r="W596" s="167">
        <f t="shared" si="181"/>
        <v>79.875</v>
      </c>
      <c r="X596" s="167">
        <f t="shared" si="182"/>
        <v>64.850999999999999</v>
      </c>
      <c r="Y596" s="167">
        <f t="shared" si="183"/>
        <v>67.350999999999999</v>
      </c>
      <c r="Z596">
        <f t="shared" si="184"/>
        <v>114.875</v>
      </c>
      <c r="AA596">
        <f t="shared" si="185"/>
        <v>99.850999999999999</v>
      </c>
      <c r="AB596" s="168">
        <f t="shared" si="186"/>
        <v>109.875</v>
      </c>
      <c r="AC596">
        <f t="shared" si="187"/>
        <v>94.850999999999999</v>
      </c>
      <c r="AD596" s="168">
        <f t="shared" si="188"/>
        <v>79.875</v>
      </c>
      <c r="AE596">
        <f t="shared" si="189"/>
        <v>64.850999999999999</v>
      </c>
    </row>
    <row r="597" spans="1:31" outlineLevel="1" x14ac:dyDescent="0.25">
      <c r="A597" s="149">
        <v>5</v>
      </c>
      <c r="B597" s="164" t="str">
        <f t="shared" si="171"/>
        <v>FA</v>
      </c>
      <c r="C597" s="164" t="str">
        <f t="shared" si="172"/>
        <v>FA</v>
      </c>
      <c r="D597" s="164" t="str">
        <f t="shared" si="173"/>
        <v>FA</v>
      </c>
      <c r="E597" s="135">
        <v>7.59</v>
      </c>
      <c r="F597" s="165">
        <v>2</v>
      </c>
      <c r="G597" s="135">
        <v>1</v>
      </c>
      <c r="H597" s="135">
        <v>125</v>
      </c>
      <c r="I597" s="154">
        <v>3.3523100000000001</v>
      </c>
      <c r="J597" s="154">
        <v>1E-3</v>
      </c>
      <c r="K597" s="154">
        <v>139.53</v>
      </c>
      <c r="L597" s="154">
        <v>128.51300000000001</v>
      </c>
      <c r="M597" s="154">
        <v>130.31100000000001</v>
      </c>
      <c r="N597" s="135">
        <f t="shared" si="174"/>
        <v>95</v>
      </c>
      <c r="O597" s="167">
        <f t="shared" si="175"/>
        <v>109.53</v>
      </c>
      <c r="P597" s="167">
        <f t="shared" si="175"/>
        <v>98.513000000000005</v>
      </c>
      <c r="Q597" s="167">
        <f t="shared" si="175"/>
        <v>100.31100000000001</v>
      </c>
      <c r="R597" s="135">
        <f t="shared" si="176"/>
        <v>90</v>
      </c>
      <c r="S597" s="167">
        <f t="shared" si="177"/>
        <v>104.53</v>
      </c>
      <c r="T597" s="167">
        <f t="shared" si="178"/>
        <v>93.513000000000005</v>
      </c>
      <c r="U597" s="167">
        <f t="shared" si="179"/>
        <v>95.311000000000007</v>
      </c>
      <c r="V597" s="135">
        <f t="shared" si="180"/>
        <v>60</v>
      </c>
      <c r="W597" s="167">
        <f t="shared" si="181"/>
        <v>74.53</v>
      </c>
      <c r="X597" s="167">
        <f t="shared" si="182"/>
        <v>63.513000000000005</v>
      </c>
      <c r="Y597" s="167">
        <f t="shared" si="183"/>
        <v>65.311000000000007</v>
      </c>
      <c r="Z597">
        <f t="shared" si="184"/>
        <v>109.53</v>
      </c>
      <c r="AA597">
        <f t="shared" si="185"/>
        <v>98.513000000000005</v>
      </c>
      <c r="AB597" s="168">
        <f t="shared" si="186"/>
        <v>104.53</v>
      </c>
      <c r="AC597">
        <f t="shared" si="187"/>
        <v>93.513000000000005</v>
      </c>
      <c r="AD597" s="168">
        <f t="shared" si="188"/>
        <v>74.53</v>
      </c>
      <c r="AE597">
        <f t="shared" si="189"/>
        <v>63.513000000000005</v>
      </c>
    </row>
    <row r="598" spans="1:31" outlineLevel="1" x14ac:dyDescent="0.25">
      <c r="A598" s="149">
        <v>7.5</v>
      </c>
      <c r="B598" s="164" t="str">
        <f t="shared" si="171"/>
        <v>FA</v>
      </c>
      <c r="C598" s="164" t="str">
        <f t="shared" si="172"/>
        <v>FA</v>
      </c>
      <c r="D598" s="164" t="str">
        <f t="shared" si="173"/>
        <v>FA</v>
      </c>
      <c r="E598" s="135">
        <v>11.3</v>
      </c>
      <c r="F598" s="165">
        <v>2</v>
      </c>
      <c r="G598" s="135">
        <v>1</v>
      </c>
      <c r="H598" s="135">
        <v>125</v>
      </c>
      <c r="I598" s="154">
        <v>7.0638500000000004</v>
      </c>
      <c r="J598" s="154">
        <v>1E-3</v>
      </c>
      <c r="K598" s="154">
        <v>134.98099999999999</v>
      </c>
      <c r="L598" s="154">
        <v>127.444</v>
      </c>
      <c r="M598" s="154">
        <v>128.63800000000001</v>
      </c>
      <c r="N598" s="135">
        <f t="shared" si="174"/>
        <v>95</v>
      </c>
      <c r="O598" s="167">
        <f t="shared" si="175"/>
        <v>104.98099999999999</v>
      </c>
      <c r="P598" s="167">
        <f t="shared" si="175"/>
        <v>97.444000000000003</v>
      </c>
      <c r="Q598" s="167">
        <f t="shared" si="175"/>
        <v>98.638000000000005</v>
      </c>
      <c r="R598" s="135">
        <f t="shared" si="176"/>
        <v>90</v>
      </c>
      <c r="S598" s="167">
        <f t="shared" si="177"/>
        <v>99.980999999999995</v>
      </c>
      <c r="T598" s="167">
        <f t="shared" si="178"/>
        <v>92.444000000000003</v>
      </c>
      <c r="U598" s="167">
        <f t="shared" si="179"/>
        <v>93.638000000000005</v>
      </c>
      <c r="V598" s="135">
        <f t="shared" si="180"/>
        <v>60</v>
      </c>
      <c r="W598" s="167">
        <f t="shared" si="181"/>
        <v>69.980999999999995</v>
      </c>
      <c r="X598" s="167">
        <f t="shared" si="182"/>
        <v>62.444000000000003</v>
      </c>
      <c r="Y598" s="167">
        <f t="shared" si="183"/>
        <v>63.638000000000005</v>
      </c>
      <c r="Z598">
        <f t="shared" si="184"/>
        <v>104.98099999999999</v>
      </c>
      <c r="AA598">
        <f t="shared" si="185"/>
        <v>97.444000000000003</v>
      </c>
      <c r="AB598" s="168">
        <f t="shared" si="186"/>
        <v>99.980999999999995</v>
      </c>
      <c r="AC598">
        <f t="shared" si="187"/>
        <v>92.444000000000003</v>
      </c>
      <c r="AD598" s="168">
        <f t="shared" si="188"/>
        <v>69.980999999999995</v>
      </c>
      <c r="AE598">
        <f t="shared" si="189"/>
        <v>62.444000000000003</v>
      </c>
    </row>
    <row r="599" spans="1:31" outlineLevel="1" x14ac:dyDescent="0.25">
      <c r="A599" s="149">
        <v>10</v>
      </c>
      <c r="B599" s="164" t="str">
        <f t="shared" si="171"/>
        <v>FA</v>
      </c>
      <c r="C599" s="164" t="str">
        <f t="shared" si="172"/>
        <v>FA</v>
      </c>
      <c r="D599" s="164" t="str">
        <f t="shared" si="173"/>
        <v>FA</v>
      </c>
      <c r="E599" s="135">
        <v>15.02</v>
      </c>
      <c r="F599" s="165">
        <v>2</v>
      </c>
      <c r="G599" s="135">
        <v>1</v>
      </c>
      <c r="H599" s="135">
        <v>125</v>
      </c>
      <c r="I599" s="154">
        <v>10.775399999999999</v>
      </c>
      <c r="J599" s="154">
        <v>1E-3</v>
      </c>
      <c r="K599" s="154">
        <v>132.60499999999999</v>
      </c>
      <c r="L599" s="154">
        <v>126.85899999999999</v>
      </c>
      <c r="M599" s="154">
        <v>127.77</v>
      </c>
      <c r="N599" s="135">
        <f t="shared" si="174"/>
        <v>95</v>
      </c>
      <c r="O599" s="167">
        <f t="shared" si="175"/>
        <v>102.60499999999999</v>
      </c>
      <c r="P599" s="167">
        <f t="shared" si="175"/>
        <v>96.858999999999995</v>
      </c>
      <c r="Q599" s="167">
        <f t="shared" si="175"/>
        <v>97.77</v>
      </c>
      <c r="R599" s="135">
        <f t="shared" si="176"/>
        <v>90</v>
      </c>
      <c r="S599" s="167">
        <f t="shared" si="177"/>
        <v>97.60499999999999</v>
      </c>
      <c r="T599" s="167">
        <f t="shared" si="178"/>
        <v>91.858999999999995</v>
      </c>
      <c r="U599" s="167">
        <f t="shared" si="179"/>
        <v>92.77</v>
      </c>
      <c r="V599" s="135">
        <f t="shared" si="180"/>
        <v>60</v>
      </c>
      <c r="W599" s="167">
        <f t="shared" si="181"/>
        <v>67.60499999999999</v>
      </c>
      <c r="X599" s="167">
        <f t="shared" si="182"/>
        <v>61.858999999999995</v>
      </c>
      <c r="Y599" s="167">
        <f t="shared" si="183"/>
        <v>62.769999999999996</v>
      </c>
      <c r="Z599">
        <f t="shared" si="184"/>
        <v>102.60499999999999</v>
      </c>
      <c r="AA599">
        <f t="shared" si="185"/>
        <v>96.858999999999995</v>
      </c>
      <c r="AB599" s="168">
        <f t="shared" si="186"/>
        <v>97.60499999999999</v>
      </c>
      <c r="AC599">
        <f t="shared" si="187"/>
        <v>91.858999999999995</v>
      </c>
      <c r="AD599" s="168">
        <f t="shared" si="188"/>
        <v>67.60499999999999</v>
      </c>
      <c r="AE599">
        <f t="shared" si="189"/>
        <v>61.858999999999995</v>
      </c>
    </row>
    <row r="600" spans="1:31" outlineLevel="1" x14ac:dyDescent="0.25">
      <c r="A600" s="149">
        <v>15</v>
      </c>
      <c r="B600" s="164" t="str">
        <f t="shared" si="171"/>
        <v>FA</v>
      </c>
      <c r="C600" s="164" t="str">
        <f t="shared" si="172"/>
        <v>FA</v>
      </c>
      <c r="D600" s="164" t="str">
        <f t="shared" si="173"/>
        <v>FA</v>
      </c>
      <c r="E600" s="135">
        <v>22.44</v>
      </c>
      <c r="F600" s="165">
        <v>2</v>
      </c>
      <c r="G600" s="135">
        <v>1</v>
      </c>
      <c r="H600" s="135">
        <v>125</v>
      </c>
      <c r="I600" s="154">
        <v>18.198499999999999</v>
      </c>
      <c r="J600" s="154">
        <v>1E-3</v>
      </c>
      <c r="K600" s="154">
        <v>130.17599999999999</v>
      </c>
      <c r="L600" s="154">
        <v>126.28100000000001</v>
      </c>
      <c r="M600" s="154">
        <v>126.881</v>
      </c>
      <c r="N600" s="135">
        <f t="shared" si="174"/>
        <v>95</v>
      </c>
      <c r="O600" s="167">
        <f t="shared" si="175"/>
        <v>100.17599999999999</v>
      </c>
      <c r="P600" s="167">
        <f t="shared" si="175"/>
        <v>96.281000000000006</v>
      </c>
      <c r="Q600" s="167">
        <f t="shared" si="175"/>
        <v>96.881</v>
      </c>
      <c r="R600" s="135">
        <f t="shared" si="176"/>
        <v>90</v>
      </c>
      <c r="S600" s="167">
        <f t="shared" si="177"/>
        <v>95.175999999999988</v>
      </c>
      <c r="T600" s="167">
        <f t="shared" si="178"/>
        <v>91.281000000000006</v>
      </c>
      <c r="U600" s="167">
        <f t="shared" si="179"/>
        <v>91.881</v>
      </c>
      <c r="V600" s="135">
        <f t="shared" si="180"/>
        <v>60</v>
      </c>
      <c r="W600" s="167">
        <f t="shared" si="181"/>
        <v>65.175999999999988</v>
      </c>
      <c r="X600" s="167">
        <f t="shared" si="182"/>
        <v>61.281000000000006</v>
      </c>
      <c r="Y600" s="167">
        <f t="shared" si="183"/>
        <v>61.881</v>
      </c>
      <c r="Z600">
        <f t="shared" si="184"/>
        <v>100.17599999999999</v>
      </c>
      <c r="AA600">
        <f t="shared" si="185"/>
        <v>96.281000000000006</v>
      </c>
      <c r="AB600" s="168">
        <f t="shared" si="186"/>
        <v>95.175999999999988</v>
      </c>
      <c r="AC600">
        <f t="shared" si="187"/>
        <v>91.281000000000006</v>
      </c>
      <c r="AD600" s="168">
        <f t="shared" si="188"/>
        <v>65.175999999999988</v>
      </c>
      <c r="AE600">
        <f t="shared" si="189"/>
        <v>61.281000000000006</v>
      </c>
    </row>
    <row r="601" spans="1:31" outlineLevel="1" x14ac:dyDescent="0.25">
      <c r="A601" s="149">
        <v>20</v>
      </c>
      <c r="B601" s="164" t="str">
        <f t="shared" si="171"/>
        <v>FA</v>
      </c>
      <c r="C601" s="164" t="str">
        <f t="shared" si="172"/>
        <v>FA</v>
      </c>
      <c r="D601" s="164" t="str">
        <f t="shared" si="173"/>
        <v>FA</v>
      </c>
      <c r="E601" s="135">
        <v>29.86</v>
      </c>
      <c r="F601" s="165">
        <v>2</v>
      </c>
      <c r="G601" s="135">
        <v>1</v>
      </c>
      <c r="H601" s="135">
        <v>125</v>
      </c>
      <c r="I601" s="154">
        <v>25.621500000000001</v>
      </c>
      <c r="J601" s="154">
        <v>1E-3</v>
      </c>
      <c r="K601" s="154">
        <v>128.917</v>
      </c>
      <c r="L601" s="154">
        <v>125.96299999999999</v>
      </c>
      <c r="M601" s="154">
        <v>126.431</v>
      </c>
      <c r="N601" s="135">
        <f t="shared" si="174"/>
        <v>95</v>
      </c>
      <c r="O601" s="167">
        <f t="shared" si="175"/>
        <v>98.917000000000002</v>
      </c>
      <c r="P601" s="167">
        <f t="shared" si="175"/>
        <v>95.962999999999994</v>
      </c>
      <c r="Q601" s="167">
        <f t="shared" si="175"/>
        <v>96.430999999999997</v>
      </c>
      <c r="R601" s="135">
        <f t="shared" si="176"/>
        <v>90</v>
      </c>
      <c r="S601" s="167">
        <f t="shared" si="177"/>
        <v>93.917000000000002</v>
      </c>
      <c r="T601" s="167">
        <f t="shared" si="178"/>
        <v>90.962999999999994</v>
      </c>
      <c r="U601" s="167">
        <f t="shared" si="179"/>
        <v>91.430999999999997</v>
      </c>
      <c r="V601" s="135">
        <f t="shared" si="180"/>
        <v>60</v>
      </c>
      <c r="W601" s="167">
        <f t="shared" si="181"/>
        <v>63.917000000000002</v>
      </c>
      <c r="X601" s="167">
        <f t="shared" si="182"/>
        <v>60.962999999999994</v>
      </c>
      <c r="Y601" s="167">
        <f t="shared" si="183"/>
        <v>61.430999999999997</v>
      </c>
      <c r="Z601">
        <f t="shared" si="184"/>
        <v>98.917000000000002</v>
      </c>
      <c r="AA601">
        <f t="shared" si="185"/>
        <v>95.962999999999994</v>
      </c>
      <c r="AB601" s="168">
        <f t="shared" si="186"/>
        <v>93.917000000000002</v>
      </c>
      <c r="AC601">
        <f t="shared" si="187"/>
        <v>90.962999999999994</v>
      </c>
      <c r="AD601" s="168">
        <f t="shared" si="188"/>
        <v>63.917000000000002</v>
      </c>
      <c r="AE601">
        <f t="shared" si="189"/>
        <v>60.962999999999994</v>
      </c>
    </row>
    <row r="602" spans="1:31" outlineLevel="1" x14ac:dyDescent="0.25">
      <c r="A602" s="149">
        <v>35</v>
      </c>
      <c r="B602" s="164" t="str">
        <f t="shared" si="171"/>
        <v>FA</v>
      </c>
      <c r="C602" s="164" t="str">
        <f t="shared" si="172"/>
        <v>FA</v>
      </c>
      <c r="D602" s="164" t="str">
        <f t="shared" si="173"/>
        <v>FA</v>
      </c>
      <c r="E602" s="135">
        <v>52.13</v>
      </c>
      <c r="F602" s="165">
        <v>2</v>
      </c>
      <c r="G602" s="135">
        <v>1</v>
      </c>
      <c r="H602" s="135">
        <v>125</v>
      </c>
      <c r="I602" s="154">
        <v>47.890799999999999</v>
      </c>
      <c r="J602" s="154">
        <v>1E-3</v>
      </c>
      <c r="K602" s="154">
        <v>127.28400000000001</v>
      </c>
      <c r="L602" s="154">
        <v>125.574</v>
      </c>
      <c r="M602" s="154">
        <v>125.83199999999999</v>
      </c>
      <c r="N602" s="135">
        <f t="shared" si="174"/>
        <v>95</v>
      </c>
      <c r="O602" s="167">
        <f t="shared" si="175"/>
        <v>97.284000000000006</v>
      </c>
      <c r="P602" s="167">
        <f t="shared" si="175"/>
        <v>95.573999999999998</v>
      </c>
      <c r="Q602" s="167">
        <f t="shared" si="175"/>
        <v>95.831999999999994</v>
      </c>
      <c r="R602" s="135">
        <f t="shared" si="176"/>
        <v>90</v>
      </c>
      <c r="S602" s="167">
        <f t="shared" si="177"/>
        <v>92.284000000000006</v>
      </c>
      <c r="T602" s="167">
        <f t="shared" si="178"/>
        <v>90.573999999999998</v>
      </c>
      <c r="U602" s="167">
        <f t="shared" si="179"/>
        <v>90.831999999999994</v>
      </c>
      <c r="V602" s="135">
        <f t="shared" si="180"/>
        <v>60</v>
      </c>
      <c r="W602" s="167">
        <f t="shared" si="181"/>
        <v>62.284000000000006</v>
      </c>
      <c r="X602" s="167">
        <f t="shared" si="182"/>
        <v>60.573999999999998</v>
      </c>
      <c r="Y602" s="167">
        <f t="shared" si="183"/>
        <v>60.831999999999994</v>
      </c>
      <c r="Z602">
        <f t="shared" si="184"/>
        <v>97.284000000000006</v>
      </c>
      <c r="AA602">
        <f t="shared" si="185"/>
        <v>95.573999999999998</v>
      </c>
      <c r="AB602" s="168">
        <f t="shared" si="186"/>
        <v>92.284000000000006</v>
      </c>
      <c r="AC602">
        <f t="shared" si="187"/>
        <v>90.573999999999998</v>
      </c>
      <c r="AD602" s="168">
        <f t="shared" si="188"/>
        <v>62.284000000000006</v>
      </c>
      <c r="AE602">
        <f t="shared" si="189"/>
        <v>60.573999999999998</v>
      </c>
    </row>
    <row r="603" spans="1:31" outlineLevel="1" x14ac:dyDescent="0.25">
      <c r="A603" s="149">
        <v>50</v>
      </c>
      <c r="B603" s="164" t="str">
        <f t="shared" si="171"/>
        <v>FA</v>
      </c>
      <c r="C603" s="164" t="str">
        <f t="shared" si="172"/>
        <v>FA</v>
      </c>
      <c r="D603" s="164" t="str">
        <f t="shared" si="173"/>
        <v>FA</v>
      </c>
      <c r="E603" s="135">
        <v>74.400000000000006</v>
      </c>
      <c r="F603" s="165">
        <v>2</v>
      </c>
      <c r="G603" s="135">
        <v>1</v>
      </c>
      <c r="H603" s="135">
        <v>125</v>
      </c>
      <c r="I603" s="154">
        <v>70.16</v>
      </c>
      <c r="J603" s="154">
        <v>1E-3</v>
      </c>
      <c r="K603" s="154">
        <v>126.616</v>
      </c>
      <c r="L603" s="154">
        <v>125.41500000000001</v>
      </c>
      <c r="M603" s="154">
        <v>125.602</v>
      </c>
      <c r="N603" s="135">
        <f t="shared" si="174"/>
        <v>95</v>
      </c>
      <c r="O603" s="167">
        <f t="shared" si="175"/>
        <v>96.616</v>
      </c>
      <c r="P603" s="167">
        <f t="shared" si="175"/>
        <v>95.415000000000006</v>
      </c>
      <c r="Q603" s="167">
        <f t="shared" si="175"/>
        <v>95.602000000000004</v>
      </c>
      <c r="R603" s="135">
        <f t="shared" si="176"/>
        <v>90</v>
      </c>
      <c r="S603" s="167">
        <f t="shared" si="177"/>
        <v>91.616</v>
      </c>
      <c r="T603" s="167">
        <f t="shared" si="178"/>
        <v>90.415000000000006</v>
      </c>
      <c r="U603" s="167">
        <f t="shared" si="179"/>
        <v>90.602000000000004</v>
      </c>
      <c r="V603" s="135">
        <f t="shared" si="180"/>
        <v>60</v>
      </c>
      <c r="W603" s="167">
        <f t="shared" si="181"/>
        <v>61.616</v>
      </c>
      <c r="X603" s="167">
        <f t="shared" si="182"/>
        <v>60.415000000000006</v>
      </c>
      <c r="Y603" s="167">
        <f t="shared" si="183"/>
        <v>60.602000000000004</v>
      </c>
      <c r="Z603">
        <f t="shared" si="184"/>
        <v>96.616</v>
      </c>
      <c r="AA603">
        <f t="shared" si="185"/>
        <v>95.415000000000006</v>
      </c>
      <c r="AB603" s="168">
        <f t="shared" si="186"/>
        <v>91.616</v>
      </c>
      <c r="AC603">
        <f t="shared" si="187"/>
        <v>90.415000000000006</v>
      </c>
      <c r="AD603" s="168">
        <f t="shared" si="188"/>
        <v>61.616</v>
      </c>
      <c r="AE603">
        <f t="shared" si="189"/>
        <v>60.415000000000006</v>
      </c>
    </row>
    <row r="604" spans="1:31" outlineLevel="1" x14ac:dyDescent="0.25">
      <c r="A604" s="149">
        <v>60</v>
      </c>
      <c r="B604" s="164" t="str">
        <f t="shared" si="171"/>
        <v>FA</v>
      </c>
      <c r="C604" s="164" t="str">
        <f t="shared" si="172"/>
        <v>FA</v>
      </c>
      <c r="D604" s="164" t="str">
        <f t="shared" si="173"/>
        <v>FA</v>
      </c>
      <c r="E604" s="135">
        <v>89.25</v>
      </c>
      <c r="F604" s="165">
        <v>2</v>
      </c>
      <c r="G604" s="135">
        <v>1</v>
      </c>
      <c r="H604" s="135">
        <v>125</v>
      </c>
      <c r="I604" s="154">
        <v>85.006200000000007</v>
      </c>
      <c r="J604" s="154">
        <v>1E-3</v>
      </c>
      <c r="K604" s="154">
        <v>126.355</v>
      </c>
      <c r="L604" s="154">
        <v>125.349</v>
      </c>
      <c r="M604" s="154">
        <v>125.512</v>
      </c>
      <c r="N604" s="135">
        <f t="shared" si="174"/>
        <v>95</v>
      </c>
      <c r="O604" s="167">
        <f t="shared" si="175"/>
        <v>96.355000000000004</v>
      </c>
      <c r="P604" s="167">
        <f t="shared" si="175"/>
        <v>95.349000000000004</v>
      </c>
      <c r="Q604" s="167">
        <f t="shared" si="175"/>
        <v>95.512</v>
      </c>
      <c r="R604" s="135">
        <f t="shared" si="176"/>
        <v>90</v>
      </c>
      <c r="S604" s="167">
        <f t="shared" si="177"/>
        <v>91.355000000000004</v>
      </c>
      <c r="T604" s="167">
        <f t="shared" si="178"/>
        <v>90.349000000000004</v>
      </c>
      <c r="U604" s="167">
        <f t="shared" si="179"/>
        <v>90.512</v>
      </c>
      <c r="V604" s="135">
        <f t="shared" si="180"/>
        <v>60</v>
      </c>
      <c r="W604" s="167">
        <f t="shared" si="181"/>
        <v>61.355000000000004</v>
      </c>
      <c r="X604" s="167">
        <f t="shared" si="182"/>
        <v>60.349000000000004</v>
      </c>
      <c r="Y604" s="167">
        <f t="shared" si="183"/>
        <v>60.512</v>
      </c>
      <c r="Z604">
        <f t="shared" si="184"/>
        <v>96.355000000000004</v>
      </c>
      <c r="AA604">
        <f t="shared" si="185"/>
        <v>95.349000000000004</v>
      </c>
      <c r="AB604" s="168">
        <f t="shared" si="186"/>
        <v>91.355000000000004</v>
      </c>
      <c r="AC604">
        <f t="shared" si="187"/>
        <v>90.349000000000004</v>
      </c>
      <c r="AD604" s="168">
        <f t="shared" si="188"/>
        <v>61.355000000000004</v>
      </c>
      <c r="AE604">
        <f t="shared" si="189"/>
        <v>60.349000000000004</v>
      </c>
    </row>
    <row r="605" spans="1:31" outlineLevel="1" x14ac:dyDescent="0.25">
      <c r="A605" s="149">
        <v>70</v>
      </c>
      <c r="B605" s="164" t="str">
        <f t="shared" si="171"/>
        <v>FA</v>
      </c>
      <c r="C605" s="164" t="str">
        <f t="shared" si="172"/>
        <v>FA</v>
      </c>
      <c r="D605" s="164" t="str">
        <f t="shared" si="173"/>
        <v>FA</v>
      </c>
      <c r="E605" s="135">
        <v>104.09</v>
      </c>
      <c r="F605" s="165">
        <v>2</v>
      </c>
      <c r="G605" s="135">
        <v>1</v>
      </c>
      <c r="H605" s="135">
        <v>125</v>
      </c>
      <c r="I605" s="154">
        <v>99.8523</v>
      </c>
      <c r="J605" s="154">
        <v>1E-3</v>
      </c>
      <c r="K605" s="154">
        <v>126.167</v>
      </c>
      <c r="L605" s="154">
        <v>125.30200000000001</v>
      </c>
      <c r="M605" s="154">
        <v>125.43300000000001</v>
      </c>
      <c r="N605" s="135">
        <f t="shared" si="174"/>
        <v>95</v>
      </c>
      <c r="O605" s="167">
        <f t="shared" si="175"/>
        <v>96.167000000000002</v>
      </c>
      <c r="P605" s="167">
        <f t="shared" si="175"/>
        <v>95.302000000000007</v>
      </c>
      <c r="Q605" s="167">
        <f t="shared" si="175"/>
        <v>95.433000000000007</v>
      </c>
      <c r="R605" s="135">
        <f t="shared" si="176"/>
        <v>90</v>
      </c>
      <c r="S605" s="167">
        <f t="shared" si="177"/>
        <v>91.167000000000002</v>
      </c>
      <c r="T605" s="167">
        <f t="shared" si="178"/>
        <v>90.302000000000007</v>
      </c>
      <c r="U605" s="167">
        <f t="shared" si="179"/>
        <v>90.433000000000007</v>
      </c>
      <c r="V605" s="135">
        <f t="shared" si="180"/>
        <v>60</v>
      </c>
      <c r="W605" s="167">
        <f t="shared" si="181"/>
        <v>61.167000000000002</v>
      </c>
      <c r="X605" s="167">
        <f t="shared" si="182"/>
        <v>60.302000000000007</v>
      </c>
      <c r="Y605" s="167">
        <f t="shared" si="183"/>
        <v>60.433000000000007</v>
      </c>
      <c r="Z605">
        <f t="shared" si="184"/>
        <v>96.167000000000002</v>
      </c>
      <c r="AA605">
        <f t="shared" si="185"/>
        <v>95.302000000000007</v>
      </c>
      <c r="AB605" s="168">
        <f t="shared" si="186"/>
        <v>91.167000000000002</v>
      </c>
      <c r="AC605">
        <f t="shared" si="187"/>
        <v>90.302000000000007</v>
      </c>
      <c r="AD605" s="168">
        <f t="shared" si="188"/>
        <v>61.167000000000002</v>
      </c>
      <c r="AE605">
        <f t="shared" si="189"/>
        <v>60.302000000000007</v>
      </c>
    </row>
    <row r="606" spans="1:31" outlineLevel="1" x14ac:dyDescent="0.25">
      <c r="A606" s="149">
        <v>85</v>
      </c>
      <c r="B606" s="164" t="str">
        <f t="shared" si="171"/>
        <v>FA</v>
      </c>
      <c r="C606" s="164" t="str">
        <f t="shared" si="172"/>
        <v>FA</v>
      </c>
      <c r="D606" s="164" t="str">
        <f t="shared" si="173"/>
        <v>FA</v>
      </c>
      <c r="E606" s="135">
        <v>126.36</v>
      </c>
      <c r="F606" s="165">
        <v>2</v>
      </c>
      <c r="G606" s="135">
        <v>1</v>
      </c>
      <c r="H606" s="135">
        <v>125</v>
      </c>
      <c r="I606" s="154">
        <v>122.122</v>
      </c>
      <c r="J606" s="154">
        <v>1E-3</v>
      </c>
      <c r="K606" s="154">
        <v>125.967</v>
      </c>
      <c r="L606" s="154">
        <v>125.251</v>
      </c>
      <c r="M606" s="154">
        <v>125.35599999999999</v>
      </c>
      <c r="N606" s="135">
        <f t="shared" si="174"/>
        <v>95</v>
      </c>
      <c r="O606" s="167">
        <f t="shared" si="175"/>
        <v>95.966999999999999</v>
      </c>
      <c r="P606" s="167">
        <f t="shared" si="175"/>
        <v>95.251000000000005</v>
      </c>
      <c r="Q606" s="167">
        <f t="shared" si="175"/>
        <v>95.355999999999995</v>
      </c>
      <c r="R606" s="135">
        <f t="shared" si="176"/>
        <v>90</v>
      </c>
      <c r="S606" s="167">
        <f t="shared" si="177"/>
        <v>90.966999999999999</v>
      </c>
      <c r="T606" s="167">
        <f t="shared" si="178"/>
        <v>90.251000000000005</v>
      </c>
      <c r="U606" s="167">
        <f t="shared" si="179"/>
        <v>90.355999999999995</v>
      </c>
      <c r="V606" s="135">
        <f t="shared" si="180"/>
        <v>60</v>
      </c>
      <c r="W606" s="167">
        <f t="shared" si="181"/>
        <v>60.966999999999999</v>
      </c>
      <c r="X606" s="167">
        <f t="shared" si="182"/>
        <v>60.251000000000005</v>
      </c>
      <c r="Y606" s="167">
        <f t="shared" si="183"/>
        <v>60.355999999999995</v>
      </c>
      <c r="Z606">
        <f t="shared" si="184"/>
        <v>95.966999999999999</v>
      </c>
      <c r="AA606">
        <f t="shared" si="185"/>
        <v>95.251000000000005</v>
      </c>
      <c r="AB606" s="168">
        <f t="shared" si="186"/>
        <v>90.966999999999999</v>
      </c>
      <c r="AC606">
        <f t="shared" si="187"/>
        <v>90.251000000000005</v>
      </c>
      <c r="AD606" s="168">
        <f t="shared" si="188"/>
        <v>60.966999999999999</v>
      </c>
      <c r="AE606">
        <f t="shared" si="189"/>
        <v>60.251000000000005</v>
      </c>
    </row>
    <row r="607" spans="1:31" outlineLevel="1" x14ac:dyDescent="0.25">
      <c r="A607" s="149">
        <v>100</v>
      </c>
      <c r="B607" s="164" t="str">
        <f t="shared" si="171"/>
        <v>FA</v>
      </c>
      <c r="C607" s="164" t="str">
        <f t="shared" si="172"/>
        <v>FA</v>
      </c>
      <c r="D607" s="164" t="str">
        <f t="shared" si="173"/>
        <v>FA</v>
      </c>
      <c r="E607" s="135">
        <v>148.63</v>
      </c>
      <c r="F607" s="165">
        <v>2</v>
      </c>
      <c r="G607" s="135">
        <v>1</v>
      </c>
      <c r="H607" s="135">
        <v>125</v>
      </c>
      <c r="I607" s="154">
        <v>144.39099999999999</v>
      </c>
      <c r="J607" s="154">
        <v>1E-3</v>
      </c>
      <c r="K607" s="154">
        <v>125.827</v>
      </c>
      <c r="L607" s="154">
        <v>125.217</v>
      </c>
      <c r="M607" s="154">
        <v>125.307</v>
      </c>
      <c r="N607" s="135">
        <f t="shared" si="174"/>
        <v>95</v>
      </c>
      <c r="O607" s="167">
        <f t="shared" si="175"/>
        <v>95.826999999999998</v>
      </c>
      <c r="P607" s="167">
        <f t="shared" si="175"/>
        <v>95.216999999999999</v>
      </c>
      <c r="Q607" s="167">
        <f t="shared" si="175"/>
        <v>95.307000000000002</v>
      </c>
      <c r="R607" s="135">
        <f t="shared" si="176"/>
        <v>90</v>
      </c>
      <c r="S607" s="167">
        <f t="shared" si="177"/>
        <v>90.826999999999998</v>
      </c>
      <c r="T607" s="167">
        <f t="shared" si="178"/>
        <v>90.216999999999999</v>
      </c>
      <c r="U607" s="167">
        <f t="shared" si="179"/>
        <v>90.307000000000002</v>
      </c>
      <c r="V607" s="135">
        <f t="shared" si="180"/>
        <v>60</v>
      </c>
      <c r="W607" s="167">
        <f t="shared" si="181"/>
        <v>60.826999999999998</v>
      </c>
      <c r="X607" s="167">
        <f t="shared" si="182"/>
        <v>60.216999999999999</v>
      </c>
      <c r="Y607" s="167">
        <f t="shared" si="183"/>
        <v>60.307000000000002</v>
      </c>
      <c r="Z607">
        <f t="shared" si="184"/>
        <v>95.826999999999998</v>
      </c>
      <c r="AA607">
        <f t="shared" si="185"/>
        <v>95.216999999999999</v>
      </c>
      <c r="AB607" s="168">
        <f t="shared" si="186"/>
        <v>90.826999999999998</v>
      </c>
      <c r="AC607">
        <f t="shared" si="187"/>
        <v>90.216999999999999</v>
      </c>
      <c r="AD607" s="168">
        <f t="shared" si="188"/>
        <v>60.826999999999998</v>
      </c>
      <c r="AE607">
        <f t="shared" si="189"/>
        <v>60.216999999999999</v>
      </c>
    </row>
    <row r="608" spans="1:31" outlineLevel="1" x14ac:dyDescent="0.25">
      <c r="A608" s="149">
        <v>125</v>
      </c>
      <c r="B608" s="164" t="str">
        <f t="shared" si="171"/>
        <v>FA</v>
      </c>
      <c r="C608" s="164" t="str">
        <f t="shared" si="172"/>
        <v>FA</v>
      </c>
      <c r="D608" s="164" t="str">
        <f t="shared" si="173"/>
        <v>FA</v>
      </c>
      <c r="E608" s="135">
        <v>185.75</v>
      </c>
      <c r="F608" s="165">
        <v>2</v>
      </c>
      <c r="G608" s="135">
        <v>1</v>
      </c>
      <c r="H608" s="135">
        <v>125</v>
      </c>
      <c r="I608" s="154">
        <v>181.506</v>
      </c>
      <c r="J608" s="154">
        <v>1E-3</v>
      </c>
      <c r="K608" s="154">
        <v>125.667</v>
      </c>
      <c r="L608" s="154">
        <v>125.176</v>
      </c>
      <c r="M608" s="154">
        <v>125.251</v>
      </c>
      <c r="N608" s="135">
        <f t="shared" si="174"/>
        <v>95</v>
      </c>
      <c r="O608" s="167">
        <f t="shared" si="175"/>
        <v>95.667000000000002</v>
      </c>
      <c r="P608" s="167">
        <f t="shared" si="175"/>
        <v>95.176000000000002</v>
      </c>
      <c r="Q608" s="167">
        <f t="shared" si="175"/>
        <v>95.251000000000005</v>
      </c>
      <c r="R608" s="135">
        <f t="shared" si="176"/>
        <v>90</v>
      </c>
      <c r="S608" s="167">
        <f t="shared" si="177"/>
        <v>90.667000000000002</v>
      </c>
      <c r="T608" s="167">
        <f t="shared" si="178"/>
        <v>90.176000000000002</v>
      </c>
      <c r="U608" s="167">
        <f t="shared" si="179"/>
        <v>90.251000000000005</v>
      </c>
      <c r="V608" s="135">
        <f t="shared" si="180"/>
        <v>60</v>
      </c>
      <c r="W608" s="167">
        <f t="shared" si="181"/>
        <v>60.667000000000002</v>
      </c>
      <c r="X608" s="167">
        <f t="shared" si="182"/>
        <v>60.176000000000002</v>
      </c>
      <c r="Y608" s="167">
        <f t="shared" si="183"/>
        <v>60.251000000000005</v>
      </c>
      <c r="Z608">
        <f t="shared" si="184"/>
        <v>95.667000000000002</v>
      </c>
      <c r="AA608">
        <f t="shared" si="185"/>
        <v>95.176000000000002</v>
      </c>
      <c r="AB608" s="168">
        <f t="shared" si="186"/>
        <v>90.667000000000002</v>
      </c>
      <c r="AC608">
        <f t="shared" si="187"/>
        <v>90.176000000000002</v>
      </c>
      <c r="AD608" s="168">
        <f t="shared" si="188"/>
        <v>60.667000000000002</v>
      </c>
      <c r="AE608">
        <f t="shared" si="189"/>
        <v>60.176000000000002</v>
      </c>
    </row>
    <row r="609" spans="1:31" outlineLevel="1" x14ac:dyDescent="0.25">
      <c r="A609" s="149">
        <v>150</v>
      </c>
      <c r="B609" s="164" t="str">
        <f t="shared" si="171"/>
        <v>FA</v>
      </c>
      <c r="C609" s="164" t="str">
        <f t="shared" si="172"/>
        <v>FA</v>
      </c>
      <c r="D609" s="164" t="str">
        <f t="shared" si="173"/>
        <v>FA</v>
      </c>
      <c r="E609" s="135">
        <v>222.86</v>
      </c>
      <c r="F609" s="165">
        <v>2</v>
      </c>
      <c r="G609" s="135">
        <v>1</v>
      </c>
      <c r="H609" s="135">
        <v>125</v>
      </c>
      <c r="I609" s="154">
        <v>218.62200000000001</v>
      </c>
      <c r="J609" s="154">
        <v>1E-3</v>
      </c>
      <c r="K609" s="154">
        <v>125.56</v>
      </c>
      <c r="L609" s="154">
        <v>125.149</v>
      </c>
      <c r="M609" s="154">
        <v>125.21599999999999</v>
      </c>
      <c r="N609" s="135">
        <f t="shared" si="174"/>
        <v>95</v>
      </c>
      <c r="O609" s="167">
        <f t="shared" si="175"/>
        <v>95.56</v>
      </c>
      <c r="P609" s="167">
        <f t="shared" si="175"/>
        <v>95.149000000000001</v>
      </c>
      <c r="Q609" s="167">
        <f t="shared" si="175"/>
        <v>95.215999999999994</v>
      </c>
      <c r="R609" s="135">
        <f t="shared" si="176"/>
        <v>90</v>
      </c>
      <c r="S609" s="167">
        <f t="shared" si="177"/>
        <v>90.56</v>
      </c>
      <c r="T609" s="167">
        <f t="shared" si="178"/>
        <v>90.149000000000001</v>
      </c>
      <c r="U609" s="167">
        <f t="shared" si="179"/>
        <v>90.215999999999994</v>
      </c>
      <c r="V609" s="135">
        <f t="shared" si="180"/>
        <v>60</v>
      </c>
      <c r="W609" s="167">
        <f t="shared" si="181"/>
        <v>60.56</v>
      </c>
      <c r="X609" s="167">
        <f t="shared" si="182"/>
        <v>60.149000000000001</v>
      </c>
      <c r="Y609" s="167">
        <f t="shared" si="183"/>
        <v>60.215999999999994</v>
      </c>
      <c r="Z609">
        <f t="shared" si="184"/>
        <v>95.56</v>
      </c>
      <c r="AA609">
        <f t="shared" si="185"/>
        <v>95.149000000000001</v>
      </c>
      <c r="AB609" s="168">
        <f t="shared" si="186"/>
        <v>90.56</v>
      </c>
      <c r="AC609">
        <f t="shared" si="187"/>
        <v>90.149000000000001</v>
      </c>
      <c r="AD609" s="168">
        <f t="shared" si="188"/>
        <v>60.56</v>
      </c>
      <c r="AE609">
        <f t="shared" si="189"/>
        <v>60.149000000000001</v>
      </c>
    </row>
    <row r="610" spans="1:31" outlineLevel="1" x14ac:dyDescent="0.25">
      <c r="A610" s="149">
        <v>2</v>
      </c>
      <c r="B610" s="164" t="str">
        <f t="shared" si="171"/>
        <v>FA</v>
      </c>
      <c r="C610" s="164" t="str">
        <f t="shared" si="172"/>
        <v>FA</v>
      </c>
      <c r="D610" s="164" t="str">
        <f t="shared" si="173"/>
        <v>FA</v>
      </c>
      <c r="E610" s="135">
        <v>3.14</v>
      </c>
      <c r="F610" s="165">
        <v>2</v>
      </c>
      <c r="G610" s="135">
        <v>2</v>
      </c>
      <c r="H610" s="135">
        <v>125</v>
      </c>
      <c r="I610" s="154">
        <v>-1.10154</v>
      </c>
      <c r="J610" s="154">
        <v>2E-3</v>
      </c>
      <c r="K610" s="154">
        <v>186.00899999999999</v>
      </c>
      <c r="L610" s="154">
        <v>140.37700000000001</v>
      </c>
      <c r="M610" s="154">
        <v>148.80000000000001</v>
      </c>
      <c r="N610" s="135">
        <f t="shared" si="174"/>
        <v>95</v>
      </c>
      <c r="O610" s="167">
        <f t="shared" si="175"/>
        <v>156.00899999999999</v>
      </c>
      <c r="P610" s="167">
        <f t="shared" si="175"/>
        <v>110.37700000000001</v>
      </c>
      <c r="Q610" s="167">
        <f t="shared" si="175"/>
        <v>118.80000000000001</v>
      </c>
      <c r="R610" s="135">
        <f t="shared" si="176"/>
        <v>90</v>
      </c>
      <c r="S610" s="167">
        <f t="shared" si="177"/>
        <v>151.00899999999999</v>
      </c>
      <c r="T610" s="167">
        <f t="shared" si="178"/>
        <v>105.37700000000001</v>
      </c>
      <c r="U610" s="167">
        <f t="shared" si="179"/>
        <v>113.80000000000001</v>
      </c>
      <c r="V610" s="135">
        <f t="shared" si="180"/>
        <v>60</v>
      </c>
      <c r="W610" s="167">
        <f t="shared" si="181"/>
        <v>121.00899999999999</v>
      </c>
      <c r="X610" s="167">
        <f t="shared" si="182"/>
        <v>75.37700000000001</v>
      </c>
      <c r="Y610" s="167">
        <f t="shared" si="183"/>
        <v>83.800000000000011</v>
      </c>
      <c r="Z610">
        <f t="shared" si="184"/>
        <v>156.00899999999999</v>
      </c>
      <c r="AA610">
        <f t="shared" si="185"/>
        <v>110.37700000000001</v>
      </c>
      <c r="AB610" s="168">
        <f t="shared" si="186"/>
        <v>151.00899999999999</v>
      </c>
      <c r="AC610">
        <f t="shared" si="187"/>
        <v>105.37700000000001</v>
      </c>
      <c r="AD610" s="168">
        <f t="shared" si="188"/>
        <v>121.00899999999999</v>
      </c>
      <c r="AE610">
        <f t="shared" si="189"/>
        <v>75.37700000000001</v>
      </c>
    </row>
    <row r="611" spans="1:31" outlineLevel="1" x14ac:dyDescent="0.25">
      <c r="A611" s="149">
        <v>3.5</v>
      </c>
      <c r="B611" s="164" t="str">
        <f t="shared" si="171"/>
        <v>FA</v>
      </c>
      <c r="C611" s="164" t="str">
        <f t="shared" si="172"/>
        <v>FA</v>
      </c>
      <c r="D611" s="164" t="str">
        <f t="shared" si="173"/>
        <v>FA</v>
      </c>
      <c r="E611" s="135">
        <v>5.37</v>
      </c>
      <c r="F611" s="165">
        <v>2</v>
      </c>
      <c r="G611" s="135">
        <v>2</v>
      </c>
      <c r="H611" s="135">
        <v>125</v>
      </c>
      <c r="I611" s="154">
        <v>1.12538</v>
      </c>
      <c r="J611" s="154">
        <v>2E-3</v>
      </c>
      <c r="K611" s="154">
        <v>164.53200000000001</v>
      </c>
      <c r="L611" s="154">
        <v>134.65</v>
      </c>
      <c r="M611" s="154">
        <v>139.607</v>
      </c>
      <c r="N611" s="135">
        <f t="shared" si="174"/>
        <v>95</v>
      </c>
      <c r="O611" s="167">
        <f t="shared" si="175"/>
        <v>134.53200000000001</v>
      </c>
      <c r="P611" s="167">
        <f t="shared" si="175"/>
        <v>104.65</v>
      </c>
      <c r="Q611" s="167">
        <f t="shared" si="175"/>
        <v>109.607</v>
      </c>
      <c r="R611" s="135">
        <f t="shared" si="176"/>
        <v>90</v>
      </c>
      <c r="S611" s="167">
        <f t="shared" si="177"/>
        <v>129.53200000000001</v>
      </c>
      <c r="T611" s="167">
        <f t="shared" si="178"/>
        <v>99.65</v>
      </c>
      <c r="U611" s="167">
        <f t="shared" si="179"/>
        <v>104.607</v>
      </c>
      <c r="V611" s="135">
        <f t="shared" si="180"/>
        <v>60</v>
      </c>
      <c r="W611" s="167">
        <f t="shared" si="181"/>
        <v>99.532000000000011</v>
      </c>
      <c r="X611" s="167">
        <f t="shared" si="182"/>
        <v>69.650000000000006</v>
      </c>
      <c r="Y611" s="167">
        <f t="shared" si="183"/>
        <v>74.606999999999999</v>
      </c>
      <c r="Z611">
        <f t="shared" si="184"/>
        <v>134.53200000000001</v>
      </c>
      <c r="AA611">
        <f t="shared" si="185"/>
        <v>104.65</v>
      </c>
      <c r="AB611" s="168">
        <f t="shared" si="186"/>
        <v>129.53200000000001</v>
      </c>
      <c r="AC611">
        <f t="shared" si="187"/>
        <v>99.65</v>
      </c>
      <c r="AD611" s="168">
        <f t="shared" si="188"/>
        <v>99.532000000000011</v>
      </c>
      <c r="AE611">
        <f t="shared" si="189"/>
        <v>69.650000000000006</v>
      </c>
    </row>
    <row r="612" spans="1:31" outlineLevel="1" x14ac:dyDescent="0.25">
      <c r="A612" s="149">
        <v>5</v>
      </c>
      <c r="B612" s="164" t="str">
        <f t="shared" si="171"/>
        <v>FA</v>
      </c>
      <c r="C612" s="164" t="str">
        <f t="shared" si="172"/>
        <v>FA</v>
      </c>
      <c r="D612" s="164" t="str">
        <f t="shared" si="173"/>
        <v>FA</v>
      </c>
      <c r="E612" s="135">
        <v>7.59</v>
      </c>
      <c r="F612" s="165">
        <v>2</v>
      </c>
      <c r="G612" s="135">
        <v>2</v>
      </c>
      <c r="H612" s="135">
        <v>125</v>
      </c>
      <c r="I612" s="154">
        <v>3.3523100000000001</v>
      </c>
      <c r="J612" s="154">
        <v>2E-3</v>
      </c>
      <c r="K612" s="154">
        <v>153.93600000000001</v>
      </c>
      <c r="L612" s="154">
        <v>131.99799999999999</v>
      </c>
      <c r="M612" s="154">
        <v>135.572</v>
      </c>
      <c r="N612" s="135">
        <f t="shared" si="174"/>
        <v>95</v>
      </c>
      <c r="O612" s="167">
        <f t="shared" si="175"/>
        <v>123.93600000000001</v>
      </c>
      <c r="P612" s="167">
        <f t="shared" si="175"/>
        <v>101.99799999999999</v>
      </c>
      <c r="Q612" s="167">
        <f t="shared" si="175"/>
        <v>105.572</v>
      </c>
      <c r="R612" s="135">
        <f t="shared" si="176"/>
        <v>90</v>
      </c>
      <c r="S612" s="167">
        <f t="shared" si="177"/>
        <v>118.93600000000001</v>
      </c>
      <c r="T612" s="167">
        <f t="shared" si="178"/>
        <v>96.99799999999999</v>
      </c>
      <c r="U612" s="167">
        <f t="shared" si="179"/>
        <v>100.572</v>
      </c>
      <c r="V612" s="135">
        <f t="shared" si="180"/>
        <v>60</v>
      </c>
      <c r="W612" s="167">
        <f t="shared" si="181"/>
        <v>88.936000000000007</v>
      </c>
      <c r="X612" s="167">
        <f t="shared" si="182"/>
        <v>66.99799999999999</v>
      </c>
      <c r="Y612" s="167">
        <f t="shared" si="183"/>
        <v>70.572000000000003</v>
      </c>
      <c r="Z612">
        <f t="shared" si="184"/>
        <v>123.93600000000001</v>
      </c>
      <c r="AA612">
        <f t="shared" si="185"/>
        <v>101.99799999999999</v>
      </c>
      <c r="AB612" s="168">
        <f t="shared" si="186"/>
        <v>118.93600000000001</v>
      </c>
      <c r="AC612">
        <f t="shared" si="187"/>
        <v>96.99799999999999</v>
      </c>
      <c r="AD612" s="168">
        <f t="shared" si="188"/>
        <v>88.936000000000007</v>
      </c>
      <c r="AE612">
        <f t="shared" si="189"/>
        <v>66.99799999999999</v>
      </c>
    </row>
    <row r="613" spans="1:31" outlineLevel="1" x14ac:dyDescent="0.25">
      <c r="A613" s="149">
        <v>7.5</v>
      </c>
      <c r="B613" s="164" t="str">
        <f t="shared" si="171"/>
        <v>FA</v>
      </c>
      <c r="C613" s="164" t="str">
        <f t="shared" si="172"/>
        <v>FA</v>
      </c>
      <c r="D613" s="164" t="str">
        <f t="shared" si="173"/>
        <v>FA</v>
      </c>
      <c r="E613" s="135">
        <v>11.3</v>
      </c>
      <c r="F613" s="165">
        <v>2</v>
      </c>
      <c r="G613" s="135">
        <v>2</v>
      </c>
      <c r="H613" s="135">
        <v>125</v>
      </c>
      <c r="I613" s="154">
        <v>7.0638500000000004</v>
      </c>
      <c r="J613" s="154">
        <v>2E-3</v>
      </c>
      <c r="K613" s="154">
        <v>144.90299999999999</v>
      </c>
      <c r="L613" s="154">
        <v>129.874</v>
      </c>
      <c r="M613" s="154">
        <v>132.25299999999999</v>
      </c>
      <c r="N613" s="135">
        <f t="shared" si="174"/>
        <v>95</v>
      </c>
      <c r="O613" s="167">
        <f t="shared" si="175"/>
        <v>114.90299999999999</v>
      </c>
      <c r="P613" s="167">
        <f t="shared" si="175"/>
        <v>99.873999999999995</v>
      </c>
      <c r="Q613" s="167">
        <f t="shared" si="175"/>
        <v>102.25299999999999</v>
      </c>
      <c r="R613" s="135">
        <f t="shared" si="176"/>
        <v>90</v>
      </c>
      <c r="S613" s="167">
        <f t="shared" si="177"/>
        <v>109.90299999999999</v>
      </c>
      <c r="T613" s="167">
        <f t="shared" si="178"/>
        <v>94.873999999999995</v>
      </c>
      <c r="U613" s="167">
        <f t="shared" si="179"/>
        <v>97.252999999999986</v>
      </c>
      <c r="V613" s="135">
        <f t="shared" si="180"/>
        <v>60</v>
      </c>
      <c r="W613" s="167">
        <f t="shared" si="181"/>
        <v>79.902999999999992</v>
      </c>
      <c r="X613" s="167">
        <f t="shared" si="182"/>
        <v>64.873999999999995</v>
      </c>
      <c r="Y613" s="167">
        <f t="shared" si="183"/>
        <v>67.252999999999986</v>
      </c>
      <c r="Z613">
        <f t="shared" si="184"/>
        <v>114.90299999999999</v>
      </c>
      <c r="AA613">
        <f t="shared" si="185"/>
        <v>99.873999999999995</v>
      </c>
      <c r="AB613" s="168">
        <f t="shared" si="186"/>
        <v>109.90299999999999</v>
      </c>
      <c r="AC613">
        <f t="shared" si="187"/>
        <v>94.873999999999995</v>
      </c>
      <c r="AD613" s="168">
        <f t="shared" si="188"/>
        <v>79.902999999999992</v>
      </c>
      <c r="AE613">
        <f t="shared" si="189"/>
        <v>64.873999999999995</v>
      </c>
    </row>
    <row r="614" spans="1:31" outlineLevel="1" x14ac:dyDescent="0.25">
      <c r="A614" s="149">
        <v>10</v>
      </c>
      <c r="B614" s="164" t="str">
        <f t="shared" si="171"/>
        <v>FA</v>
      </c>
      <c r="C614" s="164" t="str">
        <f t="shared" si="172"/>
        <v>FA</v>
      </c>
      <c r="D614" s="164" t="str">
        <f t="shared" si="173"/>
        <v>FA</v>
      </c>
      <c r="E614" s="135">
        <v>15.02</v>
      </c>
      <c r="F614" s="165">
        <v>2</v>
      </c>
      <c r="G614" s="135">
        <v>2</v>
      </c>
      <c r="H614" s="135">
        <v>125</v>
      </c>
      <c r="I614" s="154">
        <v>10.775399999999999</v>
      </c>
      <c r="J614" s="154">
        <v>2E-3</v>
      </c>
      <c r="K614" s="154">
        <v>140.17599999999999</v>
      </c>
      <c r="L614" s="154">
        <v>128.709</v>
      </c>
      <c r="M614" s="154">
        <v>130.52600000000001</v>
      </c>
      <c r="N614" s="135">
        <f t="shared" si="174"/>
        <v>95</v>
      </c>
      <c r="O614" s="167">
        <f t="shared" si="175"/>
        <v>110.17599999999999</v>
      </c>
      <c r="P614" s="167">
        <f t="shared" si="175"/>
        <v>98.709000000000003</v>
      </c>
      <c r="Q614" s="167">
        <f t="shared" si="175"/>
        <v>100.52600000000001</v>
      </c>
      <c r="R614" s="135">
        <f t="shared" si="176"/>
        <v>90</v>
      </c>
      <c r="S614" s="167">
        <f t="shared" si="177"/>
        <v>105.17599999999999</v>
      </c>
      <c r="T614" s="167">
        <f t="shared" si="178"/>
        <v>93.709000000000003</v>
      </c>
      <c r="U614" s="167">
        <f t="shared" si="179"/>
        <v>95.52600000000001</v>
      </c>
      <c r="V614" s="135">
        <f t="shared" si="180"/>
        <v>60</v>
      </c>
      <c r="W614" s="167">
        <f t="shared" si="181"/>
        <v>75.175999999999988</v>
      </c>
      <c r="X614" s="167">
        <f t="shared" si="182"/>
        <v>63.709000000000003</v>
      </c>
      <c r="Y614" s="167">
        <f t="shared" si="183"/>
        <v>65.52600000000001</v>
      </c>
      <c r="Z614">
        <f t="shared" si="184"/>
        <v>110.17599999999999</v>
      </c>
      <c r="AA614">
        <f t="shared" si="185"/>
        <v>98.709000000000003</v>
      </c>
      <c r="AB614" s="168">
        <f t="shared" si="186"/>
        <v>105.17599999999999</v>
      </c>
      <c r="AC614">
        <f t="shared" si="187"/>
        <v>93.709000000000003</v>
      </c>
      <c r="AD614" s="168">
        <f t="shared" si="188"/>
        <v>75.175999999999988</v>
      </c>
      <c r="AE614">
        <f t="shared" si="189"/>
        <v>63.709000000000003</v>
      </c>
    </row>
    <row r="615" spans="1:31" outlineLevel="1" x14ac:dyDescent="0.25">
      <c r="A615" s="149">
        <v>15</v>
      </c>
      <c r="B615" s="164" t="str">
        <f t="shared" si="171"/>
        <v>FA</v>
      </c>
      <c r="C615" s="164" t="str">
        <f t="shared" si="172"/>
        <v>FA</v>
      </c>
      <c r="D615" s="164" t="str">
        <f t="shared" si="173"/>
        <v>FA</v>
      </c>
      <c r="E615" s="135">
        <v>22.44</v>
      </c>
      <c r="F615" s="165">
        <v>2</v>
      </c>
      <c r="G615" s="135">
        <v>2</v>
      </c>
      <c r="H615" s="135">
        <v>125</v>
      </c>
      <c r="I615" s="154">
        <v>18.198499999999999</v>
      </c>
      <c r="J615" s="154">
        <v>2E-3</v>
      </c>
      <c r="K615" s="154">
        <v>135.33699999999999</v>
      </c>
      <c r="L615" s="154">
        <v>127.559</v>
      </c>
      <c r="M615" s="154">
        <v>128.755</v>
      </c>
      <c r="N615" s="135">
        <f t="shared" si="174"/>
        <v>95</v>
      </c>
      <c r="O615" s="167">
        <f t="shared" si="175"/>
        <v>105.33699999999999</v>
      </c>
      <c r="P615" s="167">
        <f t="shared" si="175"/>
        <v>97.558999999999997</v>
      </c>
      <c r="Q615" s="167">
        <f t="shared" si="175"/>
        <v>98.754999999999995</v>
      </c>
      <c r="R615" s="135">
        <f t="shared" si="176"/>
        <v>90</v>
      </c>
      <c r="S615" s="167">
        <f t="shared" si="177"/>
        <v>100.33699999999999</v>
      </c>
      <c r="T615" s="167">
        <f t="shared" si="178"/>
        <v>92.558999999999997</v>
      </c>
      <c r="U615" s="167">
        <f t="shared" si="179"/>
        <v>93.754999999999995</v>
      </c>
      <c r="V615" s="135">
        <f t="shared" si="180"/>
        <v>60</v>
      </c>
      <c r="W615" s="167">
        <f t="shared" si="181"/>
        <v>70.336999999999989</v>
      </c>
      <c r="X615" s="167">
        <f t="shared" si="182"/>
        <v>62.558999999999997</v>
      </c>
      <c r="Y615" s="167">
        <f t="shared" si="183"/>
        <v>63.754999999999995</v>
      </c>
      <c r="Z615">
        <f t="shared" si="184"/>
        <v>105.33699999999999</v>
      </c>
      <c r="AA615">
        <f t="shared" si="185"/>
        <v>97.558999999999997</v>
      </c>
      <c r="AB615" s="168">
        <f t="shared" si="186"/>
        <v>100.33699999999999</v>
      </c>
      <c r="AC615">
        <f t="shared" si="187"/>
        <v>92.558999999999997</v>
      </c>
      <c r="AD615" s="168">
        <f t="shared" si="188"/>
        <v>70.336999999999989</v>
      </c>
      <c r="AE615">
        <f t="shared" si="189"/>
        <v>62.558999999999997</v>
      </c>
    </row>
    <row r="616" spans="1:31" outlineLevel="1" x14ac:dyDescent="0.25">
      <c r="A616" s="149">
        <v>20</v>
      </c>
      <c r="B616" s="164" t="str">
        <f t="shared" si="171"/>
        <v>FA</v>
      </c>
      <c r="C616" s="164" t="str">
        <f t="shared" si="172"/>
        <v>FA</v>
      </c>
      <c r="D616" s="164" t="str">
        <f t="shared" si="173"/>
        <v>FA</v>
      </c>
      <c r="E616" s="135">
        <v>29.86</v>
      </c>
      <c r="F616" s="165">
        <v>2</v>
      </c>
      <c r="G616" s="135">
        <v>2</v>
      </c>
      <c r="H616" s="135">
        <v>125</v>
      </c>
      <c r="I616" s="154">
        <v>25.621500000000001</v>
      </c>
      <c r="J616" s="154">
        <v>2E-3</v>
      </c>
      <c r="K616" s="154">
        <v>132.82400000000001</v>
      </c>
      <c r="L616" s="154">
        <v>126.925</v>
      </c>
      <c r="M616" s="154">
        <v>127.85899999999999</v>
      </c>
      <c r="N616" s="135">
        <f t="shared" si="174"/>
        <v>95</v>
      </c>
      <c r="O616" s="167">
        <f t="shared" si="175"/>
        <v>102.82400000000001</v>
      </c>
      <c r="P616" s="167">
        <f t="shared" si="175"/>
        <v>96.924999999999997</v>
      </c>
      <c r="Q616" s="167">
        <f t="shared" si="175"/>
        <v>97.858999999999995</v>
      </c>
      <c r="R616" s="135">
        <f t="shared" si="176"/>
        <v>90</v>
      </c>
      <c r="S616" s="167">
        <f t="shared" si="177"/>
        <v>97.824000000000012</v>
      </c>
      <c r="T616" s="167">
        <f t="shared" si="178"/>
        <v>91.924999999999997</v>
      </c>
      <c r="U616" s="167">
        <f t="shared" si="179"/>
        <v>92.858999999999995</v>
      </c>
      <c r="V616" s="135">
        <f t="shared" si="180"/>
        <v>60</v>
      </c>
      <c r="W616" s="167">
        <f t="shared" si="181"/>
        <v>67.824000000000012</v>
      </c>
      <c r="X616" s="167">
        <f t="shared" si="182"/>
        <v>61.924999999999997</v>
      </c>
      <c r="Y616" s="167">
        <f t="shared" si="183"/>
        <v>62.858999999999995</v>
      </c>
      <c r="Z616">
        <f t="shared" si="184"/>
        <v>102.82400000000001</v>
      </c>
      <c r="AA616">
        <f t="shared" si="185"/>
        <v>96.924999999999997</v>
      </c>
      <c r="AB616" s="168">
        <f t="shared" si="186"/>
        <v>97.824000000000012</v>
      </c>
      <c r="AC616">
        <f t="shared" si="187"/>
        <v>91.924999999999997</v>
      </c>
      <c r="AD616" s="168">
        <f t="shared" si="188"/>
        <v>67.824000000000012</v>
      </c>
      <c r="AE616">
        <f t="shared" si="189"/>
        <v>61.924999999999997</v>
      </c>
    </row>
    <row r="617" spans="1:31" outlineLevel="1" x14ac:dyDescent="0.25">
      <c r="A617" s="149">
        <v>35</v>
      </c>
      <c r="B617" s="164" t="str">
        <f t="shared" si="171"/>
        <v>FA</v>
      </c>
      <c r="C617" s="164" t="str">
        <f t="shared" si="172"/>
        <v>FA</v>
      </c>
      <c r="D617" s="164" t="str">
        <f t="shared" si="173"/>
        <v>FA</v>
      </c>
      <c r="E617" s="135">
        <v>52.13</v>
      </c>
      <c r="F617" s="165">
        <v>2</v>
      </c>
      <c r="G617" s="135">
        <v>2</v>
      </c>
      <c r="H617" s="135">
        <v>125</v>
      </c>
      <c r="I617" s="154">
        <v>47.890799999999999</v>
      </c>
      <c r="J617" s="154">
        <v>2E-3</v>
      </c>
      <c r="K617" s="154">
        <v>129.565</v>
      </c>
      <c r="L617" s="154">
        <v>126.14700000000001</v>
      </c>
      <c r="M617" s="154">
        <v>126.66200000000001</v>
      </c>
      <c r="N617" s="135">
        <f t="shared" si="174"/>
        <v>95</v>
      </c>
      <c r="O617" s="167">
        <f t="shared" si="175"/>
        <v>99.564999999999998</v>
      </c>
      <c r="P617" s="167">
        <f t="shared" si="175"/>
        <v>96.147000000000006</v>
      </c>
      <c r="Q617" s="167">
        <f t="shared" si="175"/>
        <v>96.662000000000006</v>
      </c>
      <c r="R617" s="135">
        <f t="shared" si="176"/>
        <v>90</v>
      </c>
      <c r="S617" s="167">
        <f t="shared" si="177"/>
        <v>94.564999999999998</v>
      </c>
      <c r="T617" s="167">
        <f t="shared" si="178"/>
        <v>91.147000000000006</v>
      </c>
      <c r="U617" s="167">
        <f t="shared" si="179"/>
        <v>91.662000000000006</v>
      </c>
      <c r="V617" s="135">
        <f t="shared" si="180"/>
        <v>60</v>
      </c>
      <c r="W617" s="167">
        <f t="shared" si="181"/>
        <v>64.564999999999998</v>
      </c>
      <c r="X617" s="167">
        <f t="shared" si="182"/>
        <v>61.147000000000006</v>
      </c>
      <c r="Y617" s="167">
        <f t="shared" si="183"/>
        <v>61.662000000000006</v>
      </c>
      <c r="Z617">
        <f t="shared" si="184"/>
        <v>99.564999999999998</v>
      </c>
      <c r="AA617">
        <f t="shared" si="185"/>
        <v>96.147000000000006</v>
      </c>
      <c r="AB617" s="168">
        <f t="shared" si="186"/>
        <v>94.564999999999998</v>
      </c>
      <c r="AC617">
        <f t="shared" si="187"/>
        <v>91.147000000000006</v>
      </c>
      <c r="AD617" s="168">
        <f t="shared" si="188"/>
        <v>64.564999999999998</v>
      </c>
      <c r="AE617">
        <f t="shared" si="189"/>
        <v>61.147000000000006</v>
      </c>
    </row>
    <row r="618" spans="1:31" outlineLevel="1" x14ac:dyDescent="0.25">
      <c r="A618" s="149">
        <v>50</v>
      </c>
      <c r="B618" s="164" t="str">
        <f t="shared" si="171"/>
        <v>FA</v>
      </c>
      <c r="C618" s="164" t="str">
        <f t="shared" si="172"/>
        <v>FA</v>
      </c>
      <c r="D618" s="164" t="str">
        <f t="shared" si="173"/>
        <v>FA</v>
      </c>
      <c r="E618" s="135">
        <v>74.400000000000006</v>
      </c>
      <c r="F618" s="165">
        <v>2</v>
      </c>
      <c r="G618" s="135">
        <v>2</v>
      </c>
      <c r="H618" s="135">
        <v>125</v>
      </c>
      <c r="I618" s="154">
        <v>70.16</v>
      </c>
      <c r="J618" s="154">
        <v>2E-3</v>
      </c>
      <c r="K618" s="154">
        <v>128.22999999999999</v>
      </c>
      <c r="L618" s="154">
        <v>125.82899999999999</v>
      </c>
      <c r="M618" s="154">
        <v>126.203</v>
      </c>
      <c r="N618" s="135">
        <f t="shared" si="174"/>
        <v>95</v>
      </c>
      <c r="O618" s="167">
        <f t="shared" si="175"/>
        <v>98.22999999999999</v>
      </c>
      <c r="P618" s="167">
        <f t="shared" si="175"/>
        <v>95.828999999999994</v>
      </c>
      <c r="Q618" s="167">
        <f t="shared" si="175"/>
        <v>96.203000000000003</v>
      </c>
      <c r="R618" s="135">
        <f t="shared" si="176"/>
        <v>90</v>
      </c>
      <c r="S618" s="167">
        <f t="shared" si="177"/>
        <v>93.22999999999999</v>
      </c>
      <c r="T618" s="167">
        <f t="shared" si="178"/>
        <v>90.828999999999994</v>
      </c>
      <c r="U618" s="167">
        <f t="shared" si="179"/>
        <v>91.203000000000003</v>
      </c>
      <c r="V618" s="135">
        <f t="shared" si="180"/>
        <v>60</v>
      </c>
      <c r="W618" s="167">
        <f t="shared" si="181"/>
        <v>63.22999999999999</v>
      </c>
      <c r="X618" s="167">
        <f t="shared" si="182"/>
        <v>60.828999999999994</v>
      </c>
      <c r="Y618" s="167">
        <f t="shared" si="183"/>
        <v>61.203000000000003</v>
      </c>
      <c r="Z618">
        <f t="shared" si="184"/>
        <v>98.22999999999999</v>
      </c>
      <c r="AA618">
        <f t="shared" si="185"/>
        <v>95.828999999999994</v>
      </c>
      <c r="AB618" s="168">
        <f t="shared" si="186"/>
        <v>93.22999999999999</v>
      </c>
      <c r="AC618">
        <f t="shared" si="187"/>
        <v>90.828999999999994</v>
      </c>
      <c r="AD618" s="168">
        <f t="shared" si="188"/>
        <v>63.22999999999999</v>
      </c>
      <c r="AE618">
        <f t="shared" si="189"/>
        <v>60.828999999999994</v>
      </c>
    </row>
    <row r="619" spans="1:31" outlineLevel="1" x14ac:dyDescent="0.25">
      <c r="A619" s="149">
        <v>60</v>
      </c>
      <c r="B619" s="164" t="str">
        <f t="shared" si="171"/>
        <v>FA</v>
      </c>
      <c r="C619" s="164" t="str">
        <f t="shared" si="172"/>
        <v>FA</v>
      </c>
      <c r="D619" s="164" t="str">
        <f t="shared" si="173"/>
        <v>FA</v>
      </c>
      <c r="E619" s="135">
        <v>89.25</v>
      </c>
      <c r="F619" s="165">
        <v>2</v>
      </c>
      <c r="G619" s="135">
        <v>2</v>
      </c>
      <c r="H619" s="135">
        <v>125</v>
      </c>
      <c r="I619" s="154">
        <v>85.006200000000007</v>
      </c>
      <c r="J619" s="154">
        <v>2E-3</v>
      </c>
      <c r="K619" s="154">
        <v>127.708</v>
      </c>
      <c r="L619" s="154">
        <v>125.69799999999999</v>
      </c>
      <c r="M619" s="154">
        <v>126.023</v>
      </c>
      <c r="N619" s="135">
        <f t="shared" si="174"/>
        <v>95</v>
      </c>
      <c r="O619" s="167">
        <f t="shared" si="175"/>
        <v>97.707999999999998</v>
      </c>
      <c r="P619" s="167">
        <f t="shared" si="175"/>
        <v>95.697999999999993</v>
      </c>
      <c r="Q619" s="167">
        <f t="shared" si="175"/>
        <v>96.022999999999996</v>
      </c>
      <c r="R619" s="135">
        <f t="shared" si="176"/>
        <v>90</v>
      </c>
      <c r="S619" s="167">
        <f t="shared" si="177"/>
        <v>92.707999999999998</v>
      </c>
      <c r="T619" s="167">
        <f t="shared" si="178"/>
        <v>90.697999999999993</v>
      </c>
      <c r="U619" s="167">
        <f t="shared" si="179"/>
        <v>91.022999999999996</v>
      </c>
      <c r="V619" s="135">
        <f t="shared" si="180"/>
        <v>60</v>
      </c>
      <c r="W619" s="167">
        <f t="shared" si="181"/>
        <v>62.707999999999998</v>
      </c>
      <c r="X619" s="167">
        <f t="shared" si="182"/>
        <v>60.697999999999993</v>
      </c>
      <c r="Y619" s="167">
        <f t="shared" si="183"/>
        <v>61.022999999999996</v>
      </c>
      <c r="Z619">
        <f t="shared" si="184"/>
        <v>97.707999999999998</v>
      </c>
      <c r="AA619">
        <f t="shared" si="185"/>
        <v>95.697999999999993</v>
      </c>
      <c r="AB619" s="168">
        <f t="shared" si="186"/>
        <v>92.707999999999998</v>
      </c>
      <c r="AC619">
        <f t="shared" si="187"/>
        <v>90.697999999999993</v>
      </c>
      <c r="AD619" s="168">
        <f t="shared" si="188"/>
        <v>62.707999999999998</v>
      </c>
      <c r="AE619">
        <f t="shared" si="189"/>
        <v>60.697999999999993</v>
      </c>
    </row>
    <row r="620" spans="1:31" outlineLevel="1" x14ac:dyDescent="0.25">
      <c r="A620" s="149">
        <v>70</v>
      </c>
      <c r="B620" s="164" t="str">
        <f t="shared" si="171"/>
        <v>FA</v>
      </c>
      <c r="C620" s="164" t="str">
        <f t="shared" si="172"/>
        <v>FA</v>
      </c>
      <c r="D620" s="164" t="str">
        <f t="shared" si="173"/>
        <v>FA</v>
      </c>
      <c r="E620" s="135">
        <v>104.09</v>
      </c>
      <c r="F620" s="165">
        <v>2</v>
      </c>
      <c r="G620" s="135">
        <v>2</v>
      </c>
      <c r="H620" s="135">
        <v>125</v>
      </c>
      <c r="I620" s="154">
        <v>99.8523</v>
      </c>
      <c r="J620" s="154">
        <v>2E-3</v>
      </c>
      <c r="K620" s="154">
        <v>127.33199999999999</v>
      </c>
      <c r="L620" s="154">
        <v>125.604</v>
      </c>
      <c r="M620" s="154">
        <v>125.866</v>
      </c>
      <c r="N620" s="135">
        <f t="shared" si="174"/>
        <v>95</v>
      </c>
      <c r="O620" s="167">
        <f t="shared" si="175"/>
        <v>97.331999999999994</v>
      </c>
      <c r="P620" s="167">
        <f t="shared" si="175"/>
        <v>95.603999999999999</v>
      </c>
      <c r="Q620" s="167">
        <f t="shared" si="175"/>
        <v>95.866</v>
      </c>
      <c r="R620" s="135">
        <f t="shared" si="176"/>
        <v>90</v>
      </c>
      <c r="S620" s="167">
        <f t="shared" si="177"/>
        <v>92.331999999999994</v>
      </c>
      <c r="T620" s="167">
        <f t="shared" si="178"/>
        <v>90.603999999999999</v>
      </c>
      <c r="U620" s="167">
        <f t="shared" si="179"/>
        <v>90.866</v>
      </c>
      <c r="V620" s="135">
        <f t="shared" si="180"/>
        <v>60</v>
      </c>
      <c r="W620" s="167">
        <f t="shared" si="181"/>
        <v>62.331999999999994</v>
      </c>
      <c r="X620" s="167">
        <f t="shared" si="182"/>
        <v>60.603999999999999</v>
      </c>
      <c r="Y620" s="167">
        <f t="shared" si="183"/>
        <v>60.866</v>
      </c>
      <c r="Z620">
        <f t="shared" si="184"/>
        <v>97.331999999999994</v>
      </c>
      <c r="AA620">
        <f t="shared" si="185"/>
        <v>95.603999999999999</v>
      </c>
      <c r="AB620" s="168">
        <f t="shared" si="186"/>
        <v>92.331999999999994</v>
      </c>
      <c r="AC620">
        <f t="shared" si="187"/>
        <v>90.603999999999999</v>
      </c>
      <c r="AD620" s="168">
        <f t="shared" si="188"/>
        <v>62.331999999999994</v>
      </c>
      <c r="AE620">
        <f t="shared" si="189"/>
        <v>60.603999999999999</v>
      </c>
    </row>
    <row r="621" spans="1:31" outlineLevel="1" x14ac:dyDescent="0.25">
      <c r="A621" s="149">
        <v>85</v>
      </c>
      <c r="B621" s="164" t="str">
        <f t="shared" si="171"/>
        <v>FA</v>
      </c>
      <c r="C621" s="164" t="str">
        <f t="shared" si="172"/>
        <v>FA</v>
      </c>
      <c r="D621" s="164" t="str">
        <f t="shared" si="173"/>
        <v>FA</v>
      </c>
      <c r="E621" s="135">
        <v>126.36</v>
      </c>
      <c r="F621" s="165">
        <v>2</v>
      </c>
      <c r="G621" s="135">
        <v>2</v>
      </c>
      <c r="H621" s="135">
        <v>125</v>
      </c>
      <c r="I621" s="154">
        <v>122.122</v>
      </c>
      <c r="J621" s="154">
        <v>2E-3</v>
      </c>
      <c r="K621" s="154">
        <v>126.93300000000001</v>
      </c>
      <c r="L621" s="154">
        <v>125.502</v>
      </c>
      <c r="M621" s="154">
        <v>125.711</v>
      </c>
      <c r="N621" s="135">
        <f t="shared" si="174"/>
        <v>95</v>
      </c>
      <c r="O621" s="167">
        <f t="shared" si="175"/>
        <v>96.933000000000007</v>
      </c>
      <c r="P621" s="167">
        <f t="shared" si="175"/>
        <v>95.501999999999995</v>
      </c>
      <c r="Q621" s="167">
        <f t="shared" si="175"/>
        <v>95.710999999999999</v>
      </c>
      <c r="R621" s="135">
        <f t="shared" si="176"/>
        <v>90</v>
      </c>
      <c r="S621" s="167">
        <f t="shared" si="177"/>
        <v>91.933000000000007</v>
      </c>
      <c r="T621" s="167">
        <f t="shared" si="178"/>
        <v>90.501999999999995</v>
      </c>
      <c r="U621" s="167">
        <f t="shared" si="179"/>
        <v>90.710999999999999</v>
      </c>
      <c r="V621" s="135">
        <f t="shared" si="180"/>
        <v>60</v>
      </c>
      <c r="W621" s="167">
        <f t="shared" si="181"/>
        <v>61.933000000000007</v>
      </c>
      <c r="X621" s="167">
        <f t="shared" si="182"/>
        <v>60.501999999999995</v>
      </c>
      <c r="Y621" s="167">
        <f t="shared" si="183"/>
        <v>60.710999999999999</v>
      </c>
      <c r="Z621">
        <f t="shared" si="184"/>
        <v>96.933000000000007</v>
      </c>
      <c r="AA621">
        <f t="shared" si="185"/>
        <v>95.501999999999995</v>
      </c>
      <c r="AB621" s="168">
        <f t="shared" si="186"/>
        <v>91.933000000000007</v>
      </c>
      <c r="AC621">
        <f t="shared" si="187"/>
        <v>90.501999999999995</v>
      </c>
      <c r="AD621" s="168">
        <f t="shared" si="188"/>
        <v>61.933000000000007</v>
      </c>
      <c r="AE621">
        <f t="shared" si="189"/>
        <v>60.501999999999995</v>
      </c>
    </row>
    <row r="622" spans="1:31" outlineLevel="1" x14ac:dyDescent="0.25">
      <c r="A622" s="149">
        <v>100</v>
      </c>
      <c r="B622" s="164" t="str">
        <f t="shared" si="171"/>
        <v>FA</v>
      </c>
      <c r="C622" s="164" t="str">
        <f t="shared" si="172"/>
        <v>FA</v>
      </c>
      <c r="D622" s="164" t="str">
        <f t="shared" si="173"/>
        <v>FA</v>
      </c>
      <c r="E622" s="135">
        <v>148.63</v>
      </c>
      <c r="F622" s="165">
        <v>2</v>
      </c>
      <c r="G622" s="135">
        <v>2</v>
      </c>
      <c r="H622" s="135">
        <v>125</v>
      </c>
      <c r="I622" s="154">
        <v>144.39099999999999</v>
      </c>
      <c r="J622" s="154">
        <v>2E-3</v>
      </c>
      <c r="K622" s="154">
        <v>126.65300000000001</v>
      </c>
      <c r="L622" s="154">
        <v>125.434</v>
      </c>
      <c r="M622" s="154">
        <v>125.614</v>
      </c>
      <c r="N622" s="135">
        <f t="shared" si="174"/>
        <v>95</v>
      </c>
      <c r="O622" s="167">
        <f t="shared" si="175"/>
        <v>96.653000000000006</v>
      </c>
      <c r="P622" s="167">
        <f t="shared" si="175"/>
        <v>95.433999999999997</v>
      </c>
      <c r="Q622" s="167">
        <f t="shared" si="175"/>
        <v>95.614000000000004</v>
      </c>
      <c r="R622" s="135">
        <f t="shared" si="176"/>
        <v>90</v>
      </c>
      <c r="S622" s="167">
        <f t="shared" si="177"/>
        <v>91.653000000000006</v>
      </c>
      <c r="T622" s="167">
        <f t="shared" si="178"/>
        <v>90.433999999999997</v>
      </c>
      <c r="U622" s="167">
        <f t="shared" si="179"/>
        <v>90.614000000000004</v>
      </c>
      <c r="V622" s="135">
        <f t="shared" si="180"/>
        <v>60</v>
      </c>
      <c r="W622" s="167">
        <f t="shared" si="181"/>
        <v>61.653000000000006</v>
      </c>
      <c r="X622" s="167">
        <f t="shared" si="182"/>
        <v>60.433999999999997</v>
      </c>
      <c r="Y622" s="167">
        <f t="shared" si="183"/>
        <v>60.614000000000004</v>
      </c>
      <c r="Z622">
        <f t="shared" si="184"/>
        <v>96.653000000000006</v>
      </c>
      <c r="AA622">
        <f t="shared" si="185"/>
        <v>95.433999999999997</v>
      </c>
      <c r="AB622" s="168">
        <f t="shared" si="186"/>
        <v>91.653000000000006</v>
      </c>
      <c r="AC622">
        <f t="shared" si="187"/>
        <v>90.433999999999997</v>
      </c>
      <c r="AD622" s="168">
        <f t="shared" si="188"/>
        <v>61.653000000000006</v>
      </c>
      <c r="AE622">
        <f t="shared" si="189"/>
        <v>60.433999999999997</v>
      </c>
    </row>
    <row r="623" spans="1:31" outlineLevel="1" x14ac:dyDescent="0.25">
      <c r="A623" s="149">
        <v>125</v>
      </c>
      <c r="B623" s="164" t="str">
        <f t="shared" si="171"/>
        <v>FA</v>
      </c>
      <c r="C623" s="164" t="str">
        <f t="shared" si="172"/>
        <v>FA</v>
      </c>
      <c r="D623" s="164" t="str">
        <f t="shared" si="173"/>
        <v>FA</v>
      </c>
      <c r="E623" s="135">
        <v>185.75</v>
      </c>
      <c r="F623" s="165">
        <v>2</v>
      </c>
      <c r="G623" s="135">
        <v>2</v>
      </c>
      <c r="H623" s="135">
        <v>125</v>
      </c>
      <c r="I623" s="154">
        <v>181.506</v>
      </c>
      <c r="J623" s="154">
        <v>2E-3</v>
      </c>
      <c r="K623" s="154">
        <v>126.334</v>
      </c>
      <c r="L623" s="154">
        <v>125.35299999999999</v>
      </c>
      <c r="M623" s="154">
        <v>125.503</v>
      </c>
      <c r="N623" s="135">
        <f t="shared" si="174"/>
        <v>95</v>
      </c>
      <c r="O623" s="167">
        <f t="shared" si="175"/>
        <v>96.334000000000003</v>
      </c>
      <c r="P623" s="167">
        <f t="shared" si="175"/>
        <v>95.352999999999994</v>
      </c>
      <c r="Q623" s="167">
        <f t="shared" si="175"/>
        <v>95.503</v>
      </c>
      <c r="R623" s="135">
        <f t="shared" si="176"/>
        <v>90</v>
      </c>
      <c r="S623" s="167">
        <f t="shared" si="177"/>
        <v>91.334000000000003</v>
      </c>
      <c r="T623" s="167">
        <f t="shared" si="178"/>
        <v>90.352999999999994</v>
      </c>
      <c r="U623" s="167">
        <f t="shared" si="179"/>
        <v>90.503</v>
      </c>
      <c r="V623" s="135">
        <f t="shared" si="180"/>
        <v>60</v>
      </c>
      <c r="W623" s="167">
        <f t="shared" si="181"/>
        <v>61.334000000000003</v>
      </c>
      <c r="X623" s="167">
        <f t="shared" si="182"/>
        <v>60.352999999999994</v>
      </c>
      <c r="Y623" s="167">
        <f t="shared" si="183"/>
        <v>60.503</v>
      </c>
      <c r="Z623">
        <f t="shared" si="184"/>
        <v>96.334000000000003</v>
      </c>
      <c r="AA623">
        <f t="shared" si="185"/>
        <v>95.352999999999994</v>
      </c>
      <c r="AB623" s="168">
        <f t="shared" si="186"/>
        <v>91.334000000000003</v>
      </c>
      <c r="AC623">
        <f t="shared" si="187"/>
        <v>90.352999999999994</v>
      </c>
      <c r="AD623" s="168">
        <f t="shared" si="188"/>
        <v>61.334000000000003</v>
      </c>
      <c r="AE623">
        <f t="shared" si="189"/>
        <v>60.352999999999994</v>
      </c>
    </row>
    <row r="624" spans="1:31" outlineLevel="1" x14ac:dyDescent="0.25">
      <c r="A624" s="149">
        <v>150</v>
      </c>
      <c r="B624" s="164" t="str">
        <f t="shared" si="171"/>
        <v>FA</v>
      </c>
      <c r="C624" s="164" t="str">
        <f t="shared" si="172"/>
        <v>FA</v>
      </c>
      <c r="D624" s="164" t="str">
        <f t="shared" si="173"/>
        <v>FA</v>
      </c>
      <c r="E624" s="135">
        <v>222.86</v>
      </c>
      <c r="F624" s="165">
        <v>2</v>
      </c>
      <c r="G624" s="135">
        <v>2</v>
      </c>
      <c r="H624" s="135">
        <v>125</v>
      </c>
      <c r="I624" s="154">
        <v>218.62200000000001</v>
      </c>
      <c r="J624" s="154">
        <v>2E-3</v>
      </c>
      <c r="K624" s="154">
        <v>126.12</v>
      </c>
      <c r="L624" s="154">
        <v>125.29900000000001</v>
      </c>
      <c r="M624" s="154">
        <v>125.432</v>
      </c>
      <c r="N624" s="135">
        <f t="shared" si="174"/>
        <v>95</v>
      </c>
      <c r="O624" s="167">
        <f t="shared" si="175"/>
        <v>96.12</v>
      </c>
      <c r="P624" s="167">
        <f t="shared" si="175"/>
        <v>95.299000000000007</v>
      </c>
      <c r="Q624" s="167">
        <f t="shared" si="175"/>
        <v>95.432000000000002</v>
      </c>
      <c r="R624" s="135">
        <f t="shared" si="176"/>
        <v>90</v>
      </c>
      <c r="S624" s="167">
        <f t="shared" si="177"/>
        <v>91.12</v>
      </c>
      <c r="T624" s="167">
        <f t="shared" si="178"/>
        <v>90.299000000000007</v>
      </c>
      <c r="U624" s="167">
        <f t="shared" si="179"/>
        <v>90.432000000000002</v>
      </c>
      <c r="V624" s="135">
        <f t="shared" si="180"/>
        <v>60</v>
      </c>
      <c r="W624" s="167">
        <f t="shared" si="181"/>
        <v>61.120000000000005</v>
      </c>
      <c r="X624" s="167">
        <f t="shared" si="182"/>
        <v>60.299000000000007</v>
      </c>
      <c r="Y624" s="167">
        <f t="shared" si="183"/>
        <v>60.432000000000002</v>
      </c>
      <c r="Z624">
        <f t="shared" si="184"/>
        <v>96.12</v>
      </c>
      <c r="AA624">
        <f t="shared" si="185"/>
        <v>95.299000000000007</v>
      </c>
      <c r="AB624" s="168">
        <f t="shared" si="186"/>
        <v>91.12</v>
      </c>
      <c r="AC624">
        <f t="shared" si="187"/>
        <v>90.299000000000007</v>
      </c>
      <c r="AD624" s="168">
        <f t="shared" si="188"/>
        <v>61.120000000000005</v>
      </c>
      <c r="AE624">
        <f t="shared" si="189"/>
        <v>60.299000000000007</v>
      </c>
    </row>
    <row r="625" spans="1:31" outlineLevel="1" x14ac:dyDescent="0.25">
      <c r="A625" s="149">
        <v>2</v>
      </c>
      <c r="B625" s="164" t="str">
        <f t="shared" si="171"/>
        <v>FA</v>
      </c>
      <c r="C625" s="164" t="str">
        <f t="shared" si="172"/>
        <v>FA</v>
      </c>
      <c r="D625" s="164" t="str">
        <f t="shared" si="173"/>
        <v>FA</v>
      </c>
      <c r="E625" s="135">
        <v>3.14</v>
      </c>
      <c r="F625" s="165">
        <v>2</v>
      </c>
      <c r="G625" s="135">
        <v>4</v>
      </c>
      <c r="H625" s="135">
        <v>125</v>
      </c>
      <c r="I625" s="154">
        <v>-1.10154</v>
      </c>
      <c r="J625" s="154">
        <v>4.0000000000000001E-3</v>
      </c>
      <c r="K625" s="154">
        <v>245.43299999999999</v>
      </c>
      <c r="L625" s="154">
        <v>155.279</v>
      </c>
      <c r="M625" s="154">
        <v>171.71700000000001</v>
      </c>
      <c r="N625" s="135">
        <f t="shared" si="174"/>
        <v>95</v>
      </c>
      <c r="O625" s="167">
        <f t="shared" si="175"/>
        <v>215.43299999999999</v>
      </c>
      <c r="P625" s="167">
        <f t="shared" si="175"/>
        <v>125.279</v>
      </c>
      <c r="Q625" s="167">
        <f t="shared" si="175"/>
        <v>141.71700000000001</v>
      </c>
      <c r="R625" s="135">
        <f t="shared" si="176"/>
        <v>90</v>
      </c>
      <c r="S625" s="167">
        <f t="shared" si="177"/>
        <v>210.43299999999999</v>
      </c>
      <c r="T625" s="167">
        <f t="shared" si="178"/>
        <v>120.279</v>
      </c>
      <c r="U625" s="167">
        <f t="shared" si="179"/>
        <v>136.71700000000001</v>
      </c>
      <c r="V625" s="135">
        <f t="shared" si="180"/>
        <v>60</v>
      </c>
      <c r="W625" s="167">
        <f t="shared" si="181"/>
        <v>180.43299999999999</v>
      </c>
      <c r="X625" s="167">
        <f t="shared" si="182"/>
        <v>90.278999999999996</v>
      </c>
      <c r="Y625" s="167">
        <f t="shared" si="183"/>
        <v>106.71700000000001</v>
      </c>
      <c r="Z625" t="str">
        <f t="shared" si="184"/>
        <v>NA</v>
      </c>
      <c r="AA625">
        <f t="shared" si="185"/>
        <v>125.279</v>
      </c>
      <c r="AB625" s="168" t="str">
        <f t="shared" si="186"/>
        <v>NA</v>
      </c>
      <c r="AC625">
        <f t="shared" si="187"/>
        <v>120.279</v>
      </c>
      <c r="AD625" s="168" t="str">
        <f t="shared" si="188"/>
        <v>NA</v>
      </c>
      <c r="AE625" t="str">
        <f t="shared" si="189"/>
        <v>NA</v>
      </c>
    </row>
    <row r="626" spans="1:31" outlineLevel="1" x14ac:dyDescent="0.25">
      <c r="A626" s="149">
        <v>3.5</v>
      </c>
      <c r="B626" s="164" t="str">
        <f t="shared" si="171"/>
        <v>FA</v>
      </c>
      <c r="C626" s="164" t="str">
        <f t="shared" si="172"/>
        <v>FA</v>
      </c>
      <c r="D626" s="164" t="str">
        <f t="shared" si="173"/>
        <v>FA</v>
      </c>
      <c r="E626" s="135">
        <v>5.37</v>
      </c>
      <c r="F626" s="165">
        <v>2</v>
      </c>
      <c r="G626" s="135">
        <v>4</v>
      </c>
      <c r="H626" s="135">
        <v>125</v>
      </c>
      <c r="I626" s="154">
        <v>1.12538</v>
      </c>
      <c r="J626" s="154">
        <v>4.0000000000000001E-3</v>
      </c>
      <c r="K626" s="154">
        <v>203.25700000000001</v>
      </c>
      <c r="L626" s="154">
        <v>144.108</v>
      </c>
      <c r="M626" s="154">
        <v>153.857</v>
      </c>
      <c r="N626" s="135">
        <f t="shared" si="174"/>
        <v>95</v>
      </c>
      <c r="O626" s="167">
        <f t="shared" si="175"/>
        <v>173.25700000000001</v>
      </c>
      <c r="P626" s="167">
        <f t="shared" si="175"/>
        <v>114.108</v>
      </c>
      <c r="Q626" s="167">
        <f t="shared" si="175"/>
        <v>123.857</v>
      </c>
      <c r="R626" s="135">
        <f t="shared" si="176"/>
        <v>90</v>
      </c>
      <c r="S626" s="167">
        <f t="shared" si="177"/>
        <v>168.25700000000001</v>
      </c>
      <c r="T626" s="167">
        <f t="shared" si="178"/>
        <v>109.108</v>
      </c>
      <c r="U626" s="167">
        <f t="shared" si="179"/>
        <v>118.857</v>
      </c>
      <c r="V626" s="135">
        <f t="shared" si="180"/>
        <v>60</v>
      </c>
      <c r="W626" s="167">
        <f t="shared" si="181"/>
        <v>138.25700000000001</v>
      </c>
      <c r="X626" s="167">
        <f t="shared" si="182"/>
        <v>79.108000000000004</v>
      </c>
      <c r="Y626" s="167">
        <f t="shared" si="183"/>
        <v>88.856999999999999</v>
      </c>
      <c r="Z626">
        <f t="shared" si="184"/>
        <v>173.25700000000001</v>
      </c>
      <c r="AA626">
        <f t="shared" si="185"/>
        <v>114.108</v>
      </c>
      <c r="AB626" s="168">
        <f t="shared" si="186"/>
        <v>168.25700000000001</v>
      </c>
      <c r="AC626">
        <f t="shared" si="187"/>
        <v>109.108</v>
      </c>
      <c r="AD626" s="168" t="str">
        <f t="shared" si="188"/>
        <v>NA</v>
      </c>
      <c r="AE626">
        <f t="shared" si="189"/>
        <v>79.108000000000004</v>
      </c>
    </row>
    <row r="627" spans="1:31" outlineLevel="1" x14ac:dyDescent="0.25">
      <c r="A627" s="149">
        <v>5</v>
      </c>
      <c r="B627" s="164" t="str">
        <f t="shared" si="171"/>
        <v>FA</v>
      </c>
      <c r="C627" s="164" t="str">
        <f t="shared" si="172"/>
        <v>FA</v>
      </c>
      <c r="D627" s="164" t="str">
        <f t="shared" si="173"/>
        <v>TR</v>
      </c>
      <c r="E627" s="135">
        <v>7.59</v>
      </c>
      <c r="F627" s="165">
        <v>2</v>
      </c>
      <c r="G627" s="135">
        <v>4</v>
      </c>
      <c r="H627" s="135">
        <v>125</v>
      </c>
      <c r="I627" s="154">
        <v>3.3523100000000001</v>
      </c>
      <c r="J627" s="154">
        <v>4.0000000000000001E-3</v>
      </c>
      <c r="K627" s="154">
        <v>182.39400000000001</v>
      </c>
      <c r="L627" s="154">
        <v>138.892</v>
      </c>
      <c r="M627" s="154">
        <v>145.95099999999999</v>
      </c>
      <c r="N627" s="135">
        <f t="shared" si="174"/>
        <v>95</v>
      </c>
      <c r="O627" s="167">
        <f t="shared" si="175"/>
        <v>152.39400000000001</v>
      </c>
      <c r="P627" s="167">
        <f t="shared" si="175"/>
        <v>108.892</v>
      </c>
      <c r="Q627" s="167">
        <f t="shared" si="175"/>
        <v>115.95099999999999</v>
      </c>
      <c r="R627" s="135">
        <f t="shared" si="176"/>
        <v>90</v>
      </c>
      <c r="S627" s="167">
        <f t="shared" si="177"/>
        <v>147.39400000000001</v>
      </c>
      <c r="T627" s="167">
        <f t="shared" si="178"/>
        <v>103.892</v>
      </c>
      <c r="U627" s="167">
        <f t="shared" si="179"/>
        <v>110.95099999999999</v>
      </c>
      <c r="V627" s="135">
        <f t="shared" si="180"/>
        <v>60</v>
      </c>
      <c r="W627" s="167">
        <f t="shared" si="181"/>
        <v>117.39400000000001</v>
      </c>
      <c r="X627" s="167">
        <f t="shared" si="182"/>
        <v>73.891999999999996</v>
      </c>
      <c r="Y627" s="167">
        <f t="shared" si="183"/>
        <v>80.950999999999993</v>
      </c>
      <c r="Z627">
        <f t="shared" si="184"/>
        <v>152.39400000000001</v>
      </c>
      <c r="AA627">
        <f t="shared" si="185"/>
        <v>108.892</v>
      </c>
      <c r="AB627" s="168">
        <f t="shared" si="186"/>
        <v>147.39400000000001</v>
      </c>
      <c r="AC627">
        <f t="shared" si="187"/>
        <v>103.892</v>
      </c>
      <c r="AD627" s="168">
        <f t="shared" si="188"/>
        <v>117.39400000000001</v>
      </c>
      <c r="AE627">
        <f t="shared" si="189"/>
        <v>73.891999999999996</v>
      </c>
    </row>
    <row r="628" spans="1:31" outlineLevel="1" x14ac:dyDescent="0.25">
      <c r="A628" s="149">
        <v>7.5</v>
      </c>
      <c r="B628" s="164" t="str">
        <f t="shared" si="171"/>
        <v>FA</v>
      </c>
      <c r="C628" s="164" t="str">
        <f t="shared" si="172"/>
        <v>FA</v>
      </c>
      <c r="D628" s="164" t="str">
        <f t="shared" si="173"/>
        <v>TR</v>
      </c>
      <c r="E628" s="135">
        <v>11.3</v>
      </c>
      <c r="F628" s="165">
        <v>2</v>
      </c>
      <c r="G628" s="135">
        <v>4</v>
      </c>
      <c r="H628" s="135">
        <v>125</v>
      </c>
      <c r="I628" s="154">
        <v>7.0638500000000004</v>
      </c>
      <c r="J628" s="154">
        <v>4.0000000000000001E-3</v>
      </c>
      <c r="K628" s="154">
        <v>164.57300000000001</v>
      </c>
      <c r="L628" s="154">
        <v>134.69900000000001</v>
      </c>
      <c r="M628" s="154">
        <v>139.416</v>
      </c>
      <c r="N628" s="135">
        <f t="shared" si="174"/>
        <v>95</v>
      </c>
      <c r="O628" s="167">
        <f t="shared" si="175"/>
        <v>134.57300000000001</v>
      </c>
      <c r="P628" s="167">
        <f t="shared" si="175"/>
        <v>104.69900000000001</v>
      </c>
      <c r="Q628" s="167">
        <f t="shared" si="175"/>
        <v>109.416</v>
      </c>
      <c r="R628" s="135">
        <f t="shared" si="176"/>
        <v>90</v>
      </c>
      <c r="S628" s="167">
        <f t="shared" si="177"/>
        <v>129.57300000000001</v>
      </c>
      <c r="T628" s="167">
        <f t="shared" si="178"/>
        <v>99.699000000000012</v>
      </c>
      <c r="U628" s="167">
        <f t="shared" si="179"/>
        <v>104.416</v>
      </c>
      <c r="V628" s="135">
        <f t="shared" si="180"/>
        <v>60</v>
      </c>
      <c r="W628" s="167">
        <f t="shared" si="181"/>
        <v>99.573000000000008</v>
      </c>
      <c r="X628" s="167">
        <f t="shared" si="182"/>
        <v>69.699000000000012</v>
      </c>
      <c r="Y628" s="167">
        <f t="shared" si="183"/>
        <v>74.415999999999997</v>
      </c>
      <c r="Z628">
        <f t="shared" si="184"/>
        <v>134.57300000000001</v>
      </c>
      <c r="AA628">
        <f t="shared" si="185"/>
        <v>104.69900000000001</v>
      </c>
      <c r="AB628" s="168">
        <f t="shared" si="186"/>
        <v>129.57300000000001</v>
      </c>
      <c r="AC628">
        <f t="shared" si="187"/>
        <v>99.699000000000012</v>
      </c>
      <c r="AD628" s="168">
        <f t="shared" si="188"/>
        <v>99.573000000000008</v>
      </c>
      <c r="AE628">
        <f t="shared" si="189"/>
        <v>69.699000000000012</v>
      </c>
    </row>
    <row r="629" spans="1:31" outlineLevel="1" x14ac:dyDescent="0.25">
      <c r="A629" s="149">
        <v>10</v>
      </c>
      <c r="B629" s="164" t="str">
        <f t="shared" si="171"/>
        <v>FA</v>
      </c>
      <c r="C629" s="164" t="str">
        <f t="shared" si="172"/>
        <v>FA</v>
      </c>
      <c r="D629" s="164" t="str">
        <f t="shared" si="173"/>
        <v>TR</v>
      </c>
      <c r="E629" s="135">
        <v>15.02</v>
      </c>
      <c r="F629" s="165">
        <v>2</v>
      </c>
      <c r="G629" s="135">
        <v>4</v>
      </c>
      <c r="H629" s="135">
        <v>125</v>
      </c>
      <c r="I629" s="154">
        <v>10.775399999999999</v>
      </c>
      <c r="J629" s="154">
        <v>4.0000000000000001E-3</v>
      </c>
      <c r="K629" s="154">
        <v>155.215</v>
      </c>
      <c r="L629" s="154">
        <v>132.38900000000001</v>
      </c>
      <c r="M629" s="154">
        <v>135.99799999999999</v>
      </c>
      <c r="N629" s="135">
        <f t="shared" si="174"/>
        <v>95</v>
      </c>
      <c r="O629" s="167">
        <f t="shared" si="175"/>
        <v>125.215</v>
      </c>
      <c r="P629" s="167">
        <f t="shared" si="175"/>
        <v>102.38900000000001</v>
      </c>
      <c r="Q629" s="167">
        <f t="shared" si="175"/>
        <v>105.99799999999999</v>
      </c>
      <c r="R629" s="135">
        <f t="shared" si="176"/>
        <v>90</v>
      </c>
      <c r="S629" s="167">
        <f t="shared" si="177"/>
        <v>120.215</v>
      </c>
      <c r="T629" s="167">
        <f t="shared" si="178"/>
        <v>97.38900000000001</v>
      </c>
      <c r="U629" s="167">
        <f t="shared" si="179"/>
        <v>100.99799999999999</v>
      </c>
      <c r="V629" s="135">
        <f t="shared" si="180"/>
        <v>60</v>
      </c>
      <c r="W629" s="167">
        <f t="shared" si="181"/>
        <v>90.215000000000003</v>
      </c>
      <c r="X629" s="167">
        <f t="shared" si="182"/>
        <v>67.38900000000001</v>
      </c>
      <c r="Y629" s="167">
        <f t="shared" si="183"/>
        <v>70.99799999999999</v>
      </c>
      <c r="Z629">
        <f t="shared" si="184"/>
        <v>125.215</v>
      </c>
      <c r="AA629">
        <f t="shared" si="185"/>
        <v>102.38900000000001</v>
      </c>
      <c r="AB629" s="168">
        <f t="shared" si="186"/>
        <v>120.215</v>
      </c>
      <c r="AC629">
        <f t="shared" si="187"/>
        <v>97.38900000000001</v>
      </c>
      <c r="AD629" s="168">
        <f t="shared" si="188"/>
        <v>90.215000000000003</v>
      </c>
      <c r="AE629">
        <f t="shared" si="189"/>
        <v>67.38900000000001</v>
      </c>
    </row>
    <row r="630" spans="1:31" outlineLevel="1" x14ac:dyDescent="0.25">
      <c r="A630" s="149">
        <v>15</v>
      </c>
      <c r="B630" s="164" t="str">
        <f t="shared" si="171"/>
        <v>FA</v>
      </c>
      <c r="C630" s="164" t="str">
        <f t="shared" si="172"/>
        <v>FA</v>
      </c>
      <c r="D630" s="164" t="str">
        <f t="shared" si="173"/>
        <v>TR</v>
      </c>
      <c r="E630" s="135">
        <v>22.44</v>
      </c>
      <c r="F630" s="165">
        <v>2</v>
      </c>
      <c r="G630" s="135">
        <v>4</v>
      </c>
      <c r="H630" s="135">
        <v>125</v>
      </c>
      <c r="I630" s="154">
        <v>18.198499999999999</v>
      </c>
      <c r="J630" s="154">
        <v>4.0000000000000001E-3</v>
      </c>
      <c r="K630" s="154">
        <v>145.60900000000001</v>
      </c>
      <c r="L630" s="154">
        <v>130.10400000000001</v>
      </c>
      <c r="M630" s="154">
        <v>132.48599999999999</v>
      </c>
      <c r="N630" s="135">
        <f t="shared" si="174"/>
        <v>95</v>
      </c>
      <c r="O630" s="167">
        <f t="shared" si="175"/>
        <v>115.60900000000001</v>
      </c>
      <c r="P630" s="167">
        <f t="shared" si="175"/>
        <v>100.10400000000001</v>
      </c>
      <c r="Q630" s="167">
        <f t="shared" si="175"/>
        <v>102.48599999999999</v>
      </c>
      <c r="R630" s="135">
        <f t="shared" si="176"/>
        <v>90</v>
      </c>
      <c r="S630" s="167">
        <f t="shared" si="177"/>
        <v>110.60900000000001</v>
      </c>
      <c r="T630" s="167">
        <f t="shared" si="178"/>
        <v>95.104000000000013</v>
      </c>
      <c r="U630" s="167">
        <f t="shared" si="179"/>
        <v>97.48599999999999</v>
      </c>
      <c r="V630" s="135">
        <f t="shared" si="180"/>
        <v>60</v>
      </c>
      <c r="W630" s="167">
        <f t="shared" si="181"/>
        <v>80.609000000000009</v>
      </c>
      <c r="X630" s="167">
        <f t="shared" si="182"/>
        <v>65.104000000000013</v>
      </c>
      <c r="Y630" s="167">
        <f t="shared" si="183"/>
        <v>67.48599999999999</v>
      </c>
      <c r="Z630">
        <f t="shared" si="184"/>
        <v>115.60900000000001</v>
      </c>
      <c r="AA630">
        <f t="shared" si="185"/>
        <v>100.10400000000001</v>
      </c>
      <c r="AB630" s="168">
        <f t="shared" si="186"/>
        <v>110.60900000000001</v>
      </c>
      <c r="AC630">
        <f t="shared" si="187"/>
        <v>95.104000000000013</v>
      </c>
      <c r="AD630" s="168">
        <f t="shared" si="188"/>
        <v>80.609000000000009</v>
      </c>
      <c r="AE630">
        <f t="shared" si="189"/>
        <v>65.104000000000013</v>
      </c>
    </row>
    <row r="631" spans="1:31" outlineLevel="1" x14ac:dyDescent="0.25">
      <c r="A631" s="149">
        <v>20</v>
      </c>
      <c r="B631" s="164" t="str">
        <f t="shared" si="171"/>
        <v>FA</v>
      </c>
      <c r="C631" s="164" t="str">
        <f t="shared" si="172"/>
        <v>FA</v>
      </c>
      <c r="D631" s="164" t="str">
        <f t="shared" si="173"/>
        <v>TR</v>
      </c>
      <c r="E631" s="135">
        <v>29.86</v>
      </c>
      <c r="F631" s="165">
        <v>2</v>
      </c>
      <c r="G631" s="135">
        <v>4</v>
      </c>
      <c r="H631" s="135">
        <v>125</v>
      </c>
      <c r="I631" s="154">
        <v>25.621500000000001</v>
      </c>
      <c r="J631" s="154">
        <v>4.0000000000000001E-3</v>
      </c>
      <c r="K631" s="154">
        <v>140.61199999999999</v>
      </c>
      <c r="L631" s="154">
        <v>128.84100000000001</v>
      </c>
      <c r="M631" s="154">
        <v>130.702</v>
      </c>
      <c r="N631" s="135">
        <f t="shared" si="174"/>
        <v>95</v>
      </c>
      <c r="O631" s="167">
        <f t="shared" si="175"/>
        <v>110.61199999999999</v>
      </c>
      <c r="P631" s="167">
        <f t="shared" si="175"/>
        <v>98.841000000000008</v>
      </c>
      <c r="Q631" s="167">
        <f t="shared" si="175"/>
        <v>100.702</v>
      </c>
      <c r="R631" s="135">
        <f t="shared" si="176"/>
        <v>90</v>
      </c>
      <c r="S631" s="167">
        <f t="shared" si="177"/>
        <v>105.61199999999999</v>
      </c>
      <c r="T631" s="167">
        <f t="shared" si="178"/>
        <v>93.841000000000008</v>
      </c>
      <c r="U631" s="167">
        <f t="shared" si="179"/>
        <v>95.701999999999998</v>
      </c>
      <c r="V631" s="135">
        <f t="shared" si="180"/>
        <v>60</v>
      </c>
      <c r="W631" s="167">
        <f t="shared" si="181"/>
        <v>75.611999999999995</v>
      </c>
      <c r="X631" s="167">
        <f t="shared" si="182"/>
        <v>63.841000000000008</v>
      </c>
      <c r="Y631" s="167">
        <f t="shared" si="183"/>
        <v>65.701999999999998</v>
      </c>
      <c r="Z631">
        <f t="shared" si="184"/>
        <v>110.61199999999999</v>
      </c>
      <c r="AA631">
        <f t="shared" si="185"/>
        <v>98.841000000000008</v>
      </c>
      <c r="AB631" s="168">
        <f t="shared" si="186"/>
        <v>105.61199999999999</v>
      </c>
      <c r="AC631">
        <f t="shared" si="187"/>
        <v>93.841000000000008</v>
      </c>
      <c r="AD631" s="168">
        <f t="shared" si="188"/>
        <v>75.611999999999995</v>
      </c>
      <c r="AE631">
        <f t="shared" si="189"/>
        <v>63.841000000000008</v>
      </c>
    </row>
    <row r="632" spans="1:31" outlineLevel="1" x14ac:dyDescent="0.25">
      <c r="A632" s="149">
        <v>35</v>
      </c>
      <c r="B632" s="164" t="str">
        <f t="shared" si="171"/>
        <v>FA</v>
      </c>
      <c r="C632" s="164" t="str">
        <f t="shared" si="172"/>
        <v>FA</v>
      </c>
      <c r="D632" s="164" t="str">
        <f t="shared" si="173"/>
        <v>FA</v>
      </c>
      <c r="E632" s="135">
        <v>52.13</v>
      </c>
      <c r="F632" s="165">
        <v>2</v>
      </c>
      <c r="G632" s="135">
        <v>4</v>
      </c>
      <c r="H632" s="135">
        <v>125</v>
      </c>
      <c r="I632" s="154">
        <v>47.890799999999999</v>
      </c>
      <c r="J632" s="154">
        <v>4.0000000000000001E-3</v>
      </c>
      <c r="K632" s="154">
        <v>134.11799999999999</v>
      </c>
      <c r="L632" s="154">
        <v>127.292</v>
      </c>
      <c r="M632" s="154">
        <v>128.31899999999999</v>
      </c>
      <c r="N632" s="135">
        <f t="shared" si="174"/>
        <v>95</v>
      </c>
      <c r="O632" s="167">
        <f t="shared" si="175"/>
        <v>104.11799999999999</v>
      </c>
      <c r="P632" s="167">
        <f t="shared" si="175"/>
        <v>97.292000000000002</v>
      </c>
      <c r="Q632" s="167">
        <f t="shared" si="175"/>
        <v>98.318999999999988</v>
      </c>
      <c r="R632" s="135">
        <f t="shared" si="176"/>
        <v>90</v>
      </c>
      <c r="S632" s="167">
        <f t="shared" si="177"/>
        <v>99.117999999999995</v>
      </c>
      <c r="T632" s="167">
        <f t="shared" si="178"/>
        <v>92.292000000000002</v>
      </c>
      <c r="U632" s="167">
        <f t="shared" si="179"/>
        <v>93.318999999999988</v>
      </c>
      <c r="V632" s="135">
        <f t="shared" si="180"/>
        <v>60</v>
      </c>
      <c r="W632" s="167">
        <f t="shared" si="181"/>
        <v>69.117999999999995</v>
      </c>
      <c r="X632" s="167">
        <f t="shared" si="182"/>
        <v>62.292000000000002</v>
      </c>
      <c r="Y632" s="167">
        <f t="shared" si="183"/>
        <v>63.318999999999988</v>
      </c>
      <c r="Z632">
        <f t="shared" si="184"/>
        <v>104.11799999999999</v>
      </c>
      <c r="AA632">
        <f t="shared" si="185"/>
        <v>97.292000000000002</v>
      </c>
      <c r="AB632" s="168">
        <f t="shared" si="186"/>
        <v>99.117999999999995</v>
      </c>
      <c r="AC632">
        <f t="shared" si="187"/>
        <v>92.292000000000002</v>
      </c>
      <c r="AD632" s="168">
        <f t="shared" si="188"/>
        <v>69.117999999999995</v>
      </c>
      <c r="AE632">
        <f t="shared" si="189"/>
        <v>62.292000000000002</v>
      </c>
    </row>
    <row r="633" spans="1:31" outlineLevel="1" x14ac:dyDescent="0.25">
      <c r="A633" s="149">
        <v>50</v>
      </c>
      <c r="B633" s="164" t="str">
        <f t="shared" si="171"/>
        <v>FA</v>
      </c>
      <c r="C633" s="164" t="str">
        <f t="shared" si="172"/>
        <v>FA</v>
      </c>
      <c r="D633" s="164" t="str">
        <f t="shared" si="173"/>
        <v>FA</v>
      </c>
      <c r="E633" s="135">
        <v>74.400000000000006</v>
      </c>
      <c r="F633" s="165">
        <v>2</v>
      </c>
      <c r="G633" s="135">
        <v>4</v>
      </c>
      <c r="H633" s="135">
        <v>125</v>
      </c>
      <c r="I633" s="154">
        <v>70.16</v>
      </c>
      <c r="J633" s="154">
        <v>4.0000000000000001E-3</v>
      </c>
      <c r="K633" s="154">
        <v>131.453</v>
      </c>
      <c r="L633" s="154">
        <v>126.65600000000001</v>
      </c>
      <c r="M633" s="154">
        <v>127.402</v>
      </c>
      <c r="N633" s="135">
        <f t="shared" si="174"/>
        <v>95</v>
      </c>
      <c r="O633" s="167">
        <f t="shared" si="175"/>
        <v>101.453</v>
      </c>
      <c r="P633" s="167">
        <f t="shared" si="175"/>
        <v>96.656000000000006</v>
      </c>
      <c r="Q633" s="167">
        <f t="shared" si="175"/>
        <v>97.402000000000001</v>
      </c>
      <c r="R633" s="135">
        <f t="shared" si="176"/>
        <v>90</v>
      </c>
      <c r="S633" s="167">
        <f t="shared" si="177"/>
        <v>96.453000000000003</v>
      </c>
      <c r="T633" s="167">
        <f t="shared" si="178"/>
        <v>91.656000000000006</v>
      </c>
      <c r="U633" s="167">
        <f t="shared" si="179"/>
        <v>92.402000000000001</v>
      </c>
      <c r="V633" s="135">
        <f t="shared" si="180"/>
        <v>60</v>
      </c>
      <c r="W633" s="167">
        <f t="shared" si="181"/>
        <v>66.453000000000003</v>
      </c>
      <c r="X633" s="167">
        <f t="shared" si="182"/>
        <v>61.656000000000006</v>
      </c>
      <c r="Y633" s="167">
        <f t="shared" si="183"/>
        <v>62.402000000000001</v>
      </c>
      <c r="Z633">
        <f t="shared" si="184"/>
        <v>101.453</v>
      </c>
      <c r="AA633">
        <f t="shared" si="185"/>
        <v>96.656000000000006</v>
      </c>
      <c r="AB633" s="168">
        <f t="shared" si="186"/>
        <v>96.453000000000003</v>
      </c>
      <c r="AC633">
        <f t="shared" si="187"/>
        <v>91.656000000000006</v>
      </c>
      <c r="AD633" s="168">
        <f t="shared" si="188"/>
        <v>66.453000000000003</v>
      </c>
      <c r="AE633">
        <f t="shared" si="189"/>
        <v>61.656000000000006</v>
      </c>
    </row>
    <row r="634" spans="1:31" outlineLevel="1" x14ac:dyDescent="0.25">
      <c r="A634" s="149">
        <v>60</v>
      </c>
      <c r="B634" s="164" t="str">
        <f t="shared" si="171"/>
        <v>FA</v>
      </c>
      <c r="C634" s="164" t="str">
        <f t="shared" si="172"/>
        <v>FA</v>
      </c>
      <c r="D634" s="164" t="str">
        <f t="shared" si="173"/>
        <v>FA</v>
      </c>
      <c r="E634" s="135">
        <v>89.25</v>
      </c>
      <c r="F634" s="165">
        <v>2</v>
      </c>
      <c r="G634" s="135">
        <v>4</v>
      </c>
      <c r="H634" s="135">
        <v>125</v>
      </c>
      <c r="I634" s="154">
        <v>85.006200000000007</v>
      </c>
      <c r="J634" s="154">
        <v>4.0000000000000001E-3</v>
      </c>
      <c r="K634" s="154">
        <v>130.41200000000001</v>
      </c>
      <c r="L634" s="154">
        <v>126.395</v>
      </c>
      <c r="M634" s="154">
        <v>127.044</v>
      </c>
      <c r="N634" s="135">
        <f t="shared" si="174"/>
        <v>95</v>
      </c>
      <c r="O634" s="167">
        <f t="shared" si="175"/>
        <v>100.41200000000001</v>
      </c>
      <c r="P634" s="167">
        <f t="shared" si="175"/>
        <v>96.394999999999996</v>
      </c>
      <c r="Q634" s="167">
        <f t="shared" si="175"/>
        <v>97.043999999999997</v>
      </c>
      <c r="R634" s="135">
        <f t="shared" si="176"/>
        <v>90</v>
      </c>
      <c r="S634" s="167">
        <f t="shared" si="177"/>
        <v>95.412000000000006</v>
      </c>
      <c r="T634" s="167">
        <f t="shared" si="178"/>
        <v>91.394999999999996</v>
      </c>
      <c r="U634" s="167">
        <f t="shared" si="179"/>
        <v>92.043999999999997</v>
      </c>
      <c r="V634" s="135">
        <f t="shared" si="180"/>
        <v>60</v>
      </c>
      <c r="W634" s="167">
        <f t="shared" si="181"/>
        <v>65.412000000000006</v>
      </c>
      <c r="X634" s="167">
        <f t="shared" si="182"/>
        <v>61.394999999999996</v>
      </c>
      <c r="Y634" s="167">
        <f t="shared" si="183"/>
        <v>62.043999999999997</v>
      </c>
      <c r="Z634">
        <f t="shared" si="184"/>
        <v>100.41200000000001</v>
      </c>
      <c r="AA634">
        <f t="shared" si="185"/>
        <v>96.394999999999996</v>
      </c>
      <c r="AB634" s="168">
        <f t="shared" si="186"/>
        <v>95.412000000000006</v>
      </c>
      <c r="AC634">
        <f t="shared" si="187"/>
        <v>91.394999999999996</v>
      </c>
      <c r="AD634" s="168">
        <f t="shared" si="188"/>
        <v>65.412000000000006</v>
      </c>
      <c r="AE634">
        <f t="shared" si="189"/>
        <v>61.394999999999996</v>
      </c>
    </row>
    <row r="635" spans="1:31" outlineLevel="1" x14ac:dyDescent="0.25">
      <c r="A635" s="149">
        <v>70</v>
      </c>
      <c r="B635" s="164" t="str">
        <f t="shared" si="171"/>
        <v>FA</v>
      </c>
      <c r="C635" s="164" t="str">
        <f t="shared" si="172"/>
        <v>FA</v>
      </c>
      <c r="D635" s="164" t="str">
        <f t="shared" si="173"/>
        <v>FA</v>
      </c>
      <c r="E635" s="135">
        <v>104.09</v>
      </c>
      <c r="F635" s="165">
        <v>2</v>
      </c>
      <c r="G635" s="135">
        <v>4</v>
      </c>
      <c r="H635" s="135">
        <v>125</v>
      </c>
      <c r="I635" s="154">
        <v>99.8523</v>
      </c>
      <c r="J635" s="154">
        <v>4.0000000000000001E-3</v>
      </c>
      <c r="K635" s="154">
        <v>129.66</v>
      </c>
      <c r="L635" s="154">
        <v>126.20699999999999</v>
      </c>
      <c r="M635" s="154">
        <v>126.73099999999999</v>
      </c>
      <c r="N635" s="135">
        <f t="shared" si="174"/>
        <v>95</v>
      </c>
      <c r="O635" s="167">
        <f t="shared" si="175"/>
        <v>99.66</v>
      </c>
      <c r="P635" s="167">
        <f t="shared" si="175"/>
        <v>96.206999999999994</v>
      </c>
      <c r="Q635" s="167">
        <f t="shared" si="175"/>
        <v>96.730999999999995</v>
      </c>
      <c r="R635" s="135">
        <f t="shared" si="176"/>
        <v>90</v>
      </c>
      <c r="S635" s="167">
        <f t="shared" si="177"/>
        <v>94.66</v>
      </c>
      <c r="T635" s="167">
        <f t="shared" si="178"/>
        <v>91.206999999999994</v>
      </c>
      <c r="U635" s="167">
        <f t="shared" si="179"/>
        <v>91.730999999999995</v>
      </c>
      <c r="V635" s="135">
        <f t="shared" si="180"/>
        <v>60</v>
      </c>
      <c r="W635" s="167">
        <f t="shared" si="181"/>
        <v>64.66</v>
      </c>
      <c r="X635" s="167">
        <f t="shared" si="182"/>
        <v>61.206999999999994</v>
      </c>
      <c r="Y635" s="167">
        <f t="shared" si="183"/>
        <v>61.730999999999995</v>
      </c>
      <c r="Z635">
        <f t="shared" si="184"/>
        <v>99.66</v>
      </c>
      <c r="AA635">
        <f t="shared" si="185"/>
        <v>96.206999999999994</v>
      </c>
      <c r="AB635" s="168">
        <f t="shared" si="186"/>
        <v>94.66</v>
      </c>
      <c r="AC635">
        <f t="shared" si="187"/>
        <v>91.206999999999994</v>
      </c>
      <c r="AD635" s="168">
        <f t="shared" si="188"/>
        <v>64.66</v>
      </c>
      <c r="AE635">
        <f t="shared" si="189"/>
        <v>61.206999999999994</v>
      </c>
    </row>
    <row r="636" spans="1:31" outlineLevel="1" x14ac:dyDescent="0.25">
      <c r="A636" s="149">
        <v>85</v>
      </c>
      <c r="B636" s="164" t="str">
        <f t="shared" si="171"/>
        <v>FA</v>
      </c>
      <c r="C636" s="164" t="str">
        <f t="shared" si="172"/>
        <v>FA</v>
      </c>
      <c r="D636" s="164" t="str">
        <f t="shared" si="173"/>
        <v>FA</v>
      </c>
      <c r="E636" s="135">
        <v>126.36</v>
      </c>
      <c r="F636" s="165">
        <v>2</v>
      </c>
      <c r="G636" s="135">
        <v>4</v>
      </c>
      <c r="H636" s="135">
        <v>125</v>
      </c>
      <c r="I636" s="154">
        <v>122.122</v>
      </c>
      <c r="J636" s="154">
        <v>4.0000000000000001E-3</v>
      </c>
      <c r="K636" s="154">
        <v>128.864</v>
      </c>
      <c r="L636" s="154">
        <v>126.005</v>
      </c>
      <c r="M636" s="154">
        <v>126.422</v>
      </c>
      <c r="N636" s="135">
        <f t="shared" si="174"/>
        <v>95</v>
      </c>
      <c r="O636" s="167">
        <f t="shared" si="175"/>
        <v>98.864000000000004</v>
      </c>
      <c r="P636" s="167">
        <f t="shared" si="175"/>
        <v>96.004999999999995</v>
      </c>
      <c r="Q636" s="167">
        <f t="shared" si="175"/>
        <v>96.421999999999997</v>
      </c>
      <c r="R636" s="135">
        <f t="shared" si="176"/>
        <v>90</v>
      </c>
      <c r="S636" s="167">
        <f t="shared" si="177"/>
        <v>93.864000000000004</v>
      </c>
      <c r="T636" s="167">
        <f t="shared" si="178"/>
        <v>91.004999999999995</v>
      </c>
      <c r="U636" s="167">
        <f t="shared" si="179"/>
        <v>91.421999999999997</v>
      </c>
      <c r="V636" s="135">
        <f t="shared" si="180"/>
        <v>60</v>
      </c>
      <c r="W636" s="167">
        <f t="shared" si="181"/>
        <v>63.864000000000004</v>
      </c>
      <c r="X636" s="167">
        <f t="shared" si="182"/>
        <v>61.004999999999995</v>
      </c>
      <c r="Y636" s="167">
        <f t="shared" si="183"/>
        <v>61.421999999999997</v>
      </c>
      <c r="Z636">
        <f t="shared" si="184"/>
        <v>98.864000000000004</v>
      </c>
      <c r="AA636">
        <f t="shared" si="185"/>
        <v>96.004999999999995</v>
      </c>
      <c r="AB636" s="168">
        <f t="shared" si="186"/>
        <v>93.864000000000004</v>
      </c>
      <c r="AC636">
        <f t="shared" si="187"/>
        <v>91.004999999999995</v>
      </c>
      <c r="AD636" s="168">
        <f t="shared" si="188"/>
        <v>63.864000000000004</v>
      </c>
      <c r="AE636">
        <f t="shared" si="189"/>
        <v>61.004999999999995</v>
      </c>
    </row>
    <row r="637" spans="1:31" outlineLevel="1" x14ac:dyDescent="0.25">
      <c r="A637" s="149">
        <v>100</v>
      </c>
      <c r="B637" s="164" t="str">
        <f t="shared" si="171"/>
        <v>FA</v>
      </c>
      <c r="C637" s="164" t="str">
        <f t="shared" si="172"/>
        <v>FA</v>
      </c>
      <c r="D637" s="164" t="str">
        <f t="shared" si="173"/>
        <v>FA</v>
      </c>
      <c r="E637" s="135">
        <v>148.63</v>
      </c>
      <c r="F637" s="165">
        <v>2</v>
      </c>
      <c r="G637" s="135">
        <v>4</v>
      </c>
      <c r="H637" s="135">
        <v>125</v>
      </c>
      <c r="I637" s="154">
        <v>144.39099999999999</v>
      </c>
      <c r="J637" s="154">
        <v>4.0000000000000001E-3</v>
      </c>
      <c r="K637" s="154">
        <v>128.30500000000001</v>
      </c>
      <c r="L637" s="154">
        <v>125.867</v>
      </c>
      <c r="M637" s="154">
        <v>126.22799999999999</v>
      </c>
      <c r="N637" s="135">
        <f t="shared" si="174"/>
        <v>95</v>
      </c>
      <c r="O637" s="167">
        <f t="shared" si="175"/>
        <v>98.305000000000007</v>
      </c>
      <c r="P637" s="167">
        <f t="shared" si="175"/>
        <v>95.867000000000004</v>
      </c>
      <c r="Q637" s="167">
        <f t="shared" si="175"/>
        <v>96.227999999999994</v>
      </c>
      <c r="R637" s="135">
        <f t="shared" si="176"/>
        <v>90</v>
      </c>
      <c r="S637" s="167">
        <f t="shared" si="177"/>
        <v>93.305000000000007</v>
      </c>
      <c r="T637" s="167">
        <f t="shared" si="178"/>
        <v>90.867000000000004</v>
      </c>
      <c r="U637" s="167">
        <f t="shared" si="179"/>
        <v>91.227999999999994</v>
      </c>
      <c r="V637" s="135">
        <f t="shared" si="180"/>
        <v>60</v>
      </c>
      <c r="W637" s="167">
        <f t="shared" si="181"/>
        <v>63.305000000000007</v>
      </c>
      <c r="X637" s="167">
        <f t="shared" si="182"/>
        <v>60.867000000000004</v>
      </c>
      <c r="Y637" s="167">
        <f t="shared" si="183"/>
        <v>61.227999999999994</v>
      </c>
      <c r="Z637">
        <f t="shared" si="184"/>
        <v>98.305000000000007</v>
      </c>
      <c r="AA637">
        <f t="shared" si="185"/>
        <v>95.867000000000004</v>
      </c>
      <c r="AB637" s="168">
        <f t="shared" si="186"/>
        <v>93.305000000000007</v>
      </c>
      <c r="AC637">
        <f t="shared" si="187"/>
        <v>90.867000000000004</v>
      </c>
      <c r="AD637" s="168">
        <f t="shared" si="188"/>
        <v>63.305000000000007</v>
      </c>
      <c r="AE637">
        <f t="shared" si="189"/>
        <v>60.867000000000004</v>
      </c>
    </row>
    <row r="638" spans="1:31" outlineLevel="1" x14ac:dyDescent="0.25">
      <c r="A638" s="149">
        <v>125</v>
      </c>
      <c r="B638" s="164" t="str">
        <f t="shared" si="171"/>
        <v>FA</v>
      </c>
      <c r="C638" s="164" t="str">
        <f t="shared" si="172"/>
        <v>FA</v>
      </c>
      <c r="D638" s="164" t="str">
        <f t="shared" si="173"/>
        <v>FA</v>
      </c>
      <c r="E638" s="135">
        <v>185.75</v>
      </c>
      <c r="F638" s="165">
        <v>2</v>
      </c>
      <c r="G638" s="135">
        <v>4</v>
      </c>
      <c r="H638" s="135">
        <v>125</v>
      </c>
      <c r="I638" s="154">
        <v>181.506</v>
      </c>
      <c r="J638" s="154">
        <v>4.0000000000000001E-3</v>
      </c>
      <c r="K638" s="154">
        <v>127.666</v>
      </c>
      <c r="L638" s="154">
        <v>125.705</v>
      </c>
      <c r="M638" s="154">
        <v>126.005</v>
      </c>
      <c r="N638" s="135">
        <f t="shared" si="174"/>
        <v>95</v>
      </c>
      <c r="O638" s="167">
        <f t="shared" si="175"/>
        <v>97.665999999999997</v>
      </c>
      <c r="P638" s="167">
        <f t="shared" si="175"/>
        <v>95.704999999999998</v>
      </c>
      <c r="Q638" s="167">
        <f t="shared" si="175"/>
        <v>96.004999999999995</v>
      </c>
      <c r="R638" s="135">
        <f t="shared" si="176"/>
        <v>90</v>
      </c>
      <c r="S638" s="167">
        <f t="shared" si="177"/>
        <v>92.665999999999997</v>
      </c>
      <c r="T638" s="167">
        <f t="shared" si="178"/>
        <v>90.704999999999998</v>
      </c>
      <c r="U638" s="167">
        <f t="shared" si="179"/>
        <v>91.004999999999995</v>
      </c>
      <c r="V638" s="135">
        <f t="shared" si="180"/>
        <v>60</v>
      </c>
      <c r="W638" s="167">
        <f t="shared" si="181"/>
        <v>62.665999999999997</v>
      </c>
      <c r="X638" s="167">
        <f t="shared" si="182"/>
        <v>60.704999999999998</v>
      </c>
      <c r="Y638" s="167">
        <f t="shared" si="183"/>
        <v>61.004999999999995</v>
      </c>
      <c r="Z638">
        <f t="shared" si="184"/>
        <v>97.665999999999997</v>
      </c>
      <c r="AA638">
        <f t="shared" si="185"/>
        <v>95.704999999999998</v>
      </c>
      <c r="AB638" s="168">
        <f t="shared" si="186"/>
        <v>92.665999999999997</v>
      </c>
      <c r="AC638">
        <f t="shared" si="187"/>
        <v>90.704999999999998</v>
      </c>
      <c r="AD638" s="168">
        <f t="shared" si="188"/>
        <v>62.665999999999997</v>
      </c>
      <c r="AE638">
        <f t="shared" si="189"/>
        <v>60.704999999999998</v>
      </c>
    </row>
    <row r="639" spans="1:31" outlineLevel="1" x14ac:dyDescent="0.25">
      <c r="A639" s="149">
        <v>150</v>
      </c>
      <c r="B639" s="164" t="str">
        <f t="shared" si="171"/>
        <v>FA</v>
      </c>
      <c r="C639" s="164" t="str">
        <f t="shared" si="172"/>
        <v>FA</v>
      </c>
      <c r="D639" s="164" t="str">
        <f t="shared" si="173"/>
        <v>FA</v>
      </c>
      <c r="E639" s="135">
        <v>222.86</v>
      </c>
      <c r="F639" s="165">
        <v>2</v>
      </c>
      <c r="G639" s="135">
        <v>4</v>
      </c>
      <c r="H639" s="135">
        <v>125</v>
      </c>
      <c r="I639" s="154">
        <v>218.62200000000001</v>
      </c>
      <c r="J639" s="154">
        <v>4.0000000000000001E-3</v>
      </c>
      <c r="K639" s="154">
        <v>127.239</v>
      </c>
      <c r="L639" s="154">
        <v>125.59699999999999</v>
      </c>
      <c r="M639" s="154">
        <v>125.864</v>
      </c>
      <c r="N639" s="135">
        <f t="shared" si="174"/>
        <v>95</v>
      </c>
      <c r="O639" s="167">
        <f t="shared" si="175"/>
        <v>97.239000000000004</v>
      </c>
      <c r="P639" s="167">
        <f t="shared" si="175"/>
        <v>95.596999999999994</v>
      </c>
      <c r="Q639" s="167">
        <f t="shared" si="175"/>
        <v>95.864000000000004</v>
      </c>
      <c r="R639" s="135">
        <f t="shared" si="176"/>
        <v>90</v>
      </c>
      <c r="S639" s="167">
        <f t="shared" si="177"/>
        <v>92.239000000000004</v>
      </c>
      <c r="T639" s="167">
        <f t="shared" si="178"/>
        <v>90.596999999999994</v>
      </c>
      <c r="U639" s="167">
        <f t="shared" si="179"/>
        <v>90.864000000000004</v>
      </c>
      <c r="V639" s="135">
        <f t="shared" si="180"/>
        <v>60</v>
      </c>
      <c r="W639" s="167">
        <f t="shared" si="181"/>
        <v>62.239000000000004</v>
      </c>
      <c r="X639" s="167">
        <f t="shared" si="182"/>
        <v>60.596999999999994</v>
      </c>
      <c r="Y639" s="167">
        <f t="shared" si="183"/>
        <v>60.864000000000004</v>
      </c>
      <c r="Z639">
        <f t="shared" si="184"/>
        <v>97.239000000000004</v>
      </c>
      <c r="AA639">
        <f t="shared" si="185"/>
        <v>95.596999999999994</v>
      </c>
      <c r="AB639" s="168">
        <f t="shared" si="186"/>
        <v>92.239000000000004</v>
      </c>
      <c r="AC639">
        <f t="shared" si="187"/>
        <v>90.596999999999994</v>
      </c>
      <c r="AD639" s="168">
        <f t="shared" si="188"/>
        <v>62.239000000000004</v>
      </c>
      <c r="AE639">
        <f t="shared" si="189"/>
        <v>60.596999999999994</v>
      </c>
    </row>
    <row r="640" spans="1:31" outlineLevel="1" x14ac:dyDescent="0.25">
      <c r="A640" s="149">
        <v>2</v>
      </c>
      <c r="B640" s="164" t="str">
        <f t="shared" si="171"/>
        <v>FA</v>
      </c>
      <c r="C640" s="164" t="str">
        <f t="shared" si="172"/>
        <v>FA</v>
      </c>
      <c r="D640" s="164" t="str">
        <f t="shared" si="173"/>
        <v>FA</v>
      </c>
      <c r="E640" s="135">
        <v>3.14</v>
      </c>
      <c r="F640" s="165">
        <v>2</v>
      </c>
      <c r="G640" s="135">
        <v>6</v>
      </c>
      <c r="H640" s="135">
        <v>125</v>
      </c>
      <c r="I640" s="154">
        <v>-1.10154</v>
      </c>
      <c r="J640" s="154">
        <v>6.0000000000000001E-3</v>
      </c>
      <c r="K640" s="154">
        <v>303.45400000000001</v>
      </c>
      <c r="L640" s="154">
        <v>169.767</v>
      </c>
      <c r="M640" s="154">
        <v>193.87</v>
      </c>
      <c r="N640" s="135">
        <f t="shared" si="174"/>
        <v>95</v>
      </c>
      <c r="O640" s="167">
        <f t="shared" si="175"/>
        <v>273.45400000000001</v>
      </c>
      <c r="P640" s="167">
        <f t="shared" si="175"/>
        <v>139.767</v>
      </c>
      <c r="Q640" s="167">
        <f t="shared" si="175"/>
        <v>163.87</v>
      </c>
      <c r="R640" s="135">
        <f t="shared" si="176"/>
        <v>90</v>
      </c>
      <c r="S640" s="167">
        <f t="shared" si="177"/>
        <v>268.45400000000001</v>
      </c>
      <c r="T640" s="167">
        <f t="shared" si="178"/>
        <v>134.767</v>
      </c>
      <c r="U640" s="167">
        <f t="shared" si="179"/>
        <v>158.87</v>
      </c>
      <c r="V640" s="135">
        <f t="shared" si="180"/>
        <v>60</v>
      </c>
      <c r="W640" s="167">
        <f t="shared" si="181"/>
        <v>238.45400000000001</v>
      </c>
      <c r="X640" s="167">
        <f t="shared" si="182"/>
        <v>104.767</v>
      </c>
      <c r="Y640" s="167">
        <f t="shared" si="183"/>
        <v>128.87</v>
      </c>
      <c r="Z640" t="str">
        <f t="shared" si="184"/>
        <v>NA</v>
      </c>
      <c r="AA640" t="str">
        <f t="shared" si="185"/>
        <v>NA</v>
      </c>
      <c r="AB640" s="168" t="str">
        <f t="shared" si="186"/>
        <v>NA</v>
      </c>
      <c r="AC640" t="str">
        <f t="shared" si="187"/>
        <v>NA</v>
      </c>
      <c r="AD640" s="168" t="str">
        <f t="shared" si="188"/>
        <v>NA</v>
      </c>
      <c r="AE640" t="str">
        <f t="shared" si="189"/>
        <v>NA</v>
      </c>
    </row>
    <row r="641" spans="1:31" outlineLevel="1" x14ac:dyDescent="0.25">
      <c r="A641" s="149">
        <v>3.5</v>
      </c>
      <c r="B641" s="164" t="str">
        <f t="shared" si="171"/>
        <v>FA</v>
      </c>
      <c r="C641" s="164" t="str">
        <f t="shared" si="172"/>
        <v>FA</v>
      </c>
      <c r="D641" s="164" t="str">
        <f t="shared" si="173"/>
        <v>FA</v>
      </c>
      <c r="E641" s="135">
        <v>5.37</v>
      </c>
      <c r="F641" s="165">
        <v>2</v>
      </c>
      <c r="G641" s="135">
        <v>6</v>
      </c>
      <c r="H641" s="135">
        <v>125</v>
      </c>
      <c r="I641" s="154">
        <v>1.12538</v>
      </c>
      <c r="J641" s="154">
        <v>6.0000000000000001E-3</v>
      </c>
      <c r="K641" s="154">
        <v>241.25200000000001</v>
      </c>
      <c r="L641" s="154">
        <v>153.39099999999999</v>
      </c>
      <c r="M641" s="154">
        <v>167.78800000000001</v>
      </c>
      <c r="N641" s="135">
        <f t="shared" si="174"/>
        <v>95</v>
      </c>
      <c r="O641" s="167">
        <f t="shared" si="175"/>
        <v>211.25200000000001</v>
      </c>
      <c r="P641" s="167">
        <f t="shared" si="175"/>
        <v>123.39099999999999</v>
      </c>
      <c r="Q641" s="167">
        <f t="shared" si="175"/>
        <v>137.78800000000001</v>
      </c>
      <c r="R641" s="135">
        <f t="shared" si="176"/>
        <v>90</v>
      </c>
      <c r="S641" s="167">
        <f t="shared" si="177"/>
        <v>206.25200000000001</v>
      </c>
      <c r="T641" s="167">
        <f t="shared" si="178"/>
        <v>118.39099999999999</v>
      </c>
      <c r="U641" s="167">
        <f t="shared" si="179"/>
        <v>132.78800000000001</v>
      </c>
      <c r="V641" s="135">
        <f t="shared" si="180"/>
        <v>60</v>
      </c>
      <c r="W641" s="167">
        <f t="shared" si="181"/>
        <v>176.25200000000001</v>
      </c>
      <c r="X641" s="167">
        <f t="shared" si="182"/>
        <v>88.390999999999991</v>
      </c>
      <c r="Y641" s="167">
        <f t="shared" si="183"/>
        <v>102.78800000000001</v>
      </c>
      <c r="Z641" t="str">
        <f t="shared" si="184"/>
        <v>NA</v>
      </c>
      <c r="AA641">
        <f t="shared" si="185"/>
        <v>123.39099999999999</v>
      </c>
      <c r="AB641" s="168" t="str">
        <f t="shared" si="186"/>
        <v>NA</v>
      </c>
      <c r="AC641">
        <f t="shared" si="187"/>
        <v>118.39099999999999</v>
      </c>
      <c r="AD641" s="168" t="str">
        <f t="shared" si="188"/>
        <v>NA</v>
      </c>
      <c r="AE641" t="str">
        <f t="shared" si="189"/>
        <v>NA</v>
      </c>
    </row>
    <row r="642" spans="1:31" outlineLevel="1" x14ac:dyDescent="0.25">
      <c r="A642" s="149">
        <v>5</v>
      </c>
      <c r="B642" s="164" t="str">
        <f t="shared" si="171"/>
        <v>FA</v>
      </c>
      <c r="C642" s="164" t="str">
        <f t="shared" si="172"/>
        <v>FA</v>
      </c>
      <c r="D642" s="164" t="str">
        <f t="shared" si="173"/>
        <v>FA</v>
      </c>
      <c r="E642" s="135">
        <v>7.59</v>
      </c>
      <c r="F642" s="165">
        <v>2</v>
      </c>
      <c r="G642" s="135">
        <v>6</v>
      </c>
      <c r="H642" s="135">
        <v>125</v>
      </c>
      <c r="I642" s="154">
        <v>3.3523100000000001</v>
      </c>
      <c r="J642" s="154">
        <v>6.0000000000000001E-3</v>
      </c>
      <c r="K642" s="154">
        <v>210.44200000000001</v>
      </c>
      <c r="L642" s="154">
        <v>145.69399999999999</v>
      </c>
      <c r="M642" s="154">
        <v>156.16300000000001</v>
      </c>
      <c r="N642" s="135">
        <f t="shared" si="174"/>
        <v>95</v>
      </c>
      <c r="O642" s="167">
        <f t="shared" si="175"/>
        <v>180.44200000000001</v>
      </c>
      <c r="P642" s="167">
        <f t="shared" si="175"/>
        <v>115.69399999999999</v>
      </c>
      <c r="Q642" s="167">
        <f t="shared" si="175"/>
        <v>126.16300000000001</v>
      </c>
      <c r="R642" s="135">
        <f t="shared" si="176"/>
        <v>90</v>
      </c>
      <c r="S642" s="167">
        <f t="shared" si="177"/>
        <v>175.44200000000001</v>
      </c>
      <c r="T642" s="167">
        <f t="shared" si="178"/>
        <v>110.69399999999999</v>
      </c>
      <c r="U642" s="167">
        <f t="shared" si="179"/>
        <v>121.16300000000001</v>
      </c>
      <c r="V642" s="135">
        <f t="shared" si="180"/>
        <v>60</v>
      </c>
      <c r="W642" s="167">
        <f t="shared" si="181"/>
        <v>145.44200000000001</v>
      </c>
      <c r="X642" s="167">
        <f t="shared" si="182"/>
        <v>80.693999999999988</v>
      </c>
      <c r="Y642" s="167">
        <f t="shared" si="183"/>
        <v>91.163000000000011</v>
      </c>
      <c r="Z642">
        <f t="shared" si="184"/>
        <v>180.44200000000001</v>
      </c>
      <c r="AA642">
        <f t="shared" si="185"/>
        <v>115.69399999999999</v>
      </c>
      <c r="AB642" s="168">
        <f t="shared" si="186"/>
        <v>175.44200000000001</v>
      </c>
      <c r="AC642">
        <f t="shared" si="187"/>
        <v>110.69399999999999</v>
      </c>
      <c r="AD642" s="168" t="str">
        <f t="shared" si="188"/>
        <v>NA</v>
      </c>
      <c r="AE642">
        <f t="shared" si="189"/>
        <v>80.693999999999988</v>
      </c>
    </row>
    <row r="643" spans="1:31" outlineLevel="1" x14ac:dyDescent="0.25">
      <c r="A643" s="149">
        <v>7.5</v>
      </c>
      <c r="B643" s="164" t="str">
        <f t="shared" si="171"/>
        <v>FA</v>
      </c>
      <c r="C643" s="164" t="str">
        <f t="shared" si="172"/>
        <v>FA</v>
      </c>
      <c r="D643" s="164" t="str">
        <f t="shared" si="173"/>
        <v>TR</v>
      </c>
      <c r="E643" s="135">
        <v>11.3</v>
      </c>
      <c r="F643" s="165">
        <v>2</v>
      </c>
      <c r="G643" s="135">
        <v>6</v>
      </c>
      <c r="H643" s="135">
        <v>125</v>
      </c>
      <c r="I643" s="154">
        <v>7.0638500000000004</v>
      </c>
      <c r="J643" s="154">
        <v>6.0000000000000001E-3</v>
      </c>
      <c r="K643" s="154">
        <v>184.02099999999999</v>
      </c>
      <c r="L643" s="154">
        <v>139.477</v>
      </c>
      <c r="M643" s="154">
        <v>146.49199999999999</v>
      </c>
      <c r="N643" s="135">
        <f t="shared" si="174"/>
        <v>95</v>
      </c>
      <c r="O643" s="167">
        <f t="shared" si="175"/>
        <v>154.02099999999999</v>
      </c>
      <c r="P643" s="167">
        <f t="shared" si="175"/>
        <v>109.477</v>
      </c>
      <c r="Q643" s="167">
        <f t="shared" si="175"/>
        <v>116.49199999999999</v>
      </c>
      <c r="R643" s="135">
        <f t="shared" si="176"/>
        <v>90</v>
      </c>
      <c r="S643" s="167">
        <f t="shared" si="177"/>
        <v>149.02099999999999</v>
      </c>
      <c r="T643" s="167">
        <f t="shared" si="178"/>
        <v>104.477</v>
      </c>
      <c r="U643" s="167">
        <f t="shared" si="179"/>
        <v>111.49199999999999</v>
      </c>
      <c r="V643" s="135">
        <f t="shared" si="180"/>
        <v>60</v>
      </c>
      <c r="W643" s="167">
        <f t="shared" si="181"/>
        <v>119.02099999999999</v>
      </c>
      <c r="X643" s="167">
        <f t="shared" si="182"/>
        <v>74.477000000000004</v>
      </c>
      <c r="Y643" s="167">
        <f t="shared" si="183"/>
        <v>81.49199999999999</v>
      </c>
      <c r="Z643">
        <f t="shared" si="184"/>
        <v>154.02099999999999</v>
      </c>
      <c r="AA643">
        <f t="shared" si="185"/>
        <v>109.477</v>
      </c>
      <c r="AB643" s="168">
        <f t="shared" si="186"/>
        <v>149.02099999999999</v>
      </c>
      <c r="AC643">
        <f t="shared" si="187"/>
        <v>104.477</v>
      </c>
      <c r="AD643" s="168">
        <f t="shared" si="188"/>
        <v>119.02099999999999</v>
      </c>
      <c r="AE643">
        <f t="shared" si="189"/>
        <v>74.477000000000004</v>
      </c>
    </row>
    <row r="644" spans="1:31" outlineLevel="1" x14ac:dyDescent="0.25">
      <c r="A644" s="149">
        <v>10</v>
      </c>
      <c r="B644" s="164" t="str">
        <f t="shared" ref="B644:B707" si="190">IF(AND($A644&lt;=$C$29,Z644&lt;&gt;"NA",AA644&lt;&gt;"NA",G644&gt;=$Z$31),"TR","FA")</f>
        <v>FA</v>
      </c>
      <c r="C644" s="164" t="str">
        <f t="shared" ref="C644:C707" si="191">IF(AND($A644&lt;=$C$29,$AB644&lt;&gt;"NA",$AC644&lt;&gt;"NA",$G644&gt;=$AB$31),"TR","FA")</f>
        <v>FA</v>
      </c>
      <c r="D644" s="164" t="str">
        <f t="shared" ref="D644:D707" si="192">IF(AND($A644&lt;=$C$29,$AD644&lt;&gt;"NA",$AE644&lt;&gt;"NA",$G644&gt;=$AD$31),"TR","FA")</f>
        <v>TR</v>
      </c>
      <c r="E644" s="135">
        <v>15.02</v>
      </c>
      <c r="F644" s="165">
        <v>2</v>
      </c>
      <c r="G644" s="135">
        <v>6</v>
      </c>
      <c r="H644" s="135">
        <v>125</v>
      </c>
      <c r="I644" s="154">
        <v>10.775399999999999</v>
      </c>
      <c r="J644" s="154">
        <v>6.0000000000000001E-3</v>
      </c>
      <c r="K644" s="154">
        <v>170.12299999999999</v>
      </c>
      <c r="L644" s="154">
        <v>136.042</v>
      </c>
      <c r="M644" s="154">
        <v>141.42099999999999</v>
      </c>
      <c r="N644" s="135">
        <f t="shared" si="174"/>
        <v>95</v>
      </c>
      <c r="O644" s="167">
        <f t="shared" si="175"/>
        <v>140.12299999999999</v>
      </c>
      <c r="P644" s="167">
        <f t="shared" si="175"/>
        <v>106.042</v>
      </c>
      <c r="Q644" s="167">
        <f t="shared" si="175"/>
        <v>111.42099999999999</v>
      </c>
      <c r="R644" s="135">
        <f t="shared" si="176"/>
        <v>90</v>
      </c>
      <c r="S644" s="167">
        <f t="shared" si="177"/>
        <v>135.12299999999999</v>
      </c>
      <c r="T644" s="167">
        <f t="shared" si="178"/>
        <v>101.042</v>
      </c>
      <c r="U644" s="167">
        <f t="shared" si="179"/>
        <v>106.42099999999999</v>
      </c>
      <c r="V644" s="135">
        <f t="shared" si="180"/>
        <v>60</v>
      </c>
      <c r="W644" s="167">
        <f t="shared" si="181"/>
        <v>105.12299999999999</v>
      </c>
      <c r="X644" s="167">
        <f t="shared" si="182"/>
        <v>71.042000000000002</v>
      </c>
      <c r="Y644" s="167">
        <f t="shared" si="183"/>
        <v>76.420999999999992</v>
      </c>
      <c r="Z644">
        <f t="shared" si="184"/>
        <v>140.12299999999999</v>
      </c>
      <c r="AA644">
        <f t="shared" si="185"/>
        <v>106.042</v>
      </c>
      <c r="AB644" s="168">
        <f t="shared" si="186"/>
        <v>135.12299999999999</v>
      </c>
      <c r="AC644">
        <f t="shared" si="187"/>
        <v>101.042</v>
      </c>
      <c r="AD644" s="168">
        <f t="shared" si="188"/>
        <v>105.12299999999999</v>
      </c>
      <c r="AE644">
        <f t="shared" si="189"/>
        <v>71.042000000000002</v>
      </c>
    </row>
    <row r="645" spans="1:31" outlineLevel="1" x14ac:dyDescent="0.25">
      <c r="A645" s="149">
        <v>15</v>
      </c>
      <c r="B645" s="164" t="str">
        <f t="shared" si="190"/>
        <v>FA</v>
      </c>
      <c r="C645" s="164" t="str">
        <f t="shared" si="191"/>
        <v>FA</v>
      </c>
      <c r="D645" s="164" t="str">
        <f t="shared" si="192"/>
        <v>TR</v>
      </c>
      <c r="E645" s="135">
        <v>22.44</v>
      </c>
      <c r="F645" s="165">
        <v>2</v>
      </c>
      <c r="G645" s="135">
        <v>6</v>
      </c>
      <c r="H645" s="135">
        <v>125</v>
      </c>
      <c r="I645" s="154">
        <v>18.198499999999999</v>
      </c>
      <c r="J645" s="154">
        <v>6.0000000000000001E-3</v>
      </c>
      <c r="K645" s="154">
        <v>155.82</v>
      </c>
      <c r="L645" s="154">
        <v>132.637</v>
      </c>
      <c r="M645" s="154">
        <v>136.19399999999999</v>
      </c>
      <c r="N645" s="135">
        <f t="shared" ref="N645:N708" si="193">$O$35</f>
        <v>95</v>
      </c>
      <c r="O645" s="167">
        <f t="shared" ref="O645:Q708" si="194">K645-$K$35+$O$35</f>
        <v>125.82</v>
      </c>
      <c r="P645" s="167">
        <f t="shared" si="194"/>
        <v>102.637</v>
      </c>
      <c r="Q645" s="167">
        <f t="shared" si="194"/>
        <v>106.19399999999999</v>
      </c>
      <c r="R645" s="135">
        <f t="shared" ref="R645:R708" si="195">$S$35</f>
        <v>90</v>
      </c>
      <c r="S645" s="167">
        <f t="shared" ref="S645:S708" si="196">$K645-$K$35+$S$35</f>
        <v>120.82</v>
      </c>
      <c r="T645" s="167">
        <f t="shared" ref="T645:T708" si="197">$L645-$K$35+$S$35</f>
        <v>97.637</v>
      </c>
      <c r="U645" s="167">
        <f t="shared" ref="U645:U708" si="198">$M645-$K$35+$S$35</f>
        <v>101.19399999999999</v>
      </c>
      <c r="V645" s="135">
        <f t="shared" ref="V645:V708" si="199">$W$35</f>
        <v>60</v>
      </c>
      <c r="W645" s="167">
        <f t="shared" ref="W645:W708" si="200">$K645-$K$35+$W$35</f>
        <v>90.82</v>
      </c>
      <c r="X645" s="167">
        <f t="shared" ref="X645:X708" si="201">$L645-$K$35+$W$35</f>
        <v>67.637</v>
      </c>
      <c r="Y645" s="167">
        <f t="shared" ref="Y645:Y708" si="202">$M645-$K$35+$W$35</f>
        <v>71.193999999999988</v>
      </c>
      <c r="Z645">
        <f t="shared" ref="Z645:Z708" si="203">IF(O645&lt;$Z$35,O645,"NA")</f>
        <v>125.82</v>
      </c>
      <c r="AA645">
        <f t="shared" ref="AA645:AA708" si="204">IF(P645&lt;$AA$35,P645,"NA")</f>
        <v>102.637</v>
      </c>
      <c r="AB645" s="168">
        <f t="shared" ref="AB645:AB708" si="205">IF(S645&lt;$AB$35,S645,"NA")</f>
        <v>120.82</v>
      </c>
      <c r="AC645">
        <f t="shared" ref="AC645:AC708" si="206">IF(T645&lt;$AC$35,T645,"NA")</f>
        <v>97.637</v>
      </c>
      <c r="AD645" s="168">
        <f t="shared" ref="AD645:AD708" si="207">IF(W645&lt;$AD$35,W645,"NA")</f>
        <v>90.82</v>
      </c>
      <c r="AE645">
        <f t="shared" ref="AE645:AE708" si="208">IF(X645&lt;$AE$35,X645,"NA")</f>
        <v>67.637</v>
      </c>
    </row>
    <row r="646" spans="1:31" outlineLevel="1" x14ac:dyDescent="0.25">
      <c r="A646" s="149">
        <v>20</v>
      </c>
      <c r="B646" s="164" t="str">
        <f t="shared" si="190"/>
        <v>FA</v>
      </c>
      <c r="C646" s="164" t="str">
        <f t="shared" si="191"/>
        <v>FA</v>
      </c>
      <c r="D646" s="164" t="str">
        <f t="shared" si="192"/>
        <v>TR</v>
      </c>
      <c r="E646" s="135">
        <v>29.86</v>
      </c>
      <c r="F646" s="165">
        <v>2</v>
      </c>
      <c r="G646" s="135">
        <v>6</v>
      </c>
      <c r="H646" s="135">
        <v>125</v>
      </c>
      <c r="I646" s="154">
        <v>25.621500000000001</v>
      </c>
      <c r="J646" s="154">
        <v>6.0000000000000001E-3</v>
      </c>
      <c r="K646" s="154">
        <v>148.364</v>
      </c>
      <c r="L646" s="154">
        <v>130.75</v>
      </c>
      <c r="M646" s="154">
        <v>133.53399999999999</v>
      </c>
      <c r="N646" s="135">
        <f t="shared" si="193"/>
        <v>95</v>
      </c>
      <c r="O646" s="167">
        <f t="shared" si="194"/>
        <v>118.364</v>
      </c>
      <c r="P646" s="167">
        <f t="shared" si="194"/>
        <v>100.75</v>
      </c>
      <c r="Q646" s="167">
        <f t="shared" si="194"/>
        <v>103.53399999999999</v>
      </c>
      <c r="R646" s="135">
        <f t="shared" si="195"/>
        <v>90</v>
      </c>
      <c r="S646" s="167">
        <f t="shared" si="196"/>
        <v>113.364</v>
      </c>
      <c r="T646" s="167">
        <f t="shared" si="197"/>
        <v>95.75</v>
      </c>
      <c r="U646" s="167">
        <f t="shared" si="198"/>
        <v>98.533999999999992</v>
      </c>
      <c r="V646" s="135">
        <f t="shared" si="199"/>
        <v>60</v>
      </c>
      <c r="W646" s="167">
        <f t="shared" si="200"/>
        <v>83.364000000000004</v>
      </c>
      <c r="X646" s="167">
        <f t="shared" si="201"/>
        <v>65.75</v>
      </c>
      <c r="Y646" s="167">
        <f t="shared" si="202"/>
        <v>68.533999999999992</v>
      </c>
      <c r="Z646">
        <f t="shared" si="203"/>
        <v>118.364</v>
      </c>
      <c r="AA646">
        <f t="shared" si="204"/>
        <v>100.75</v>
      </c>
      <c r="AB646" s="168">
        <f t="shared" si="205"/>
        <v>113.364</v>
      </c>
      <c r="AC646">
        <f t="shared" si="206"/>
        <v>95.75</v>
      </c>
      <c r="AD646" s="168">
        <f t="shared" si="207"/>
        <v>83.364000000000004</v>
      </c>
      <c r="AE646">
        <f t="shared" si="208"/>
        <v>65.75</v>
      </c>
    </row>
    <row r="647" spans="1:31" outlineLevel="1" x14ac:dyDescent="0.25">
      <c r="A647" s="149">
        <v>35</v>
      </c>
      <c r="B647" s="164" t="str">
        <f t="shared" si="190"/>
        <v>FA</v>
      </c>
      <c r="C647" s="164" t="str">
        <f t="shared" si="191"/>
        <v>FA</v>
      </c>
      <c r="D647" s="164" t="str">
        <f t="shared" si="192"/>
        <v>FA</v>
      </c>
      <c r="E647" s="135">
        <v>52.13</v>
      </c>
      <c r="F647" s="165">
        <v>2</v>
      </c>
      <c r="G647" s="135">
        <v>6</v>
      </c>
      <c r="H647" s="135">
        <v>125</v>
      </c>
      <c r="I647" s="154">
        <v>47.890799999999999</v>
      </c>
      <c r="J647" s="154">
        <v>6.0000000000000001E-3</v>
      </c>
      <c r="K647" s="154">
        <v>138.65799999999999</v>
      </c>
      <c r="L647" s="154">
        <v>128.435</v>
      </c>
      <c r="M647" s="154">
        <v>129.971</v>
      </c>
      <c r="N647" s="135">
        <f t="shared" si="193"/>
        <v>95</v>
      </c>
      <c r="O647" s="167">
        <f t="shared" si="194"/>
        <v>108.65799999999999</v>
      </c>
      <c r="P647" s="167">
        <f t="shared" si="194"/>
        <v>98.435000000000002</v>
      </c>
      <c r="Q647" s="167">
        <f t="shared" si="194"/>
        <v>99.971000000000004</v>
      </c>
      <c r="R647" s="135">
        <f t="shared" si="195"/>
        <v>90</v>
      </c>
      <c r="S647" s="167">
        <f t="shared" si="196"/>
        <v>103.65799999999999</v>
      </c>
      <c r="T647" s="167">
        <f t="shared" si="197"/>
        <v>93.435000000000002</v>
      </c>
      <c r="U647" s="167">
        <f t="shared" si="198"/>
        <v>94.971000000000004</v>
      </c>
      <c r="V647" s="135">
        <f t="shared" si="199"/>
        <v>60</v>
      </c>
      <c r="W647" s="167">
        <f t="shared" si="200"/>
        <v>73.657999999999987</v>
      </c>
      <c r="X647" s="167">
        <f t="shared" si="201"/>
        <v>63.435000000000002</v>
      </c>
      <c r="Y647" s="167">
        <f t="shared" si="202"/>
        <v>64.971000000000004</v>
      </c>
      <c r="Z647">
        <f t="shared" si="203"/>
        <v>108.65799999999999</v>
      </c>
      <c r="AA647">
        <f t="shared" si="204"/>
        <v>98.435000000000002</v>
      </c>
      <c r="AB647" s="168">
        <f t="shared" si="205"/>
        <v>103.65799999999999</v>
      </c>
      <c r="AC647">
        <f t="shared" si="206"/>
        <v>93.435000000000002</v>
      </c>
      <c r="AD647" s="168">
        <f t="shared" si="207"/>
        <v>73.657999999999987</v>
      </c>
      <c r="AE647">
        <f t="shared" si="208"/>
        <v>63.435000000000002</v>
      </c>
    </row>
    <row r="648" spans="1:31" outlineLevel="1" x14ac:dyDescent="0.25">
      <c r="A648" s="149">
        <v>50</v>
      </c>
      <c r="B648" s="164" t="str">
        <f t="shared" si="190"/>
        <v>FA</v>
      </c>
      <c r="C648" s="164" t="str">
        <f t="shared" si="191"/>
        <v>FA</v>
      </c>
      <c r="D648" s="164" t="str">
        <f t="shared" si="192"/>
        <v>FA</v>
      </c>
      <c r="E648" s="135">
        <v>74.400000000000006</v>
      </c>
      <c r="F648" s="165">
        <v>2</v>
      </c>
      <c r="G648" s="135">
        <v>6</v>
      </c>
      <c r="H648" s="135">
        <v>125</v>
      </c>
      <c r="I648" s="154">
        <v>70.16</v>
      </c>
      <c r="J648" s="154">
        <v>6.0000000000000001E-3</v>
      </c>
      <c r="K648" s="154">
        <v>134.66999999999999</v>
      </c>
      <c r="L648" s="154">
        <v>127.482</v>
      </c>
      <c r="M648" s="154">
        <v>128.6</v>
      </c>
      <c r="N648" s="135">
        <f t="shared" si="193"/>
        <v>95</v>
      </c>
      <c r="O648" s="167">
        <f t="shared" si="194"/>
        <v>104.66999999999999</v>
      </c>
      <c r="P648" s="167">
        <f t="shared" si="194"/>
        <v>97.481999999999999</v>
      </c>
      <c r="Q648" s="167">
        <f t="shared" si="194"/>
        <v>98.6</v>
      </c>
      <c r="R648" s="135">
        <f t="shared" si="195"/>
        <v>90</v>
      </c>
      <c r="S648" s="167">
        <f t="shared" si="196"/>
        <v>99.669999999999987</v>
      </c>
      <c r="T648" s="167">
        <f t="shared" si="197"/>
        <v>92.481999999999999</v>
      </c>
      <c r="U648" s="167">
        <f t="shared" si="198"/>
        <v>93.6</v>
      </c>
      <c r="V648" s="135">
        <f t="shared" si="199"/>
        <v>60</v>
      </c>
      <c r="W648" s="167">
        <f t="shared" si="200"/>
        <v>69.669999999999987</v>
      </c>
      <c r="X648" s="167">
        <f t="shared" si="201"/>
        <v>62.481999999999999</v>
      </c>
      <c r="Y648" s="167">
        <f t="shared" si="202"/>
        <v>63.599999999999994</v>
      </c>
      <c r="Z648">
        <f t="shared" si="203"/>
        <v>104.66999999999999</v>
      </c>
      <c r="AA648">
        <f t="shared" si="204"/>
        <v>97.481999999999999</v>
      </c>
      <c r="AB648" s="168">
        <f t="shared" si="205"/>
        <v>99.669999999999987</v>
      </c>
      <c r="AC648">
        <f t="shared" si="206"/>
        <v>92.481999999999999</v>
      </c>
      <c r="AD648" s="168">
        <f t="shared" si="207"/>
        <v>69.669999999999987</v>
      </c>
      <c r="AE648">
        <f t="shared" si="208"/>
        <v>62.481999999999999</v>
      </c>
    </row>
    <row r="649" spans="1:31" outlineLevel="1" x14ac:dyDescent="0.25">
      <c r="A649" s="149">
        <v>60</v>
      </c>
      <c r="B649" s="164" t="str">
        <f t="shared" si="190"/>
        <v>FA</v>
      </c>
      <c r="C649" s="164" t="str">
        <f t="shared" si="191"/>
        <v>FA</v>
      </c>
      <c r="D649" s="164" t="str">
        <f t="shared" si="192"/>
        <v>FA</v>
      </c>
      <c r="E649" s="135">
        <v>89.25</v>
      </c>
      <c r="F649" s="165">
        <v>2</v>
      </c>
      <c r="G649" s="135">
        <v>6</v>
      </c>
      <c r="H649" s="135">
        <v>125</v>
      </c>
      <c r="I649" s="154">
        <v>85.006200000000007</v>
      </c>
      <c r="J649" s="154">
        <v>6.0000000000000001E-3</v>
      </c>
      <c r="K649" s="154">
        <v>133.11199999999999</v>
      </c>
      <c r="L649" s="154">
        <v>127.09099999999999</v>
      </c>
      <c r="M649" s="154">
        <v>128.06399999999999</v>
      </c>
      <c r="N649" s="135">
        <f t="shared" si="193"/>
        <v>95</v>
      </c>
      <c r="O649" s="167">
        <f t="shared" si="194"/>
        <v>103.11199999999999</v>
      </c>
      <c r="P649" s="167">
        <f t="shared" si="194"/>
        <v>97.090999999999994</v>
      </c>
      <c r="Q649" s="167">
        <f t="shared" si="194"/>
        <v>98.063999999999993</v>
      </c>
      <c r="R649" s="135">
        <f t="shared" si="195"/>
        <v>90</v>
      </c>
      <c r="S649" s="167">
        <f t="shared" si="196"/>
        <v>98.111999999999995</v>
      </c>
      <c r="T649" s="167">
        <f t="shared" si="197"/>
        <v>92.090999999999994</v>
      </c>
      <c r="U649" s="167">
        <f t="shared" si="198"/>
        <v>93.063999999999993</v>
      </c>
      <c r="V649" s="135">
        <f t="shared" si="199"/>
        <v>60</v>
      </c>
      <c r="W649" s="167">
        <f t="shared" si="200"/>
        <v>68.111999999999995</v>
      </c>
      <c r="X649" s="167">
        <f t="shared" si="201"/>
        <v>62.090999999999994</v>
      </c>
      <c r="Y649" s="167">
        <f t="shared" si="202"/>
        <v>63.063999999999993</v>
      </c>
      <c r="Z649">
        <f t="shared" si="203"/>
        <v>103.11199999999999</v>
      </c>
      <c r="AA649">
        <f t="shared" si="204"/>
        <v>97.090999999999994</v>
      </c>
      <c r="AB649" s="168">
        <f t="shared" si="205"/>
        <v>98.111999999999995</v>
      </c>
      <c r="AC649">
        <f t="shared" si="206"/>
        <v>92.090999999999994</v>
      </c>
      <c r="AD649" s="168">
        <f t="shared" si="207"/>
        <v>68.111999999999995</v>
      </c>
      <c r="AE649">
        <f t="shared" si="208"/>
        <v>62.090999999999994</v>
      </c>
    </row>
    <row r="650" spans="1:31" outlineLevel="1" x14ac:dyDescent="0.25">
      <c r="A650" s="149">
        <v>70</v>
      </c>
      <c r="B650" s="164" t="str">
        <f t="shared" si="190"/>
        <v>FA</v>
      </c>
      <c r="C650" s="164" t="str">
        <f t="shared" si="191"/>
        <v>FA</v>
      </c>
      <c r="D650" s="164" t="str">
        <f t="shared" si="192"/>
        <v>FA</v>
      </c>
      <c r="E650" s="135">
        <v>104.09</v>
      </c>
      <c r="F650" s="165">
        <v>2</v>
      </c>
      <c r="G650" s="135">
        <v>6</v>
      </c>
      <c r="H650" s="135">
        <v>125</v>
      </c>
      <c r="I650" s="154">
        <v>99.8523</v>
      </c>
      <c r="J650" s="154">
        <v>6.0000000000000001E-3</v>
      </c>
      <c r="K650" s="154">
        <v>131.98599999999999</v>
      </c>
      <c r="L650" s="154">
        <v>126.809</v>
      </c>
      <c r="M650" s="154">
        <v>127.595</v>
      </c>
      <c r="N650" s="135">
        <f t="shared" si="193"/>
        <v>95</v>
      </c>
      <c r="O650" s="167">
        <f t="shared" si="194"/>
        <v>101.98599999999999</v>
      </c>
      <c r="P650" s="167">
        <f t="shared" si="194"/>
        <v>96.808999999999997</v>
      </c>
      <c r="Q650" s="167">
        <f t="shared" si="194"/>
        <v>97.594999999999999</v>
      </c>
      <c r="R650" s="135">
        <f t="shared" si="195"/>
        <v>90</v>
      </c>
      <c r="S650" s="167">
        <f t="shared" si="196"/>
        <v>96.98599999999999</v>
      </c>
      <c r="T650" s="167">
        <f t="shared" si="197"/>
        <v>91.808999999999997</v>
      </c>
      <c r="U650" s="167">
        <f t="shared" si="198"/>
        <v>92.594999999999999</v>
      </c>
      <c r="V650" s="135">
        <f t="shared" si="199"/>
        <v>60</v>
      </c>
      <c r="W650" s="167">
        <f t="shared" si="200"/>
        <v>66.98599999999999</v>
      </c>
      <c r="X650" s="167">
        <f t="shared" si="201"/>
        <v>61.808999999999997</v>
      </c>
      <c r="Y650" s="167">
        <f t="shared" si="202"/>
        <v>62.594999999999999</v>
      </c>
      <c r="Z650">
        <f t="shared" si="203"/>
        <v>101.98599999999999</v>
      </c>
      <c r="AA650">
        <f t="shared" si="204"/>
        <v>96.808999999999997</v>
      </c>
      <c r="AB650" s="168">
        <f t="shared" si="205"/>
        <v>96.98599999999999</v>
      </c>
      <c r="AC650">
        <f t="shared" si="206"/>
        <v>91.808999999999997</v>
      </c>
      <c r="AD650" s="168">
        <f t="shared" si="207"/>
        <v>66.98599999999999</v>
      </c>
      <c r="AE650">
        <f t="shared" si="208"/>
        <v>61.808999999999997</v>
      </c>
    </row>
    <row r="651" spans="1:31" outlineLevel="1" x14ac:dyDescent="0.25">
      <c r="A651" s="149">
        <v>85</v>
      </c>
      <c r="B651" s="164" t="str">
        <f t="shared" si="190"/>
        <v>FA</v>
      </c>
      <c r="C651" s="164" t="str">
        <f t="shared" si="191"/>
        <v>FA</v>
      </c>
      <c r="D651" s="164" t="str">
        <f t="shared" si="192"/>
        <v>FA</v>
      </c>
      <c r="E651" s="135">
        <v>126.36</v>
      </c>
      <c r="F651" s="165">
        <v>2</v>
      </c>
      <c r="G651" s="135">
        <v>6</v>
      </c>
      <c r="H651" s="135">
        <v>125</v>
      </c>
      <c r="I651" s="154">
        <v>122.122</v>
      </c>
      <c r="J651" s="154">
        <v>6.0000000000000001E-3</v>
      </c>
      <c r="K651" s="154">
        <v>130.792</v>
      </c>
      <c r="L651" s="154">
        <v>126.506</v>
      </c>
      <c r="M651" s="154">
        <v>127.13200000000001</v>
      </c>
      <c r="N651" s="135">
        <f t="shared" si="193"/>
        <v>95</v>
      </c>
      <c r="O651" s="167">
        <f t="shared" si="194"/>
        <v>100.792</v>
      </c>
      <c r="P651" s="167">
        <f t="shared" si="194"/>
        <v>96.506</v>
      </c>
      <c r="Q651" s="167">
        <f t="shared" si="194"/>
        <v>97.132000000000005</v>
      </c>
      <c r="R651" s="135">
        <f t="shared" si="195"/>
        <v>90</v>
      </c>
      <c r="S651" s="167">
        <f t="shared" si="196"/>
        <v>95.792000000000002</v>
      </c>
      <c r="T651" s="167">
        <f t="shared" si="197"/>
        <v>91.506</v>
      </c>
      <c r="U651" s="167">
        <f t="shared" si="198"/>
        <v>92.132000000000005</v>
      </c>
      <c r="V651" s="135">
        <f t="shared" si="199"/>
        <v>60</v>
      </c>
      <c r="W651" s="167">
        <f t="shared" si="200"/>
        <v>65.792000000000002</v>
      </c>
      <c r="X651" s="167">
        <f t="shared" si="201"/>
        <v>61.506</v>
      </c>
      <c r="Y651" s="167">
        <f t="shared" si="202"/>
        <v>62.132000000000005</v>
      </c>
      <c r="Z651">
        <f t="shared" si="203"/>
        <v>100.792</v>
      </c>
      <c r="AA651">
        <f t="shared" si="204"/>
        <v>96.506</v>
      </c>
      <c r="AB651" s="168">
        <f t="shared" si="205"/>
        <v>95.792000000000002</v>
      </c>
      <c r="AC651">
        <f t="shared" si="206"/>
        <v>91.506</v>
      </c>
      <c r="AD651" s="168">
        <f t="shared" si="207"/>
        <v>65.792000000000002</v>
      </c>
      <c r="AE651">
        <f t="shared" si="208"/>
        <v>61.506</v>
      </c>
    </row>
    <row r="652" spans="1:31" outlineLevel="1" x14ac:dyDescent="0.25">
      <c r="A652" s="149">
        <v>100</v>
      </c>
      <c r="B652" s="164" t="str">
        <f t="shared" si="190"/>
        <v>FA</v>
      </c>
      <c r="C652" s="164" t="str">
        <f t="shared" si="191"/>
        <v>FA</v>
      </c>
      <c r="D652" s="164" t="str">
        <f t="shared" si="192"/>
        <v>FA</v>
      </c>
      <c r="E652" s="135">
        <v>148.63</v>
      </c>
      <c r="F652" s="165">
        <v>2</v>
      </c>
      <c r="G652" s="135">
        <v>6</v>
      </c>
      <c r="H652" s="135">
        <v>125</v>
      </c>
      <c r="I652" s="154">
        <v>144.39099999999999</v>
      </c>
      <c r="J652" s="154">
        <v>6.0000000000000001E-3</v>
      </c>
      <c r="K652" s="154">
        <v>129.95400000000001</v>
      </c>
      <c r="L652" s="154">
        <v>126.3</v>
      </c>
      <c r="M652" s="154">
        <v>126.84099999999999</v>
      </c>
      <c r="N652" s="135">
        <f t="shared" si="193"/>
        <v>95</v>
      </c>
      <c r="O652" s="167">
        <f t="shared" si="194"/>
        <v>99.954000000000008</v>
      </c>
      <c r="P652" s="167">
        <f t="shared" si="194"/>
        <v>96.3</v>
      </c>
      <c r="Q652" s="167">
        <f t="shared" si="194"/>
        <v>96.840999999999994</v>
      </c>
      <c r="R652" s="135">
        <f t="shared" si="195"/>
        <v>90</v>
      </c>
      <c r="S652" s="167">
        <f t="shared" si="196"/>
        <v>94.954000000000008</v>
      </c>
      <c r="T652" s="167">
        <f t="shared" si="197"/>
        <v>91.3</v>
      </c>
      <c r="U652" s="167">
        <f t="shared" si="198"/>
        <v>91.840999999999994</v>
      </c>
      <c r="V652" s="135">
        <f t="shared" si="199"/>
        <v>60</v>
      </c>
      <c r="W652" s="167">
        <f t="shared" si="200"/>
        <v>64.954000000000008</v>
      </c>
      <c r="X652" s="167">
        <f t="shared" si="201"/>
        <v>61.3</v>
      </c>
      <c r="Y652" s="167">
        <f t="shared" si="202"/>
        <v>61.840999999999994</v>
      </c>
      <c r="Z652">
        <f t="shared" si="203"/>
        <v>99.954000000000008</v>
      </c>
      <c r="AA652">
        <f t="shared" si="204"/>
        <v>96.3</v>
      </c>
      <c r="AB652" s="168">
        <f t="shared" si="205"/>
        <v>94.954000000000008</v>
      </c>
      <c r="AC652">
        <f t="shared" si="206"/>
        <v>91.3</v>
      </c>
      <c r="AD652" s="168">
        <f t="shared" si="207"/>
        <v>64.954000000000008</v>
      </c>
      <c r="AE652">
        <f t="shared" si="208"/>
        <v>61.3</v>
      </c>
    </row>
    <row r="653" spans="1:31" outlineLevel="1" x14ac:dyDescent="0.25">
      <c r="A653" s="149">
        <v>125</v>
      </c>
      <c r="B653" s="164" t="str">
        <f t="shared" si="190"/>
        <v>FA</v>
      </c>
      <c r="C653" s="164" t="str">
        <f t="shared" si="191"/>
        <v>FA</v>
      </c>
      <c r="D653" s="164" t="str">
        <f t="shared" si="192"/>
        <v>FA</v>
      </c>
      <c r="E653" s="135">
        <v>185.75</v>
      </c>
      <c r="F653" s="165">
        <v>2</v>
      </c>
      <c r="G653" s="135">
        <v>6</v>
      </c>
      <c r="H653" s="135">
        <v>125</v>
      </c>
      <c r="I653" s="154">
        <v>181.506</v>
      </c>
      <c r="J653" s="154">
        <v>6.0000000000000001E-3</v>
      </c>
      <c r="K653" s="154">
        <v>128.99700000000001</v>
      </c>
      <c r="L653" s="154">
        <v>126.057</v>
      </c>
      <c r="M653" s="154">
        <v>126.50700000000001</v>
      </c>
      <c r="N653" s="135">
        <f t="shared" si="193"/>
        <v>95</v>
      </c>
      <c r="O653" s="167">
        <f t="shared" si="194"/>
        <v>98.997000000000014</v>
      </c>
      <c r="P653" s="167">
        <f t="shared" si="194"/>
        <v>96.057000000000002</v>
      </c>
      <c r="Q653" s="167">
        <f t="shared" si="194"/>
        <v>96.507000000000005</v>
      </c>
      <c r="R653" s="135">
        <f t="shared" si="195"/>
        <v>90</v>
      </c>
      <c r="S653" s="167">
        <f t="shared" si="196"/>
        <v>93.997000000000014</v>
      </c>
      <c r="T653" s="167">
        <f t="shared" si="197"/>
        <v>91.057000000000002</v>
      </c>
      <c r="U653" s="167">
        <f t="shared" si="198"/>
        <v>91.507000000000005</v>
      </c>
      <c r="V653" s="135">
        <f t="shared" si="199"/>
        <v>60</v>
      </c>
      <c r="W653" s="167">
        <f t="shared" si="200"/>
        <v>63.997000000000014</v>
      </c>
      <c r="X653" s="167">
        <f t="shared" si="201"/>
        <v>61.057000000000002</v>
      </c>
      <c r="Y653" s="167">
        <f t="shared" si="202"/>
        <v>61.507000000000005</v>
      </c>
      <c r="Z653">
        <f t="shared" si="203"/>
        <v>98.997000000000014</v>
      </c>
      <c r="AA653">
        <f t="shared" si="204"/>
        <v>96.057000000000002</v>
      </c>
      <c r="AB653" s="168">
        <f t="shared" si="205"/>
        <v>93.997000000000014</v>
      </c>
      <c r="AC653">
        <f t="shared" si="206"/>
        <v>91.057000000000002</v>
      </c>
      <c r="AD653" s="168">
        <f t="shared" si="207"/>
        <v>63.997000000000014</v>
      </c>
      <c r="AE653">
        <f t="shared" si="208"/>
        <v>61.057000000000002</v>
      </c>
    </row>
    <row r="654" spans="1:31" outlineLevel="1" x14ac:dyDescent="0.25">
      <c r="A654" s="149">
        <v>150</v>
      </c>
      <c r="B654" s="164" t="str">
        <f t="shared" si="190"/>
        <v>FA</v>
      </c>
      <c r="C654" s="164" t="str">
        <f t="shared" si="191"/>
        <v>FA</v>
      </c>
      <c r="D654" s="164" t="str">
        <f t="shared" si="192"/>
        <v>FA</v>
      </c>
      <c r="E654" s="135">
        <v>222.86</v>
      </c>
      <c r="F654" s="165">
        <v>2</v>
      </c>
      <c r="G654" s="135">
        <v>6</v>
      </c>
      <c r="H654" s="135">
        <v>125</v>
      </c>
      <c r="I654" s="154">
        <v>218.62200000000001</v>
      </c>
      <c r="J654" s="154">
        <v>6.0000000000000001E-3</v>
      </c>
      <c r="K654" s="154">
        <v>128.358</v>
      </c>
      <c r="L654" s="154">
        <v>125.895</v>
      </c>
      <c r="M654" s="154">
        <v>126.295</v>
      </c>
      <c r="N654" s="135">
        <f t="shared" si="193"/>
        <v>95</v>
      </c>
      <c r="O654" s="167">
        <f t="shared" si="194"/>
        <v>98.358000000000004</v>
      </c>
      <c r="P654" s="167">
        <f t="shared" si="194"/>
        <v>95.894999999999996</v>
      </c>
      <c r="Q654" s="167">
        <f t="shared" si="194"/>
        <v>96.295000000000002</v>
      </c>
      <c r="R654" s="135">
        <f t="shared" si="195"/>
        <v>90</v>
      </c>
      <c r="S654" s="167">
        <f t="shared" si="196"/>
        <v>93.358000000000004</v>
      </c>
      <c r="T654" s="167">
        <f t="shared" si="197"/>
        <v>90.894999999999996</v>
      </c>
      <c r="U654" s="167">
        <f t="shared" si="198"/>
        <v>91.295000000000002</v>
      </c>
      <c r="V654" s="135">
        <f t="shared" si="199"/>
        <v>60</v>
      </c>
      <c r="W654" s="167">
        <f t="shared" si="200"/>
        <v>63.358000000000004</v>
      </c>
      <c r="X654" s="167">
        <f t="shared" si="201"/>
        <v>60.894999999999996</v>
      </c>
      <c r="Y654" s="167">
        <f t="shared" si="202"/>
        <v>61.295000000000002</v>
      </c>
      <c r="Z654">
        <f t="shared" si="203"/>
        <v>98.358000000000004</v>
      </c>
      <c r="AA654">
        <f t="shared" si="204"/>
        <v>95.894999999999996</v>
      </c>
      <c r="AB654" s="168">
        <f t="shared" si="205"/>
        <v>93.358000000000004</v>
      </c>
      <c r="AC654">
        <f t="shared" si="206"/>
        <v>90.894999999999996</v>
      </c>
      <c r="AD654" s="168">
        <f t="shared" si="207"/>
        <v>63.358000000000004</v>
      </c>
      <c r="AE654">
        <f t="shared" si="208"/>
        <v>60.894999999999996</v>
      </c>
    </row>
    <row r="655" spans="1:31" outlineLevel="1" x14ac:dyDescent="0.25">
      <c r="A655" s="149">
        <v>2</v>
      </c>
      <c r="B655" s="164" t="str">
        <f t="shared" si="190"/>
        <v>FA</v>
      </c>
      <c r="C655" s="164" t="str">
        <f t="shared" si="191"/>
        <v>FA</v>
      </c>
      <c r="D655" s="164" t="str">
        <f t="shared" si="192"/>
        <v>FA</v>
      </c>
      <c r="E655" s="135">
        <v>3.14</v>
      </c>
      <c r="F655" s="165">
        <v>2</v>
      </c>
      <c r="G655" s="135">
        <v>8</v>
      </c>
      <c r="H655" s="135">
        <v>125</v>
      </c>
      <c r="I655" s="154">
        <v>-1.10154</v>
      </c>
      <c r="J655" s="154">
        <v>8.0000000000000002E-3</v>
      </c>
      <c r="K655" s="154">
        <v>360.24400000000003</v>
      </c>
      <c r="L655" s="154">
        <v>183.90100000000001</v>
      </c>
      <c r="M655" s="154">
        <v>215.37</v>
      </c>
      <c r="N655" s="135">
        <f t="shared" si="193"/>
        <v>95</v>
      </c>
      <c r="O655" s="167">
        <f t="shared" si="194"/>
        <v>330.24400000000003</v>
      </c>
      <c r="P655" s="167">
        <f t="shared" si="194"/>
        <v>153.90100000000001</v>
      </c>
      <c r="Q655" s="167">
        <f t="shared" si="194"/>
        <v>185.37</v>
      </c>
      <c r="R655" s="135">
        <f t="shared" si="195"/>
        <v>90</v>
      </c>
      <c r="S655" s="167">
        <f t="shared" si="196"/>
        <v>325.24400000000003</v>
      </c>
      <c r="T655" s="167">
        <f t="shared" si="197"/>
        <v>148.90100000000001</v>
      </c>
      <c r="U655" s="167">
        <f t="shared" si="198"/>
        <v>180.37</v>
      </c>
      <c r="V655" s="135">
        <f t="shared" si="199"/>
        <v>60</v>
      </c>
      <c r="W655" s="167">
        <f t="shared" si="200"/>
        <v>295.24400000000003</v>
      </c>
      <c r="X655" s="167">
        <f t="shared" si="201"/>
        <v>118.90100000000001</v>
      </c>
      <c r="Y655" s="167">
        <f t="shared" si="202"/>
        <v>150.37</v>
      </c>
      <c r="Z655" t="str">
        <f t="shared" si="203"/>
        <v>NA</v>
      </c>
      <c r="AA655" t="str">
        <f t="shared" si="204"/>
        <v>NA</v>
      </c>
      <c r="AB655" s="168" t="str">
        <f t="shared" si="205"/>
        <v>NA</v>
      </c>
      <c r="AC655" t="str">
        <f t="shared" si="206"/>
        <v>NA</v>
      </c>
      <c r="AD655" s="168" t="str">
        <f t="shared" si="207"/>
        <v>NA</v>
      </c>
      <c r="AE655" t="str">
        <f t="shared" si="208"/>
        <v>NA</v>
      </c>
    </row>
    <row r="656" spans="1:31" outlineLevel="1" x14ac:dyDescent="0.25">
      <c r="A656" s="149">
        <v>3.5</v>
      </c>
      <c r="B656" s="164" t="str">
        <f t="shared" si="190"/>
        <v>FA</v>
      </c>
      <c r="C656" s="164" t="str">
        <f t="shared" si="191"/>
        <v>FA</v>
      </c>
      <c r="D656" s="164" t="str">
        <f t="shared" si="192"/>
        <v>FA</v>
      </c>
      <c r="E656" s="135">
        <v>5.37</v>
      </c>
      <c r="F656" s="165">
        <v>2</v>
      </c>
      <c r="G656" s="135">
        <v>8</v>
      </c>
      <c r="H656" s="135">
        <v>125</v>
      </c>
      <c r="I656" s="154">
        <v>1.12538</v>
      </c>
      <c r="J656" s="154">
        <v>8.0000000000000002E-3</v>
      </c>
      <c r="K656" s="154">
        <v>278.58999999999997</v>
      </c>
      <c r="L656" s="154">
        <v>162.518</v>
      </c>
      <c r="M656" s="154">
        <v>181.429</v>
      </c>
      <c r="N656" s="135">
        <f t="shared" si="193"/>
        <v>95</v>
      </c>
      <c r="O656" s="167">
        <f t="shared" si="194"/>
        <v>248.58999999999997</v>
      </c>
      <c r="P656" s="167">
        <f t="shared" si="194"/>
        <v>132.518</v>
      </c>
      <c r="Q656" s="167">
        <f t="shared" si="194"/>
        <v>151.429</v>
      </c>
      <c r="R656" s="135">
        <f t="shared" si="195"/>
        <v>90</v>
      </c>
      <c r="S656" s="167">
        <f t="shared" si="196"/>
        <v>243.58999999999997</v>
      </c>
      <c r="T656" s="167">
        <f t="shared" si="197"/>
        <v>127.518</v>
      </c>
      <c r="U656" s="167">
        <f t="shared" si="198"/>
        <v>146.429</v>
      </c>
      <c r="V656" s="135">
        <f t="shared" si="199"/>
        <v>60</v>
      </c>
      <c r="W656" s="167">
        <f t="shared" si="200"/>
        <v>213.58999999999997</v>
      </c>
      <c r="X656" s="167">
        <f t="shared" si="201"/>
        <v>97.518000000000001</v>
      </c>
      <c r="Y656" s="167">
        <f t="shared" si="202"/>
        <v>116.429</v>
      </c>
      <c r="Z656" t="str">
        <f t="shared" si="203"/>
        <v>NA</v>
      </c>
      <c r="AA656">
        <f t="shared" si="204"/>
        <v>132.518</v>
      </c>
      <c r="AB656" s="168" t="str">
        <f t="shared" si="205"/>
        <v>NA</v>
      </c>
      <c r="AC656" t="str">
        <f t="shared" si="206"/>
        <v>NA</v>
      </c>
      <c r="AD656" s="168" t="str">
        <f t="shared" si="207"/>
        <v>NA</v>
      </c>
      <c r="AE656" t="str">
        <f t="shared" si="208"/>
        <v>NA</v>
      </c>
    </row>
    <row r="657" spans="1:31" outlineLevel="1" x14ac:dyDescent="0.25">
      <c r="A657" s="149">
        <v>5</v>
      </c>
      <c r="B657" s="164" t="str">
        <f t="shared" si="190"/>
        <v>FA</v>
      </c>
      <c r="C657" s="164" t="str">
        <f t="shared" si="191"/>
        <v>FA</v>
      </c>
      <c r="D657" s="164" t="str">
        <f t="shared" si="192"/>
        <v>FA</v>
      </c>
      <c r="E657" s="135">
        <v>7.59</v>
      </c>
      <c r="F657" s="165">
        <v>2</v>
      </c>
      <c r="G657" s="135">
        <v>8</v>
      </c>
      <c r="H657" s="135">
        <v>125</v>
      </c>
      <c r="I657" s="154">
        <v>3.3523100000000001</v>
      </c>
      <c r="J657" s="154">
        <v>8.0000000000000002E-3</v>
      </c>
      <c r="K657" s="154">
        <v>238.084</v>
      </c>
      <c r="L657" s="154">
        <v>152.40700000000001</v>
      </c>
      <c r="M657" s="154">
        <v>166.21199999999999</v>
      </c>
      <c r="N657" s="135">
        <f t="shared" si="193"/>
        <v>95</v>
      </c>
      <c r="O657" s="167">
        <f t="shared" si="194"/>
        <v>208.084</v>
      </c>
      <c r="P657" s="167">
        <f t="shared" si="194"/>
        <v>122.40700000000001</v>
      </c>
      <c r="Q657" s="167">
        <f t="shared" si="194"/>
        <v>136.21199999999999</v>
      </c>
      <c r="R657" s="135">
        <f t="shared" si="195"/>
        <v>90</v>
      </c>
      <c r="S657" s="167">
        <f t="shared" si="196"/>
        <v>203.084</v>
      </c>
      <c r="T657" s="167">
        <f t="shared" si="197"/>
        <v>117.40700000000001</v>
      </c>
      <c r="U657" s="167">
        <f t="shared" si="198"/>
        <v>131.21199999999999</v>
      </c>
      <c r="V657" s="135">
        <f t="shared" si="199"/>
        <v>60</v>
      </c>
      <c r="W657" s="167">
        <f t="shared" si="200"/>
        <v>173.084</v>
      </c>
      <c r="X657" s="167">
        <f t="shared" si="201"/>
        <v>87.407000000000011</v>
      </c>
      <c r="Y657" s="167">
        <f t="shared" si="202"/>
        <v>101.21199999999999</v>
      </c>
      <c r="Z657" t="str">
        <f t="shared" si="203"/>
        <v>NA</v>
      </c>
      <c r="AA657">
        <f t="shared" si="204"/>
        <v>122.40700000000001</v>
      </c>
      <c r="AB657" s="168" t="str">
        <f t="shared" si="205"/>
        <v>NA</v>
      </c>
      <c r="AC657">
        <f t="shared" si="206"/>
        <v>117.40700000000001</v>
      </c>
      <c r="AD657" s="168" t="str">
        <f t="shared" si="207"/>
        <v>NA</v>
      </c>
      <c r="AE657" t="str">
        <f t="shared" si="208"/>
        <v>NA</v>
      </c>
    </row>
    <row r="658" spans="1:31" outlineLevel="1" x14ac:dyDescent="0.25">
      <c r="A658" s="149">
        <v>7.5</v>
      </c>
      <c r="B658" s="164" t="str">
        <f t="shared" si="190"/>
        <v>FA</v>
      </c>
      <c r="C658" s="164" t="str">
        <f t="shared" si="191"/>
        <v>TR</v>
      </c>
      <c r="D658" s="164" t="str">
        <f t="shared" si="192"/>
        <v>FA</v>
      </c>
      <c r="E658" s="135">
        <v>11.3</v>
      </c>
      <c r="F658" s="165">
        <v>2</v>
      </c>
      <c r="G658" s="135">
        <v>8</v>
      </c>
      <c r="H658" s="135">
        <v>125</v>
      </c>
      <c r="I658" s="154">
        <v>7.0638500000000004</v>
      </c>
      <c r="J658" s="154">
        <v>8.0000000000000002E-3</v>
      </c>
      <c r="K658" s="154">
        <v>203.28700000000001</v>
      </c>
      <c r="L658" s="154">
        <v>144.215</v>
      </c>
      <c r="M658" s="154">
        <v>153.495</v>
      </c>
      <c r="N658" s="135">
        <f t="shared" si="193"/>
        <v>95</v>
      </c>
      <c r="O658" s="167">
        <f t="shared" si="194"/>
        <v>173.28700000000001</v>
      </c>
      <c r="P658" s="167">
        <f t="shared" si="194"/>
        <v>114.215</v>
      </c>
      <c r="Q658" s="167">
        <f t="shared" si="194"/>
        <v>123.495</v>
      </c>
      <c r="R658" s="135">
        <f t="shared" si="195"/>
        <v>90</v>
      </c>
      <c r="S658" s="167">
        <f t="shared" si="196"/>
        <v>168.28700000000001</v>
      </c>
      <c r="T658" s="167">
        <f t="shared" si="197"/>
        <v>109.215</v>
      </c>
      <c r="U658" s="167">
        <f t="shared" si="198"/>
        <v>118.495</v>
      </c>
      <c r="V658" s="135">
        <f t="shared" si="199"/>
        <v>60</v>
      </c>
      <c r="W658" s="167">
        <f t="shared" si="200"/>
        <v>138.28700000000001</v>
      </c>
      <c r="X658" s="167">
        <f t="shared" si="201"/>
        <v>79.215000000000003</v>
      </c>
      <c r="Y658" s="167">
        <f t="shared" si="202"/>
        <v>88.495000000000005</v>
      </c>
      <c r="Z658">
        <f t="shared" si="203"/>
        <v>173.28700000000001</v>
      </c>
      <c r="AA658">
        <f t="shared" si="204"/>
        <v>114.215</v>
      </c>
      <c r="AB658" s="168">
        <f t="shared" si="205"/>
        <v>168.28700000000001</v>
      </c>
      <c r="AC658">
        <f t="shared" si="206"/>
        <v>109.215</v>
      </c>
      <c r="AD658" s="168" t="str">
        <f t="shared" si="207"/>
        <v>NA</v>
      </c>
      <c r="AE658">
        <f t="shared" si="208"/>
        <v>79.215000000000003</v>
      </c>
    </row>
    <row r="659" spans="1:31" outlineLevel="1" x14ac:dyDescent="0.25">
      <c r="A659" s="149">
        <v>10</v>
      </c>
      <c r="B659" s="164" t="str">
        <f t="shared" si="190"/>
        <v>FA</v>
      </c>
      <c r="C659" s="164" t="str">
        <f t="shared" si="191"/>
        <v>TR</v>
      </c>
      <c r="D659" s="164" t="str">
        <f t="shared" si="192"/>
        <v>TR</v>
      </c>
      <c r="E659" s="135">
        <v>15.02</v>
      </c>
      <c r="F659" s="165">
        <v>2</v>
      </c>
      <c r="G659" s="135">
        <v>8</v>
      </c>
      <c r="H659" s="135">
        <v>125</v>
      </c>
      <c r="I659" s="154">
        <v>10.775399999999999</v>
      </c>
      <c r="J659" s="154">
        <v>8.0000000000000002E-3</v>
      </c>
      <c r="K659" s="154">
        <v>184.905</v>
      </c>
      <c r="L659" s="154">
        <v>139.66900000000001</v>
      </c>
      <c r="M659" s="154">
        <v>146.79499999999999</v>
      </c>
      <c r="N659" s="135">
        <f t="shared" si="193"/>
        <v>95</v>
      </c>
      <c r="O659" s="167">
        <f t="shared" si="194"/>
        <v>154.905</v>
      </c>
      <c r="P659" s="167">
        <f t="shared" si="194"/>
        <v>109.66900000000001</v>
      </c>
      <c r="Q659" s="167">
        <f t="shared" si="194"/>
        <v>116.79499999999999</v>
      </c>
      <c r="R659" s="135">
        <f t="shared" si="195"/>
        <v>90</v>
      </c>
      <c r="S659" s="167">
        <f t="shared" si="196"/>
        <v>149.905</v>
      </c>
      <c r="T659" s="167">
        <f t="shared" si="197"/>
        <v>104.66900000000001</v>
      </c>
      <c r="U659" s="167">
        <f t="shared" si="198"/>
        <v>111.79499999999999</v>
      </c>
      <c r="V659" s="135">
        <f t="shared" si="199"/>
        <v>60</v>
      </c>
      <c r="W659" s="167">
        <f t="shared" si="200"/>
        <v>119.905</v>
      </c>
      <c r="X659" s="167">
        <f t="shared" si="201"/>
        <v>74.669000000000011</v>
      </c>
      <c r="Y659" s="167">
        <f t="shared" si="202"/>
        <v>81.794999999999987</v>
      </c>
      <c r="Z659">
        <f t="shared" si="203"/>
        <v>154.905</v>
      </c>
      <c r="AA659">
        <f t="shared" si="204"/>
        <v>109.66900000000001</v>
      </c>
      <c r="AB659" s="168">
        <f t="shared" si="205"/>
        <v>149.905</v>
      </c>
      <c r="AC659">
        <f t="shared" si="206"/>
        <v>104.66900000000001</v>
      </c>
      <c r="AD659" s="168">
        <f t="shared" si="207"/>
        <v>119.905</v>
      </c>
      <c r="AE659">
        <f t="shared" si="208"/>
        <v>74.669000000000011</v>
      </c>
    </row>
    <row r="660" spans="1:31" outlineLevel="1" x14ac:dyDescent="0.25">
      <c r="A660" s="149">
        <v>15</v>
      </c>
      <c r="B660" s="164" t="str">
        <f t="shared" si="190"/>
        <v>FA</v>
      </c>
      <c r="C660" s="164" t="str">
        <f t="shared" si="191"/>
        <v>TR</v>
      </c>
      <c r="D660" s="164" t="str">
        <f t="shared" si="192"/>
        <v>TR</v>
      </c>
      <c r="E660" s="135">
        <v>22.44</v>
      </c>
      <c r="F660" s="165">
        <v>2</v>
      </c>
      <c r="G660" s="135">
        <v>8</v>
      </c>
      <c r="H660" s="135">
        <v>125</v>
      </c>
      <c r="I660" s="154">
        <v>18.198499999999999</v>
      </c>
      <c r="J660" s="154">
        <v>8.0000000000000002E-3</v>
      </c>
      <c r="K660" s="154">
        <v>165.971</v>
      </c>
      <c r="L660" s="154">
        <v>135.15799999999999</v>
      </c>
      <c r="M660" s="154">
        <v>139.87899999999999</v>
      </c>
      <c r="N660" s="135">
        <f t="shared" si="193"/>
        <v>95</v>
      </c>
      <c r="O660" s="167">
        <f t="shared" si="194"/>
        <v>135.971</v>
      </c>
      <c r="P660" s="167">
        <f t="shared" si="194"/>
        <v>105.15799999999999</v>
      </c>
      <c r="Q660" s="167">
        <f t="shared" si="194"/>
        <v>109.87899999999999</v>
      </c>
      <c r="R660" s="135">
        <f t="shared" si="195"/>
        <v>90</v>
      </c>
      <c r="S660" s="167">
        <f t="shared" si="196"/>
        <v>130.971</v>
      </c>
      <c r="T660" s="167">
        <f t="shared" si="197"/>
        <v>100.15799999999999</v>
      </c>
      <c r="U660" s="167">
        <f t="shared" si="198"/>
        <v>104.87899999999999</v>
      </c>
      <c r="V660" s="135">
        <f t="shared" si="199"/>
        <v>60</v>
      </c>
      <c r="W660" s="167">
        <f t="shared" si="200"/>
        <v>100.971</v>
      </c>
      <c r="X660" s="167">
        <f t="shared" si="201"/>
        <v>70.157999999999987</v>
      </c>
      <c r="Y660" s="167">
        <f t="shared" si="202"/>
        <v>74.878999999999991</v>
      </c>
      <c r="Z660">
        <f t="shared" si="203"/>
        <v>135.971</v>
      </c>
      <c r="AA660">
        <f t="shared" si="204"/>
        <v>105.15799999999999</v>
      </c>
      <c r="AB660" s="168">
        <f t="shared" si="205"/>
        <v>130.971</v>
      </c>
      <c r="AC660">
        <f t="shared" si="206"/>
        <v>100.15799999999999</v>
      </c>
      <c r="AD660" s="168">
        <f t="shared" si="207"/>
        <v>100.971</v>
      </c>
      <c r="AE660">
        <f t="shared" si="208"/>
        <v>70.157999999999987</v>
      </c>
    </row>
    <row r="661" spans="1:31" outlineLevel="1" x14ac:dyDescent="0.25">
      <c r="A661" s="149">
        <v>20</v>
      </c>
      <c r="B661" s="164" t="str">
        <f t="shared" si="190"/>
        <v>FA</v>
      </c>
      <c r="C661" s="164" t="str">
        <f t="shared" si="191"/>
        <v>TR</v>
      </c>
      <c r="D661" s="164" t="str">
        <f t="shared" si="192"/>
        <v>TR</v>
      </c>
      <c r="E661" s="135">
        <v>29.86</v>
      </c>
      <c r="F661" s="165">
        <v>2</v>
      </c>
      <c r="G661" s="135">
        <v>8</v>
      </c>
      <c r="H661" s="135">
        <v>125</v>
      </c>
      <c r="I661" s="154">
        <v>25.621500000000001</v>
      </c>
      <c r="J661" s="154">
        <v>8.0000000000000002E-3</v>
      </c>
      <c r="K661" s="154">
        <v>156.08099999999999</v>
      </c>
      <c r="L661" s="154">
        <v>132.65299999999999</v>
      </c>
      <c r="M661" s="154">
        <v>136.352</v>
      </c>
      <c r="N661" s="135">
        <f t="shared" si="193"/>
        <v>95</v>
      </c>
      <c r="O661" s="167">
        <f t="shared" si="194"/>
        <v>126.08099999999999</v>
      </c>
      <c r="P661" s="167">
        <f t="shared" si="194"/>
        <v>102.65299999999999</v>
      </c>
      <c r="Q661" s="167">
        <f t="shared" si="194"/>
        <v>106.352</v>
      </c>
      <c r="R661" s="135">
        <f t="shared" si="195"/>
        <v>90</v>
      </c>
      <c r="S661" s="167">
        <f t="shared" si="196"/>
        <v>121.08099999999999</v>
      </c>
      <c r="T661" s="167">
        <f t="shared" si="197"/>
        <v>97.652999999999992</v>
      </c>
      <c r="U661" s="167">
        <f t="shared" si="198"/>
        <v>101.352</v>
      </c>
      <c r="V661" s="135">
        <f t="shared" si="199"/>
        <v>60</v>
      </c>
      <c r="W661" s="167">
        <f t="shared" si="200"/>
        <v>91.080999999999989</v>
      </c>
      <c r="X661" s="167">
        <f t="shared" si="201"/>
        <v>67.652999999999992</v>
      </c>
      <c r="Y661" s="167">
        <f t="shared" si="202"/>
        <v>71.352000000000004</v>
      </c>
      <c r="Z661">
        <f t="shared" si="203"/>
        <v>126.08099999999999</v>
      </c>
      <c r="AA661">
        <f t="shared" si="204"/>
        <v>102.65299999999999</v>
      </c>
      <c r="AB661" s="168">
        <f t="shared" si="205"/>
        <v>121.08099999999999</v>
      </c>
      <c r="AC661">
        <f t="shared" si="206"/>
        <v>97.652999999999992</v>
      </c>
      <c r="AD661" s="168">
        <f t="shared" si="207"/>
        <v>91.080999999999989</v>
      </c>
      <c r="AE661">
        <f t="shared" si="208"/>
        <v>67.652999999999992</v>
      </c>
    </row>
    <row r="662" spans="1:31" outlineLevel="1" x14ac:dyDescent="0.25">
      <c r="A662" s="149">
        <v>35</v>
      </c>
      <c r="B662" s="164" t="str">
        <f t="shared" si="190"/>
        <v>FA</v>
      </c>
      <c r="C662" s="164" t="str">
        <f t="shared" si="191"/>
        <v>FA</v>
      </c>
      <c r="D662" s="164" t="str">
        <f t="shared" si="192"/>
        <v>FA</v>
      </c>
      <c r="E662" s="135">
        <v>52.13</v>
      </c>
      <c r="F662" s="165">
        <v>2</v>
      </c>
      <c r="G662" s="135">
        <v>8</v>
      </c>
      <c r="H662" s="135">
        <v>125</v>
      </c>
      <c r="I662" s="154">
        <v>47.890799999999999</v>
      </c>
      <c r="J662" s="154">
        <v>8.0000000000000002E-3</v>
      </c>
      <c r="K662" s="154">
        <v>143.18700000000001</v>
      </c>
      <c r="L662" s="154">
        <v>129.57400000000001</v>
      </c>
      <c r="M662" s="154">
        <v>131.619</v>
      </c>
      <c r="N662" s="135">
        <f t="shared" si="193"/>
        <v>95</v>
      </c>
      <c r="O662" s="167">
        <f t="shared" si="194"/>
        <v>113.18700000000001</v>
      </c>
      <c r="P662" s="167">
        <f t="shared" si="194"/>
        <v>99.574000000000012</v>
      </c>
      <c r="Q662" s="167">
        <f t="shared" si="194"/>
        <v>101.619</v>
      </c>
      <c r="R662" s="135">
        <f t="shared" si="195"/>
        <v>90</v>
      </c>
      <c r="S662" s="167">
        <f t="shared" si="196"/>
        <v>108.18700000000001</v>
      </c>
      <c r="T662" s="167">
        <f t="shared" si="197"/>
        <v>94.574000000000012</v>
      </c>
      <c r="U662" s="167">
        <f t="shared" si="198"/>
        <v>96.619</v>
      </c>
      <c r="V662" s="135">
        <f t="shared" si="199"/>
        <v>60</v>
      </c>
      <c r="W662" s="167">
        <f t="shared" si="200"/>
        <v>78.187000000000012</v>
      </c>
      <c r="X662" s="167">
        <f t="shared" si="201"/>
        <v>64.574000000000012</v>
      </c>
      <c r="Y662" s="167">
        <f t="shared" si="202"/>
        <v>66.619</v>
      </c>
      <c r="Z662">
        <f t="shared" si="203"/>
        <v>113.18700000000001</v>
      </c>
      <c r="AA662">
        <f t="shared" si="204"/>
        <v>99.574000000000012</v>
      </c>
      <c r="AB662" s="168">
        <f t="shared" si="205"/>
        <v>108.18700000000001</v>
      </c>
      <c r="AC662">
        <f t="shared" si="206"/>
        <v>94.574000000000012</v>
      </c>
      <c r="AD662" s="168">
        <f t="shared" si="207"/>
        <v>78.187000000000012</v>
      </c>
      <c r="AE662">
        <f t="shared" si="208"/>
        <v>64.574000000000012</v>
      </c>
    </row>
    <row r="663" spans="1:31" outlineLevel="1" x14ac:dyDescent="0.25">
      <c r="A663" s="149">
        <v>50</v>
      </c>
      <c r="B663" s="164" t="str">
        <f t="shared" si="190"/>
        <v>FA</v>
      </c>
      <c r="C663" s="164" t="str">
        <f t="shared" si="191"/>
        <v>FA</v>
      </c>
      <c r="D663" s="164" t="str">
        <f t="shared" si="192"/>
        <v>FA</v>
      </c>
      <c r="E663" s="135">
        <v>74.400000000000006</v>
      </c>
      <c r="F663" s="165">
        <v>2</v>
      </c>
      <c r="G663" s="135">
        <v>8</v>
      </c>
      <c r="H663" s="135">
        <v>125</v>
      </c>
      <c r="I663" s="154">
        <v>70.16</v>
      </c>
      <c r="J663" s="154">
        <v>8.0000000000000002E-3</v>
      </c>
      <c r="K663" s="154">
        <v>137.881</v>
      </c>
      <c r="L663" s="154">
        <v>128.30699999999999</v>
      </c>
      <c r="M663" s="154">
        <v>129.79499999999999</v>
      </c>
      <c r="N663" s="135">
        <f t="shared" si="193"/>
        <v>95</v>
      </c>
      <c r="O663" s="167">
        <f t="shared" si="194"/>
        <v>107.881</v>
      </c>
      <c r="P663" s="167">
        <f t="shared" si="194"/>
        <v>98.306999999999988</v>
      </c>
      <c r="Q663" s="167">
        <f t="shared" si="194"/>
        <v>99.794999999999987</v>
      </c>
      <c r="R663" s="135">
        <f t="shared" si="195"/>
        <v>90</v>
      </c>
      <c r="S663" s="167">
        <f t="shared" si="196"/>
        <v>102.881</v>
      </c>
      <c r="T663" s="167">
        <f t="shared" si="197"/>
        <v>93.306999999999988</v>
      </c>
      <c r="U663" s="167">
        <f t="shared" si="198"/>
        <v>94.794999999999987</v>
      </c>
      <c r="V663" s="135">
        <f t="shared" si="199"/>
        <v>60</v>
      </c>
      <c r="W663" s="167">
        <f t="shared" si="200"/>
        <v>72.881</v>
      </c>
      <c r="X663" s="167">
        <f t="shared" si="201"/>
        <v>63.306999999999988</v>
      </c>
      <c r="Y663" s="167">
        <f t="shared" si="202"/>
        <v>64.794999999999987</v>
      </c>
      <c r="Z663">
        <f t="shared" si="203"/>
        <v>107.881</v>
      </c>
      <c r="AA663">
        <f t="shared" si="204"/>
        <v>98.306999999999988</v>
      </c>
      <c r="AB663" s="168">
        <f t="shared" si="205"/>
        <v>102.881</v>
      </c>
      <c r="AC663">
        <f t="shared" si="206"/>
        <v>93.306999999999988</v>
      </c>
      <c r="AD663" s="168">
        <f t="shared" si="207"/>
        <v>72.881</v>
      </c>
      <c r="AE663">
        <f t="shared" si="208"/>
        <v>63.306999999999988</v>
      </c>
    </row>
    <row r="664" spans="1:31" outlineLevel="1" x14ac:dyDescent="0.25">
      <c r="A664" s="149">
        <v>60</v>
      </c>
      <c r="B664" s="164" t="str">
        <f t="shared" si="190"/>
        <v>FA</v>
      </c>
      <c r="C664" s="164" t="str">
        <f t="shared" si="191"/>
        <v>FA</v>
      </c>
      <c r="D664" s="164" t="str">
        <f t="shared" si="192"/>
        <v>FA</v>
      </c>
      <c r="E664" s="135">
        <v>89.25</v>
      </c>
      <c r="F664" s="165">
        <v>2</v>
      </c>
      <c r="G664" s="135">
        <v>8</v>
      </c>
      <c r="H664" s="135">
        <v>125</v>
      </c>
      <c r="I664" s="154">
        <v>85.006200000000007</v>
      </c>
      <c r="J664" s="154">
        <v>8.0000000000000002E-3</v>
      </c>
      <c r="K664" s="154">
        <v>135.80699999999999</v>
      </c>
      <c r="L664" s="154">
        <v>127.786</v>
      </c>
      <c r="M664" s="154">
        <v>129.08099999999999</v>
      </c>
      <c r="N664" s="135">
        <f t="shared" si="193"/>
        <v>95</v>
      </c>
      <c r="O664" s="167">
        <f t="shared" si="194"/>
        <v>105.80699999999999</v>
      </c>
      <c r="P664" s="167">
        <f t="shared" si="194"/>
        <v>97.786000000000001</v>
      </c>
      <c r="Q664" s="167">
        <f t="shared" si="194"/>
        <v>99.080999999999989</v>
      </c>
      <c r="R664" s="135">
        <f t="shared" si="195"/>
        <v>90</v>
      </c>
      <c r="S664" s="167">
        <f t="shared" si="196"/>
        <v>100.80699999999999</v>
      </c>
      <c r="T664" s="167">
        <f t="shared" si="197"/>
        <v>92.786000000000001</v>
      </c>
      <c r="U664" s="167">
        <f t="shared" si="198"/>
        <v>94.080999999999989</v>
      </c>
      <c r="V664" s="135">
        <f t="shared" si="199"/>
        <v>60</v>
      </c>
      <c r="W664" s="167">
        <f t="shared" si="200"/>
        <v>70.806999999999988</v>
      </c>
      <c r="X664" s="167">
        <f t="shared" si="201"/>
        <v>62.786000000000001</v>
      </c>
      <c r="Y664" s="167">
        <f t="shared" si="202"/>
        <v>64.080999999999989</v>
      </c>
      <c r="Z664">
        <f t="shared" si="203"/>
        <v>105.80699999999999</v>
      </c>
      <c r="AA664">
        <f t="shared" si="204"/>
        <v>97.786000000000001</v>
      </c>
      <c r="AB664" s="168">
        <f t="shared" si="205"/>
        <v>100.80699999999999</v>
      </c>
      <c r="AC664">
        <f t="shared" si="206"/>
        <v>92.786000000000001</v>
      </c>
      <c r="AD664" s="168">
        <f t="shared" si="207"/>
        <v>70.806999999999988</v>
      </c>
      <c r="AE664">
        <f t="shared" si="208"/>
        <v>62.786000000000001</v>
      </c>
    </row>
    <row r="665" spans="1:31" outlineLevel="1" x14ac:dyDescent="0.25">
      <c r="A665" s="149">
        <v>70</v>
      </c>
      <c r="B665" s="164" t="str">
        <f t="shared" si="190"/>
        <v>FA</v>
      </c>
      <c r="C665" s="164" t="str">
        <f t="shared" si="191"/>
        <v>FA</v>
      </c>
      <c r="D665" s="164" t="str">
        <f t="shared" si="192"/>
        <v>FA</v>
      </c>
      <c r="E665" s="135">
        <v>104.09</v>
      </c>
      <c r="F665" s="165">
        <v>2</v>
      </c>
      <c r="G665" s="135">
        <v>8</v>
      </c>
      <c r="H665" s="135">
        <v>125</v>
      </c>
      <c r="I665" s="154">
        <v>99.8523</v>
      </c>
      <c r="J665" s="154">
        <v>8.0000000000000002E-3</v>
      </c>
      <c r="K665" s="154">
        <v>134.30799999999999</v>
      </c>
      <c r="L665" s="154">
        <v>127.411</v>
      </c>
      <c r="M665" s="154">
        <v>128.45699999999999</v>
      </c>
      <c r="N665" s="135">
        <f t="shared" si="193"/>
        <v>95</v>
      </c>
      <c r="O665" s="167">
        <f t="shared" si="194"/>
        <v>104.30799999999999</v>
      </c>
      <c r="P665" s="167">
        <f t="shared" si="194"/>
        <v>97.411000000000001</v>
      </c>
      <c r="Q665" s="167">
        <f t="shared" si="194"/>
        <v>98.456999999999994</v>
      </c>
      <c r="R665" s="135">
        <f t="shared" si="195"/>
        <v>90</v>
      </c>
      <c r="S665" s="167">
        <f t="shared" si="196"/>
        <v>99.307999999999993</v>
      </c>
      <c r="T665" s="167">
        <f t="shared" si="197"/>
        <v>92.411000000000001</v>
      </c>
      <c r="U665" s="167">
        <f t="shared" si="198"/>
        <v>93.456999999999994</v>
      </c>
      <c r="V665" s="135">
        <f t="shared" si="199"/>
        <v>60</v>
      </c>
      <c r="W665" s="167">
        <f t="shared" si="200"/>
        <v>69.307999999999993</v>
      </c>
      <c r="X665" s="167">
        <f t="shared" si="201"/>
        <v>62.411000000000001</v>
      </c>
      <c r="Y665" s="167">
        <f t="shared" si="202"/>
        <v>63.456999999999994</v>
      </c>
      <c r="Z665">
        <f t="shared" si="203"/>
        <v>104.30799999999999</v>
      </c>
      <c r="AA665">
        <f t="shared" si="204"/>
        <v>97.411000000000001</v>
      </c>
      <c r="AB665" s="168">
        <f t="shared" si="205"/>
        <v>99.307999999999993</v>
      </c>
      <c r="AC665">
        <f t="shared" si="206"/>
        <v>92.411000000000001</v>
      </c>
      <c r="AD665" s="168">
        <f t="shared" si="207"/>
        <v>69.307999999999993</v>
      </c>
      <c r="AE665">
        <f t="shared" si="208"/>
        <v>62.411000000000001</v>
      </c>
    </row>
    <row r="666" spans="1:31" outlineLevel="1" x14ac:dyDescent="0.25">
      <c r="A666" s="149">
        <v>85</v>
      </c>
      <c r="B666" s="164" t="str">
        <f t="shared" si="190"/>
        <v>FA</v>
      </c>
      <c r="C666" s="164" t="str">
        <f t="shared" si="191"/>
        <v>FA</v>
      </c>
      <c r="D666" s="164" t="str">
        <f t="shared" si="192"/>
        <v>FA</v>
      </c>
      <c r="E666" s="135">
        <v>126.36</v>
      </c>
      <c r="F666" s="165">
        <v>2</v>
      </c>
      <c r="G666" s="135">
        <v>8</v>
      </c>
      <c r="H666" s="135">
        <v>125</v>
      </c>
      <c r="I666" s="154">
        <v>122.122</v>
      </c>
      <c r="J666" s="154">
        <v>8.0000000000000002E-3</v>
      </c>
      <c r="K666" s="154">
        <v>132.71899999999999</v>
      </c>
      <c r="L666" s="154">
        <v>127.008</v>
      </c>
      <c r="M666" s="154">
        <v>127.84</v>
      </c>
      <c r="N666" s="135">
        <f t="shared" si="193"/>
        <v>95</v>
      </c>
      <c r="O666" s="167">
        <f t="shared" si="194"/>
        <v>102.71899999999999</v>
      </c>
      <c r="P666" s="167">
        <f t="shared" si="194"/>
        <v>97.007999999999996</v>
      </c>
      <c r="Q666" s="167">
        <f t="shared" si="194"/>
        <v>97.84</v>
      </c>
      <c r="R666" s="135">
        <f t="shared" si="195"/>
        <v>90</v>
      </c>
      <c r="S666" s="167">
        <f t="shared" si="196"/>
        <v>97.718999999999994</v>
      </c>
      <c r="T666" s="167">
        <f t="shared" si="197"/>
        <v>92.007999999999996</v>
      </c>
      <c r="U666" s="167">
        <f t="shared" si="198"/>
        <v>92.84</v>
      </c>
      <c r="V666" s="135">
        <f t="shared" si="199"/>
        <v>60</v>
      </c>
      <c r="W666" s="167">
        <f t="shared" si="200"/>
        <v>67.718999999999994</v>
      </c>
      <c r="X666" s="167">
        <f t="shared" si="201"/>
        <v>62.007999999999996</v>
      </c>
      <c r="Y666" s="167">
        <f t="shared" si="202"/>
        <v>62.84</v>
      </c>
      <c r="Z666">
        <f t="shared" si="203"/>
        <v>102.71899999999999</v>
      </c>
      <c r="AA666">
        <f t="shared" si="204"/>
        <v>97.007999999999996</v>
      </c>
      <c r="AB666" s="168">
        <f t="shared" si="205"/>
        <v>97.718999999999994</v>
      </c>
      <c r="AC666">
        <f t="shared" si="206"/>
        <v>92.007999999999996</v>
      </c>
      <c r="AD666" s="168">
        <f t="shared" si="207"/>
        <v>67.718999999999994</v>
      </c>
      <c r="AE666">
        <f t="shared" si="208"/>
        <v>62.007999999999996</v>
      </c>
    </row>
    <row r="667" spans="1:31" outlineLevel="1" x14ac:dyDescent="0.25">
      <c r="A667" s="149">
        <v>100</v>
      </c>
      <c r="B667" s="164" t="str">
        <f t="shared" si="190"/>
        <v>FA</v>
      </c>
      <c r="C667" s="164" t="str">
        <f t="shared" si="191"/>
        <v>FA</v>
      </c>
      <c r="D667" s="164" t="str">
        <f t="shared" si="192"/>
        <v>FA</v>
      </c>
      <c r="E667" s="135">
        <v>148.63</v>
      </c>
      <c r="F667" s="165">
        <v>2</v>
      </c>
      <c r="G667" s="135">
        <v>8</v>
      </c>
      <c r="H667" s="135">
        <v>125</v>
      </c>
      <c r="I667" s="154">
        <v>144.39099999999999</v>
      </c>
      <c r="J667" s="154">
        <v>8.0000000000000002E-3</v>
      </c>
      <c r="K667" s="154">
        <v>131.60300000000001</v>
      </c>
      <c r="L667" s="154">
        <v>126.733</v>
      </c>
      <c r="M667" s="154">
        <v>127.45399999999999</v>
      </c>
      <c r="N667" s="135">
        <f t="shared" si="193"/>
        <v>95</v>
      </c>
      <c r="O667" s="167">
        <f t="shared" si="194"/>
        <v>101.60300000000001</v>
      </c>
      <c r="P667" s="167">
        <f t="shared" si="194"/>
        <v>96.733000000000004</v>
      </c>
      <c r="Q667" s="167">
        <f t="shared" si="194"/>
        <v>97.453999999999994</v>
      </c>
      <c r="R667" s="135">
        <f t="shared" si="195"/>
        <v>90</v>
      </c>
      <c r="S667" s="167">
        <f t="shared" si="196"/>
        <v>96.603000000000009</v>
      </c>
      <c r="T667" s="167">
        <f t="shared" si="197"/>
        <v>91.733000000000004</v>
      </c>
      <c r="U667" s="167">
        <f t="shared" si="198"/>
        <v>92.453999999999994</v>
      </c>
      <c r="V667" s="135">
        <f t="shared" si="199"/>
        <v>60</v>
      </c>
      <c r="W667" s="167">
        <f t="shared" si="200"/>
        <v>66.603000000000009</v>
      </c>
      <c r="X667" s="167">
        <f t="shared" si="201"/>
        <v>61.733000000000004</v>
      </c>
      <c r="Y667" s="167">
        <f t="shared" si="202"/>
        <v>62.453999999999994</v>
      </c>
      <c r="Z667">
        <f t="shared" si="203"/>
        <v>101.60300000000001</v>
      </c>
      <c r="AA667">
        <f t="shared" si="204"/>
        <v>96.733000000000004</v>
      </c>
      <c r="AB667" s="168">
        <f t="shared" si="205"/>
        <v>96.603000000000009</v>
      </c>
      <c r="AC667">
        <f t="shared" si="206"/>
        <v>91.733000000000004</v>
      </c>
      <c r="AD667" s="168">
        <f t="shared" si="207"/>
        <v>66.603000000000009</v>
      </c>
      <c r="AE667">
        <f t="shared" si="208"/>
        <v>61.733000000000004</v>
      </c>
    </row>
    <row r="668" spans="1:31" outlineLevel="1" x14ac:dyDescent="0.25">
      <c r="A668" s="149">
        <v>125</v>
      </c>
      <c r="B668" s="164" t="str">
        <f t="shared" si="190"/>
        <v>FA</v>
      </c>
      <c r="C668" s="164" t="str">
        <f t="shared" si="191"/>
        <v>FA</v>
      </c>
      <c r="D668" s="164" t="str">
        <f t="shared" si="192"/>
        <v>FA</v>
      </c>
      <c r="E668" s="135">
        <v>185.75</v>
      </c>
      <c r="F668" s="165">
        <v>2</v>
      </c>
      <c r="G668" s="135">
        <v>8</v>
      </c>
      <c r="H668" s="135">
        <v>125</v>
      </c>
      <c r="I668" s="154">
        <v>181.506</v>
      </c>
      <c r="J668" s="154">
        <v>8.0000000000000002E-3</v>
      </c>
      <c r="K668" s="154">
        <v>130.328</v>
      </c>
      <c r="L668" s="154">
        <v>126.41</v>
      </c>
      <c r="M668" s="154">
        <v>127.009</v>
      </c>
      <c r="N668" s="135">
        <f t="shared" si="193"/>
        <v>95</v>
      </c>
      <c r="O668" s="167">
        <f t="shared" si="194"/>
        <v>100.328</v>
      </c>
      <c r="P668" s="167">
        <f t="shared" si="194"/>
        <v>96.41</v>
      </c>
      <c r="Q668" s="167">
        <f t="shared" si="194"/>
        <v>97.009</v>
      </c>
      <c r="R668" s="135">
        <f t="shared" si="195"/>
        <v>90</v>
      </c>
      <c r="S668" s="167">
        <f t="shared" si="196"/>
        <v>95.328000000000003</v>
      </c>
      <c r="T668" s="167">
        <f t="shared" si="197"/>
        <v>91.41</v>
      </c>
      <c r="U668" s="167">
        <f t="shared" si="198"/>
        <v>92.009</v>
      </c>
      <c r="V668" s="135">
        <f t="shared" si="199"/>
        <v>60</v>
      </c>
      <c r="W668" s="167">
        <f t="shared" si="200"/>
        <v>65.328000000000003</v>
      </c>
      <c r="X668" s="167">
        <f t="shared" si="201"/>
        <v>61.41</v>
      </c>
      <c r="Y668" s="167">
        <f t="shared" si="202"/>
        <v>62.009</v>
      </c>
      <c r="Z668">
        <f t="shared" si="203"/>
        <v>100.328</v>
      </c>
      <c r="AA668">
        <f t="shared" si="204"/>
        <v>96.41</v>
      </c>
      <c r="AB668" s="168">
        <f t="shared" si="205"/>
        <v>95.328000000000003</v>
      </c>
      <c r="AC668">
        <f t="shared" si="206"/>
        <v>91.41</v>
      </c>
      <c r="AD668" s="168">
        <f t="shared" si="207"/>
        <v>65.328000000000003</v>
      </c>
      <c r="AE668">
        <f t="shared" si="208"/>
        <v>61.41</v>
      </c>
    </row>
    <row r="669" spans="1:31" outlineLevel="1" x14ac:dyDescent="0.25">
      <c r="A669" s="149">
        <v>150</v>
      </c>
      <c r="B669" s="164" t="str">
        <f t="shared" si="190"/>
        <v>FA</v>
      </c>
      <c r="C669" s="164" t="str">
        <f t="shared" si="191"/>
        <v>FA</v>
      </c>
      <c r="D669" s="164" t="str">
        <f t="shared" si="192"/>
        <v>FA</v>
      </c>
      <c r="E669" s="135">
        <v>222.86</v>
      </c>
      <c r="F669" s="165">
        <v>2</v>
      </c>
      <c r="G669" s="135">
        <v>8</v>
      </c>
      <c r="H669" s="135">
        <v>125</v>
      </c>
      <c r="I669" s="154">
        <v>218.62200000000001</v>
      </c>
      <c r="J669" s="154">
        <v>8.0000000000000002E-3</v>
      </c>
      <c r="K669" s="154">
        <v>129.476</v>
      </c>
      <c r="L669" s="154">
        <v>126.194</v>
      </c>
      <c r="M669" s="154">
        <v>126.727</v>
      </c>
      <c r="N669" s="135">
        <f t="shared" si="193"/>
        <v>95</v>
      </c>
      <c r="O669" s="167">
        <f t="shared" si="194"/>
        <v>99.475999999999999</v>
      </c>
      <c r="P669" s="167">
        <f t="shared" si="194"/>
        <v>96.194000000000003</v>
      </c>
      <c r="Q669" s="167">
        <f t="shared" si="194"/>
        <v>96.727000000000004</v>
      </c>
      <c r="R669" s="135">
        <f t="shared" si="195"/>
        <v>90</v>
      </c>
      <c r="S669" s="167">
        <f t="shared" si="196"/>
        <v>94.475999999999999</v>
      </c>
      <c r="T669" s="167">
        <f t="shared" si="197"/>
        <v>91.194000000000003</v>
      </c>
      <c r="U669" s="167">
        <f t="shared" si="198"/>
        <v>91.727000000000004</v>
      </c>
      <c r="V669" s="135">
        <f t="shared" si="199"/>
        <v>60</v>
      </c>
      <c r="W669" s="167">
        <f t="shared" si="200"/>
        <v>64.475999999999999</v>
      </c>
      <c r="X669" s="167">
        <f t="shared" si="201"/>
        <v>61.194000000000003</v>
      </c>
      <c r="Y669" s="167">
        <f t="shared" si="202"/>
        <v>61.727000000000004</v>
      </c>
      <c r="Z669">
        <f t="shared" si="203"/>
        <v>99.475999999999999</v>
      </c>
      <c r="AA669">
        <f t="shared" si="204"/>
        <v>96.194000000000003</v>
      </c>
      <c r="AB669" s="168">
        <f t="shared" si="205"/>
        <v>94.475999999999999</v>
      </c>
      <c r="AC669">
        <f t="shared" si="206"/>
        <v>91.194000000000003</v>
      </c>
      <c r="AD669" s="168">
        <f t="shared" si="207"/>
        <v>64.475999999999999</v>
      </c>
      <c r="AE669">
        <f t="shared" si="208"/>
        <v>61.194000000000003</v>
      </c>
    </row>
    <row r="670" spans="1:31" outlineLevel="1" x14ac:dyDescent="0.25">
      <c r="A670" s="149">
        <v>2</v>
      </c>
      <c r="B670" s="164" t="str">
        <f t="shared" si="190"/>
        <v>FA</v>
      </c>
      <c r="C670" s="164" t="str">
        <f t="shared" si="191"/>
        <v>FA</v>
      </c>
      <c r="D670" s="164" t="str">
        <f t="shared" si="192"/>
        <v>FA</v>
      </c>
      <c r="E670" s="135">
        <v>3.14</v>
      </c>
      <c r="F670" s="165">
        <v>2</v>
      </c>
      <c r="G670" s="135">
        <v>9</v>
      </c>
      <c r="H670" s="135">
        <v>125</v>
      </c>
      <c r="I670" s="154">
        <v>-1.10154</v>
      </c>
      <c r="J670" s="154">
        <v>8.9999999999999993E-3</v>
      </c>
      <c r="K670" s="154">
        <v>388.22</v>
      </c>
      <c r="L670" s="154">
        <v>190.84800000000001</v>
      </c>
      <c r="M670" s="154">
        <v>225.90299999999999</v>
      </c>
      <c r="N670" s="135">
        <f t="shared" si="193"/>
        <v>95</v>
      </c>
      <c r="O670" s="167">
        <f t="shared" si="194"/>
        <v>358.22</v>
      </c>
      <c r="P670" s="167">
        <f t="shared" si="194"/>
        <v>160.84800000000001</v>
      </c>
      <c r="Q670" s="167">
        <f t="shared" si="194"/>
        <v>195.90299999999999</v>
      </c>
      <c r="R670" s="135">
        <f t="shared" si="195"/>
        <v>90</v>
      </c>
      <c r="S670" s="167">
        <f t="shared" si="196"/>
        <v>353.22</v>
      </c>
      <c r="T670" s="167">
        <f t="shared" si="197"/>
        <v>155.84800000000001</v>
      </c>
      <c r="U670" s="167">
        <f t="shared" si="198"/>
        <v>190.90299999999999</v>
      </c>
      <c r="V670" s="135">
        <f t="shared" si="199"/>
        <v>60</v>
      </c>
      <c r="W670" s="167">
        <f t="shared" si="200"/>
        <v>323.22000000000003</v>
      </c>
      <c r="X670" s="167">
        <f t="shared" si="201"/>
        <v>125.84800000000001</v>
      </c>
      <c r="Y670" s="167">
        <f t="shared" si="202"/>
        <v>160.90299999999999</v>
      </c>
      <c r="Z670" t="str">
        <f t="shared" si="203"/>
        <v>NA</v>
      </c>
      <c r="AA670" t="str">
        <f t="shared" si="204"/>
        <v>NA</v>
      </c>
      <c r="AB670" s="168" t="str">
        <f t="shared" si="205"/>
        <v>NA</v>
      </c>
      <c r="AC670" t="str">
        <f t="shared" si="206"/>
        <v>NA</v>
      </c>
      <c r="AD670" s="168" t="str">
        <f t="shared" si="207"/>
        <v>NA</v>
      </c>
      <c r="AE670" t="str">
        <f t="shared" si="208"/>
        <v>NA</v>
      </c>
    </row>
    <row r="671" spans="1:31" outlineLevel="1" x14ac:dyDescent="0.25">
      <c r="A671" s="149">
        <v>3.5</v>
      </c>
      <c r="B671" s="164" t="str">
        <f t="shared" si="190"/>
        <v>FA</v>
      </c>
      <c r="C671" s="164" t="str">
        <f t="shared" si="191"/>
        <v>FA</v>
      </c>
      <c r="D671" s="164" t="str">
        <f t="shared" si="192"/>
        <v>FA</v>
      </c>
      <c r="E671" s="135">
        <v>5.37</v>
      </c>
      <c r="F671" s="165">
        <v>2</v>
      </c>
      <c r="G671" s="135">
        <v>9</v>
      </c>
      <c r="H671" s="135">
        <v>125</v>
      </c>
      <c r="I671" s="154">
        <v>1.12538</v>
      </c>
      <c r="J671" s="154">
        <v>8.9999999999999993E-3</v>
      </c>
      <c r="K671" s="154">
        <v>297.03199999999998</v>
      </c>
      <c r="L671" s="154">
        <v>167.02699999999999</v>
      </c>
      <c r="M671" s="154">
        <v>188.15</v>
      </c>
      <c r="N671" s="135">
        <f t="shared" si="193"/>
        <v>95</v>
      </c>
      <c r="O671" s="167">
        <f t="shared" si="194"/>
        <v>267.03199999999998</v>
      </c>
      <c r="P671" s="167">
        <f t="shared" si="194"/>
        <v>137.02699999999999</v>
      </c>
      <c r="Q671" s="167">
        <f t="shared" si="194"/>
        <v>158.15</v>
      </c>
      <c r="R671" s="135">
        <f t="shared" si="195"/>
        <v>90</v>
      </c>
      <c r="S671" s="167">
        <f t="shared" si="196"/>
        <v>262.03199999999998</v>
      </c>
      <c r="T671" s="167">
        <f t="shared" si="197"/>
        <v>132.02699999999999</v>
      </c>
      <c r="U671" s="167">
        <f t="shared" si="198"/>
        <v>153.15</v>
      </c>
      <c r="V671" s="135">
        <f t="shared" si="199"/>
        <v>60</v>
      </c>
      <c r="W671" s="167">
        <f t="shared" si="200"/>
        <v>232.03199999999998</v>
      </c>
      <c r="X671" s="167">
        <f t="shared" si="201"/>
        <v>102.02699999999999</v>
      </c>
      <c r="Y671" s="167">
        <f t="shared" si="202"/>
        <v>123.15</v>
      </c>
      <c r="Z671" t="str">
        <f t="shared" si="203"/>
        <v>NA</v>
      </c>
      <c r="AA671" t="str">
        <f t="shared" si="204"/>
        <v>NA</v>
      </c>
      <c r="AB671" s="168" t="str">
        <f t="shared" si="205"/>
        <v>NA</v>
      </c>
      <c r="AC671" t="str">
        <f t="shared" si="206"/>
        <v>NA</v>
      </c>
      <c r="AD671" s="168" t="str">
        <f t="shared" si="207"/>
        <v>NA</v>
      </c>
      <c r="AE671" t="str">
        <f t="shared" si="208"/>
        <v>NA</v>
      </c>
    </row>
    <row r="672" spans="1:31" outlineLevel="1" x14ac:dyDescent="0.25">
      <c r="A672" s="149">
        <v>5</v>
      </c>
      <c r="B672" s="164" t="str">
        <f t="shared" si="190"/>
        <v>FA</v>
      </c>
      <c r="C672" s="164" t="str">
        <f t="shared" si="191"/>
        <v>FA</v>
      </c>
      <c r="D672" s="164" t="str">
        <f t="shared" si="192"/>
        <v>FA</v>
      </c>
      <c r="E672" s="135">
        <v>7.59</v>
      </c>
      <c r="F672" s="165">
        <v>2</v>
      </c>
      <c r="G672" s="135">
        <v>9</v>
      </c>
      <c r="H672" s="135">
        <v>125</v>
      </c>
      <c r="I672" s="154">
        <v>3.3523100000000001</v>
      </c>
      <c r="J672" s="154">
        <v>8.9999999999999993E-3</v>
      </c>
      <c r="K672" s="154">
        <v>251.76599999999999</v>
      </c>
      <c r="L672" s="154">
        <v>155.733</v>
      </c>
      <c r="M672" s="154">
        <v>171.178</v>
      </c>
      <c r="N672" s="135">
        <f t="shared" si="193"/>
        <v>95</v>
      </c>
      <c r="O672" s="167">
        <f t="shared" si="194"/>
        <v>221.76599999999999</v>
      </c>
      <c r="P672" s="167">
        <f t="shared" si="194"/>
        <v>125.733</v>
      </c>
      <c r="Q672" s="167">
        <f t="shared" si="194"/>
        <v>141.178</v>
      </c>
      <c r="R672" s="135">
        <f t="shared" si="195"/>
        <v>90</v>
      </c>
      <c r="S672" s="167">
        <f t="shared" si="196"/>
        <v>216.76599999999999</v>
      </c>
      <c r="T672" s="167">
        <f t="shared" si="197"/>
        <v>120.733</v>
      </c>
      <c r="U672" s="167">
        <f t="shared" si="198"/>
        <v>136.178</v>
      </c>
      <c r="V672" s="135">
        <f t="shared" si="199"/>
        <v>60</v>
      </c>
      <c r="W672" s="167">
        <f t="shared" si="200"/>
        <v>186.76599999999999</v>
      </c>
      <c r="X672" s="167">
        <f t="shared" si="201"/>
        <v>90.733000000000004</v>
      </c>
      <c r="Y672" s="167">
        <f t="shared" si="202"/>
        <v>106.178</v>
      </c>
      <c r="Z672" t="str">
        <f t="shared" si="203"/>
        <v>NA</v>
      </c>
      <c r="AA672">
        <f t="shared" si="204"/>
        <v>125.733</v>
      </c>
      <c r="AB672" s="168" t="str">
        <f t="shared" si="205"/>
        <v>NA</v>
      </c>
      <c r="AC672">
        <f t="shared" si="206"/>
        <v>120.733</v>
      </c>
      <c r="AD672" s="168" t="str">
        <f t="shared" si="207"/>
        <v>NA</v>
      </c>
      <c r="AE672" t="str">
        <f t="shared" si="208"/>
        <v>NA</v>
      </c>
    </row>
    <row r="673" spans="1:31" outlineLevel="1" x14ac:dyDescent="0.25">
      <c r="A673" s="149">
        <v>7.5</v>
      </c>
      <c r="B673" s="164" t="str">
        <f t="shared" si="190"/>
        <v>FA</v>
      </c>
      <c r="C673" s="164" t="str">
        <f t="shared" si="191"/>
        <v>TR</v>
      </c>
      <c r="D673" s="164" t="str">
        <f t="shared" si="192"/>
        <v>FA</v>
      </c>
      <c r="E673" s="135">
        <v>11.3</v>
      </c>
      <c r="F673" s="165">
        <v>2</v>
      </c>
      <c r="G673" s="135">
        <v>9</v>
      </c>
      <c r="H673" s="135">
        <v>125</v>
      </c>
      <c r="I673" s="154">
        <v>7.0638500000000004</v>
      </c>
      <c r="J673" s="154">
        <v>8.9999999999999993E-3</v>
      </c>
      <c r="K673" s="154">
        <v>212.84100000000001</v>
      </c>
      <c r="L673" s="154">
        <v>146.56700000000001</v>
      </c>
      <c r="M673" s="154">
        <v>156.96600000000001</v>
      </c>
      <c r="N673" s="135">
        <f t="shared" si="193"/>
        <v>95</v>
      </c>
      <c r="O673" s="167">
        <f t="shared" si="194"/>
        <v>182.84100000000001</v>
      </c>
      <c r="P673" s="167">
        <f t="shared" si="194"/>
        <v>116.56700000000001</v>
      </c>
      <c r="Q673" s="167">
        <f t="shared" si="194"/>
        <v>126.96600000000001</v>
      </c>
      <c r="R673" s="135">
        <f t="shared" si="195"/>
        <v>90</v>
      </c>
      <c r="S673" s="167">
        <f t="shared" si="196"/>
        <v>177.84100000000001</v>
      </c>
      <c r="T673" s="167">
        <f t="shared" si="197"/>
        <v>111.56700000000001</v>
      </c>
      <c r="U673" s="167">
        <f t="shared" si="198"/>
        <v>121.96600000000001</v>
      </c>
      <c r="V673" s="135">
        <f t="shared" si="199"/>
        <v>60</v>
      </c>
      <c r="W673" s="167">
        <f t="shared" si="200"/>
        <v>147.84100000000001</v>
      </c>
      <c r="X673" s="167">
        <f t="shared" si="201"/>
        <v>81.567000000000007</v>
      </c>
      <c r="Y673" s="167">
        <f t="shared" si="202"/>
        <v>91.966000000000008</v>
      </c>
      <c r="Z673">
        <f t="shared" si="203"/>
        <v>182.84100000000001</v>
      </c>
      <c r="AA673">
        <f t="shared" si="204"/>
        <v>116.56700000000001</v>
      </c>
      <c r="AB673" s="168">
        <f t="shared" si="205"/>
        <v>177.84100000000001</v>
      </c>
      <c r="AC673">
        <f t="shared" si="206"/>
        <v>111.56700000000001</v>
      </c>
      <c r="AD673" s="168" t="str">
        <f t="shared" si="207"/>
        <v>NA</v>
      </c>
      <c r="AE673">
        <f t="shared" si="208"/>
        <v>81.567000000000007</v>
      </c>
    </row>
    <row r="674" spans="1:31" outlineLevel="1" x14ac:dyDescent="0.25">
      <c r="A674" s="149">
        <v>10</v>
      </c>
      <c r="B674" s="164" t="str">
        <f t="shared" si="190"/>
        <v>FA</v>
      </c>
      <c r="C674" s="164" t="str">
        <f t="shared" si="191"/>
        <v>TR</v>
      </c>
      <c r="D674" s="164" t="str">
        <f t="shared" si="192"/>
        <v>TR</v>
      </c>
      <c r="E674" s="135">
        <v>15.02</v>
      </c>
      <c r="F674" s="165">
        <v>2</v>
      </c>
      <c r="G674" s="135">
        <v>9</v>
      </c>
      <c r="H674" s="135">
        <v>125</v>
      </c>
      <c r="I674" s="154">
        <v>10.775399999999999</v>
      </c>
      <c r="J674" s="154">
        <v>8.9999999999999993E-3</v>
      </c>
      <c r="K674" s="154">
        <v>192.25</v>
      </c>
      <c r="L674" s="154">
        <v>141.47300000000001</v>
      </c>
      <c r="M674" s="154">
        <v>149.464</v>
      </c>
      <c r="N674" s="135">
        <f t="shared" si="193"/>
        <v>95</v>
      </c>
      <c r="O674" s="167">
        <f t="shared" si="194"/>
        <v>162.25</v>
      </c>
      <c r="P674" s="167">
        <f t="shared" si="194"/>
        <v>111.47300000000001</v>
      </c>
      <c r="Q674" s="167">
        <f t="shared" si="194"/>
        <v>119.464</v>
      </c>
      <c r="R674" s="135">
        <f t="shared" si="195"/>
        <v>90</v>
      </c>
      <c r="S674" s="167">
        <f t="shared" si="196"/>
        <v>157.25</v>
      </c>
      <c r="T674" s="167">
        <f t="shared" si="197"/>
        <v>106.47300000000001</v>
      </c>
      <c r="U674" s="167">
        <f t="shared" si="198"/>
        <v>114.464</v>
      </c>
      <c r="V674" s="135">
        <f t="shared" si="199"/>
        <v>60</v>
      </c>
      <c r="W674" s="167">
        <f t="shared" si="200"/>
        <v>127.25</v>
      </c>
      <c r="X674" s="167">
        <f t="shared" si="201"/>
        <v>76.473000000000013</v>
      </c>
      <c r="Y674" s="167">
        <f t="shared" si="202"/>
        <v>84.463999999999999</v>
      </c>
      <c r="Z674">
        <f t="shared" si="203"/>
        <v>162.25</v>
      </c>
      <c r="AA674">
        <f t="shared" si="204"/>
        <v>111.47300000000001</v>
      </c>
      <c r="AB674" s="168">
        <f t="shared" si="205"/>
        <v>157.25</v>
      </c>
      <c r="AC674">
        <f t="shared" si="206"/>
        <v>106.47300000000001</v>
      </c>
      <c r="AD674" s="168">
        <f t="shared" si="207"/>
        <v>127.25</v>
      </c>
      <c r="AE674">
        <f t="shared" si="208"/>
        <v>76.473000000000013</v>
      </c>
    </row>
    <row r="675" spans="1:31" outlineLevel="1" x14ac:dyDescent="0.25">
      <c r="A675" s="149">
        <v>15</v>
      </c>
      <c r="B675" s="164" t="str">
        <f t="shared" si="190"/>
        <v>FA</v>
      </c>
      <c r="C675" s="164" t="str">
        <f t="shared" si="191"/>
        <v>TR</v>
      </c>
      <c r="D675" s="164" t="str">
        <f t="shared" si="192"/>
        <v>TR</v>
      </c>
      <c r="E675" s="135">
        <v>22.44</v>
      </c>
      <c r="F675" s="165">
        <v>2</v>
      </c>
      <c r="G675" s="135">
        <v>9</v>
      </c>
      <c r="H675" s="135">
        <v>125</v>
      </c>
      <c r="I675" s="154">
        <v>18.198499999999999</v>
      </c>
      <c r="J675" s="154">
        <v>8.9999999999999993E-3</v>
      </c>
      <c r="K675" s="154">
        <v>171.024</v>
      </c>
      <c r="L675" s="154">
        <v>136.41399999999999</v>
      </c>
      <c r="M675" s="154">
        <v>141.71299999999999</v>
      </c>
      <c r="N675" s="135">
        <f t="shared" si="193"/>
        <v>95</v>
      </c>
      <c r="O675" s="167">
        <f t="shared" si="194"/>
        <v>141.024</v>
      </c>
      <c r="P675" s="167">
        <f t="shared" si="194"/>
        <v>106.41399999999999</v>
      </c>
      <c r="Q675" s="167">
        <f t="shared" si="194"/>
        <v>111.71299999999999</v>
      </c>
      <c r="R675" s="135">
        <f t="shared" si="195"/>
        <v>90</v>
      </c>
      <c r="S675" s="167">
        <f t="shared" si="196"/>
        <v>136.024</v>
      </c>
      <c r="T675" s="167">
        <f t="shared" si="197"/>
        <v>101.41399999999999</v>
      </c>
      <c r="U675" s="167">
        <f t="shared" si="198"/>
        <v>106.71299999999999</v>
      </c>
      <c r="V675" s="135">
        <f t="shared" si="199"/>
        <v>60</v>
      </c>
      <c r="W675" s="167">
        <f t="shared" si="200"/>
        <v>106.024</v>
      </c>
      <c r="X675" s="167">
        <f t="shared" si="201"/>
        <v>71.413999999999987</v>
      </c>
      <c r="Y675" s="167">
        <f t="shared" si="202"/>
        <v>76.712999999999994</v>
      </c>
      <c r="Z675">
        <f t="shared" si="203"/>
        <v>141.024</v>
      </c>
      <c r="AA675">
        <f t="shared" si="204"/>
        <v>106.41399999999999</v>
      </c>
      <c r="AB675" s="168">
        <f t="shared" si="205"/>
        <v>136.024</v>
      </c>
      <c r="AC675">
        <f t="shared" si="206"/>
        <v>101.41399999999999</v>
      </c>
      <c r="AD675" s="168">
        <f t="shared" si="207"/>
        <v>106.024</v>
      </c>
      <c r="AE675">
        <f t="shared" si="208"/>
        <v>71.413999999999987</v>
      </c>
    </row>
    <row r="676" spans="1:31" outlineLevel="1" x14ac:dyDescent="0.25">
      <c r="A676" s="149">
        <v>20</v>
      </c>
      <c r="B676" s="164" t="str">
        <f t="shared" si="190"/>
        <v>FA</v>
      </c>
      <c r="C676" s="164" t="str">
        <f t="shared" si="191"/>
        <v>TR</v>
      </c>
      <c r="D676" s="164" t="str">
        <f t="shared" si="192"/>
        <v>TR</v>
      </c>
      <c r="E676" s="135">
        <v>29.86</v>
      </c>
      <c r="F676" s="165">
        <v>2</v>
      </c>
      <c r="G676" s="135">
        <v>9</v>
      </c>
      <c r="H676" s="135">
        <v>125</v>
      </c>
      <c r="I676" s="154">
        <v>25.621500000000001</v>
      </c>
      <c r="J676" s="154">
        <v>8.9999999999999993E-3</v>
      </c>
      <c r="K676" s="154">
        <v>159.92599999999999</v>
      </c>
      <c r="L676" s="154">
        <v>133.601</v>
      </c>
      <c r="M676" s="154">
        <v>137.756</v>
      </c>
      <c r="N676" s="135">
        <f t="shared" si="193"/>
        <v>95</v>
      </c>
      <c r="O676" s="167">
        <f t="shared" si="194"/>
        <v>129.92599999999999</v>
      </c>
      <c r="P676" s="167">
        <f t="shared" si="194"/>
        <v>103.601</v>
      </c>
      <c r="Q676" s="167">
        <f t="shared" si="194"/>
        <v>107.756</v>
      </c>
      <c r="R676" s="135">
        <f t="shared" si="195"/>
        <v>90</v>
      </c>
      <c r="S676" s="167">
        <f t="shared" si="196"/>
        <v>124.92599999999999</v>
      </c>
      <c r="T676" s="167">
        <f t="shared" si="197"/>
        <v>98.600999999999999</v>
      </c>
      <c r="U676" s="167">
        <f t="shared" si="198"/>
        <v>102.756</v>
      </c>
      <c r="V676" s="135">
        <f t="shared" si="199"/>
        <v>60</v>
      </c>
      <c r="W676" s="167">
        <f t="shared" si="200"/>
        <v>94.925999999999988</v>
      </c>
      <c r="X676" s="167">
        <f t="shared" si="201"/>
        <v>68.600999999999999</v>
      </c>
      <c r="Y676" s="167">
        <f t="shared" si="202"/>
        <v>72.756</v>
      </c>
      <c r="Z676">
        <f t="shared" si="203"/>
        <v>129.92599999999999</v>
      </c>
      <c r="AA676">
        <f t="shared" si="204"/>
        <v>103.601</v>
      </c>
      <c r="AB676" s="168">
        <f t="shared" si="205"/>
        <v>124.92599999999999</v>
      </c>
      <c r="AC676">
        <f t="shared" si="206"/>
        <v>98.600999999999999</v>
      </c>
      <c r="AD676" s="168">
        <f t="shared" si="207"/>
        <v>94.925999999999988</v>
      </c>
      <c r="AE676">
        <f t="shared" si="208"/>
        <v>68.600999999999999</v>
      </c>
    </row>
    <row r="677" spans="1:31" outlineLevel="1" x14ac:dyDescent="0.25">
      <c r="A677" s="149">
        <v>35</v>
      </c>
      <c r="B677" s="164" t="str">
        <f t="shared" si="190"/>
        <v>FA</v>
      </c>
      <c r="C677" s="164" t="str">
        <f t="shared" si="191"/>
        <v>FA</v>
      </c>
      <c r="D677" s="164" t="str">
        <f t="shared" si="192"/>
        <v>FA</v>
      </c>
      <c r="E677" s="135">
        <v>52.13</v>
      </c>
      <c r="F677" s="165">
        <v>2</v>
      </c>
      <c r="G677" s="135">
        <v>9</v>
      </c>
      <c r="H677" s="135">
        <v>125</v>
      </c>
      <c r="I677" s="154">
        <v>47.890799999999999</v>
      </c>
      <c r="J677" s="154">
        <v>8.9999999999999993E-3</v>
      </c>
      <c r="K677" s="154">
        <v>145.446</v>
      </c>
      <c r="L677" s="154">
        <v>130.143</v>
      </c>
      <c r="M677" s="154">
        <v>132.44200000000001</v>
      </c>
      <c r="N677" s="135">
        <f t="shared" si="193"/>
        <v>95</v>
      </c>
      <c r="O677" s="167">
        <f t="shared" si="194"/>
        <v>115.446</v>
      </c>
      <c r="P677" s="167">
        <f t="shared" si="194"/>
        <v>100.143</v>
      </c>
      <c r="Q677" s="167">
        <f t="shared" si="194"/>
        <v>102.44200000000001</v>
      </c>
      <c r="R677" s="135">
        <f t="shared" si="195"/>
        <v>90</v>
      </c>
      <c r="S677" s="167">
        <f t="shared" si="196"/>
        <v>110.446</v>
      </c>
      <c r="T677" s="167">
        <f t="shared" si="197"/>
        <v>95.143000000000001</v>
      </c>
      <c r="U677" s="167">
        <f t="shared" si="198"/>
        <v>97.442000000000007</v>
      </c>
      <c r="V677" s="135">
        <f t="shared" si="199"/>
        <v>60</v>
      </c>
      <c r="W677" s="167">
        <f t="shared" si="200"/>
        <v>80.445999999999998</v>
      </c>
      <c r="X677" s="167">
        <f t="shared" si="201"/>
        <v>65.143000000000001</v>
      </c>
      <c r="Y677" s="167">
        <f t="shared" si="202"/>
        <v>67.442000000000007</v>
      </c>
      <c r="Z677">
        <f t="shared" si="203"/>
        <v>115.446</v>
      </c>
      <c r="AA677">
        <f t="shared" si="204"/>
        <v>100.143</v>
      </c>
      <c r="AB677" s="168">
        <f t="shared" si="205"/>
        <v>110.446</v>
      </c>
      <c r="AC677">
        <f t="shared" si="206"/>
        <v>95.143000000000001</v>
      </c>
      <c r="AD677" s="168">
        <f t="shared" si="207"/>
        <v>80.445999999999998</v>
      </c>
      <c r="AE677">
        <f t="shared" si="208"/>
        <v>65.143000000000001</v>
      </c>
    </row>
    <row r="678" spans="1:31" outlineLevel="1" x14ac:dyDescent="0.25">
      <c r="A678" s="149">
        <v>50</v>
      </c>
      <c r="B678" s="164" t="str">
        <f t="shared" si="190"/>
        <v>FA</v>
      </c>
      <c r="C678" s="164" t="str">
        <f t="shared" si="191"/>
        <v>FA</v>
      </c>
      <c r="D678" s="164" t="str">
        <f t="shared" si="192"/>
        <v>FA</v>
      </c>
      <c r="E678" s="135">
        <v>74.400000000000006</v>
      </c>
      <c r="F678" s="165">
        <v>2</v>
      </c>
      <c r="G678" s="135">
        <v>9</v>
      </c>
      <c r="H678" s="135">
        <v>125</v>
      </c>
      <c r="I678" s="154">
        <v>70.16</v>
      </c>
      <c r="J678" s="154">
        <v>8.9999999999999993E-3</v>
      </c>
      <c r="K678" s="154">
        <v>139.48500000000001</v>
      </c>
      <c r="L678" s="154">
        <v>128.71899999999999</v>
      </c>
      <c r="M678" s="154">
        <v>130.39099999999999</v>
      </c>
      <c r="N678" s="135">
        <f t="shared" si="193"/>
        <v>95</v>
      </c>
      <c r="O678" s="167">
        <f t="shared" si="194"/>
        <v>109.48500000000001</v>
      </c>
      <c r="P678" s="167">
        <f t="shared" si="194"/>
        <v>98.718999999999994</v>
      </c>
      <c r="Q678" s="167">
        <f t="shared" si="194"/>
        <v>100.39099999999999</v>
      </c>
      <c r="R678" s="135">
        <f t="shared" si="195"/>
        <v>90</v>
      </c>
      <c r="S678" s="167">
        <f t="shared" si="196"/>
        <v>104.48500000000001</v>
      </c>
      <c r="T678" s="167">
        <f t="shared" si="197"/>
        <v>93.718999999999994</v>
      </c>
      <c r="U678" s="167">
        <f t="shared" si="198"/>
        <v>95.390999999999991</v>
      </c>
      <c r="V678" s="135">
        <f t="shared" si="199"/>
        <v>60</v>
      </c>
      <c r="W678" s="167">
        <f t="shared" si="200"/>
        <v>74.485000000000014</v>
      </c>
      <c r="X678" s="167">
        <f t="shared" si="201"/>
        <v>63.718999999999994</v>
      </c>
      <c r="Y678" s="167">
        <f t="shared" si="202"/>
        <v>65.390999999999991</v>
      </c>
      <c r="Z678">
        <f t="shared" si="203"/>
        <v>109.48500000000001</v>
      </c>
      <c r="AA678">
        <f t="shared" si="204"/>
        <v>98.718999999999994</v>
      </c>
      <c r="AB678" s="168">
        <f t="shared" si="205"/>
        <v>104.48500000000001</v>
      </c>
      <c r="AC678">
        <f t="shared" si="206"/>
        <v>93.718999999999994</v>
      </c>
      <c r="AD678" s="168">
        <f t="shared" si="207"/>
        <v>74.485000000000014</v>
      </c>
      <c r="AE678">
        <f t="shared" si="208"/>
        <v>63.718999999999994</v>
      </c>
    </row>
    <row r="679" spans="1:31" outlineLevel="1" x14ac:dyDescent="0.25">
      <c r="A679" s="149">
        <v>60</v>
      </c>
      <c r="B679" s="164" t="str">
        <f t="shared" si="190"/>
        <v>FA</v>
      </c>
      <c r="C679" s="164" t="str">
        <f t="shared" si="191"/>
        <v>FA</v>
      </c>
      <c r="D679" s="164" t="str">
        <f t="shared" si="192"/>
        <v>FA</v>
      </c>
      <c r="E679" s="135">
        <v>89.25</v>
      </c>
      <c r="F679" s="165">
        <v>2</v>
      </c>
      <c r="G679" s="135">
        <v>9</v>
      </c>
      <c r="H679" s="135">
        <v>125</v>
      </c>
      <c r="I679" s="154">
        <v>85.006200000000007</v>
      </c>
      <c r="J679" s="154">
        <v>8.9999999999999993E-3</v>
      </c>
      <c r="K679" s="154">
        <v>137.15299999999999</v>
      </c>
      <c r="L679" s="154">
        <v>128.13300000000001</v>
      </c>
      <c r="M679" s="154">
        <v>129.589</v>
      </c>
      <c r="N679" s="135">
        <f t="shared" si="193"/>
        <v>95</v>
      </c>
      <c r="O679" s="167">
        <f t="shared" si="194"/>
        <v>107.15299999999999</v>
      </c>
      <c r="P679" s="167">
        <f t="shared" si="194"/>
        <v>98.13300000000001</v>
      </c>
      <c r="Q679" s="167">
        <f t="shared" si="194"/>
        <v>99.588999999999999</v>
      </c>
      <c r="R679" s="135">
        <f t="shared" si="195"/>
        <v>90</v>
      </c>
      <c r="S679" s="167">
        <f t="shared" si="196"/>
        <v>102.15299999999999</v>
      </c>
      <c r="T679" s="167">
        <f t="shared" si="197"/>
        <v>93.13300000000001</v>
      </c>
      <c r="U679" s="167">
        <f t="shared" si="198"/>
        <v>94.588999999999999</v>
      </c>
      <c r="V679" s="135">
        <f t="shared" si="199"/>
        <v>60</v>
      </c>
      <c r="W679" s="167">
        <f t="shared" si="200"/>
        <v>72.152999999999992</v>
      </c>
      <c r="X679" s="167">
        <f t="shared" si="201"/>
        <v>63.13300000000001</v>
      </c>
      <c r="Y679" s="167">
        <f t="shared" si="202"/>
        <v>64.588999999999999</v>
      </c>
      <c r="Z679">
        <f t="shared" si="203"/>
        <v>107.15299999999999</v>
      </c>
      <c r="AA679">
        <f t="shared" si="204"/>
        <v>98.13300000000001</v>
      </c>
      <c r="AB679" s="168">
        <f t="shared" si="205"/>
        <v>102.15299999999999</v>
      </c>
      <c r="AC679">
        <f t="shared" si="206"/>
        <v>93.13300000000001</v>
      </c>
      <c r="AD679" s="168">
        <f t="shared" si="207"/>
        <v>72.152999999999992</v>
      </c>
      <c r="AE679">
        <f t="shared" si="208"/>
        <v>63.13300000000001</v>
      </c>
    </row>
    <row r="680" spans="1:31" outlineLevel="1" x14ac:dyDescent="0.25">
      <c r="A680" s="149">
        <v>70</v>
      </c>
      <c r="B680" s="164" t="str">
        <f t="shared" si="190"/>
        <v>FA</v>
      </c>
      <c r="C680" s="164" t="str">
        <f t="shared" si="191"/>
        <v>FA</v>
      </c>
      <c r="D680" s="164" t="str">
        <f t="shared" si="192"/>
        <v>FA</v>
      </c>
      <c r="E680" s="135">
        <v>104.09</v>
      </c>
      <c r="F680" s="165">
        <v>2</v>
      </c>
      <c r="G680" s="135">
        <v>9</v>
      </c>
      <c r="H680" s="135">
        <v>125</v>
      </c>
      <c r="I680" s="154">
        <v>99.8523</v>
      </c>
      <c r="J680" s="154">
        <v>8.9999999999999993E-3</v>
      </c>
      <c r="K680" s="154">
        <v>135.46799999999999</v>
      </c>
      <c r="L680" s="154">
        <v>127.711</v>
      </c>
      <c r="M680" s="154">
        <v>128.887</v>
      </c>
      <c r="N680" s="135">
        <f t="shared" si="193"/>
        <v>95</v>
      </c>
      <c r="O680" s="167">
        <f t="shared" si="194"/>
        <v>105.46799999999999</v>
      </c>
      <c r="P680" s="167">
        <f t="shared" si="194"/>
        <v>97.710999999999999</v>
      </c>
      <c r="Q680" s="167">
        <f t="shared" si="194"/>
        <v>98.887</v>
      </c>
      <c r="R680" s="135">
        <f t="shared" si="195"/>
        <v>90</v>
      </c>
      <c r="S680" s="167">
        <f t="shared" si="196"/>
        <v>100.46799999999999</v>
      </c>
      <c r="T680" s="167">
        <f t="shared" si="197"/>
        <v>92.710999999999999</v>
      </c>
      <c r="U680" s="167">
        <f t="shared" si="198"/>
        <v>93.887</v>
      </c>
      <c r="V680" s="135">
        <f t="shared" si="199"/>
        <v>60</v>
      </c>
      <c r="W680" s="167">
        <f t="shared" si="200"/>
        <v>70.467999999999989</v>
      </c>
      <c r="X680" s="167">
        <f t="shared" si="201"/>
        <v>62.710999999999999</v>
      </c>
      <c r="Y680" s="167">
        <f t="shared" si="202"/>
        <v>63.887</v>
      </c>
      <c r="Z680">
        <f t="shared" si="203"/>
        <v>105.46799999999999</v>
      </c>
      <c r="AA680">
        <f t="shared" si="204"/>
        <v>97.710999999999999</v>
      </c>
      <c r="AB680" s="168">
        <f t="shared" si="205"/>
        <v>100.46799999999999</v>
      </c>
      <c r="AC680">
        <f t="shared" si="206"/>
        <v>92.710999999999999</v>
      </c>
      <c r="AD680" s="168">
        <f t="shared" si="207"/>
        <v>70.467999999999989</v>
      </c>
      <c r="AE680">
        <f t="shared" si="208"/>
        <v>62.710999999999999</v>
      </c>
    </row>
    <row r="681" spans="1:31" outlineLevel="1" x14ac:dyDescent="0.25">
      <c r="A681" s="149">
        <v>85</v>
      </c>
      <c r="B681" s="164" t="str">
        <f t="shared" si="190"/>
        <v>FA</v>
      </c>
      <c r="C681" s="164" t="str">
        <f t="shared" si="191"/>
        <v>FA</v>
      </c>
      <c r="D681" s="164" t="str">
        <f t="shared" si="192"/>
        <v>FA</v>
      </c>
      <c r="E681" s="135">
        <v>126.36</v>
      </c>
      <c r="F681" s="165">
        <v>2</v>
      </c>
      <c r="G681" s="135">
        <v>9</v>
      </c>
      <c r="H681" s="135">
        <v>125</v>
      </c>
      <c r="I681" s="154">
        <v>122.122</v>
      </c>
      <c r="J681" s="154">
        <v>8.9999999999999993E-3</v>
      </c>
      <c r="K681" s="154">
        <v>133.68100000000001</v>
      </c>
      <c r="L681" s="154">
        <v>127.258</v>
      </c>
      <c r="M681" s="154">
        <v>128.19399999999999</v>
      </c>
      <c r="N681" s="135">
        <f t="shared" si="193"/>
        <v>95</v>
      </c>
      <c r="O681" s="167">
        <f t="shared" si="194"/>
        <v>103.68100000000001</v>
      </c>
      <c r="P681" s="167">
        <f t="shared" si="194"/>
        <v>97.257999999999996</v>
      </c>
      <c r="Q681" s="167">
        <f t="shared" si="194"/>
        <v>98.193999999999988</v>
      </c>
      <c r="R681" s="135">
        <f t="shared" si="195"/>
        <v>90</v>
      </c>
      <c r="S681" s="167">
        <f t="shared" si="196"/>
        <v>98.681000000000012</v>
      </c>
      <c r="T681" s="167">
        <f t="shared" si="197"/>
        <v>92.257999999999996</v>
      </c>
      <c r="U681" s="167">
        <f t="shared" si="198"/>
        <v>93.193999999999988</v>
      </c>
      <c r="V681" s="135">
        <f t="shared" si="199"/>
        <v>60</v>
      </c>
      <c r="W681" s="167">
        <f t="shared" si="200"/>
        <v>68.681000000000012</v>
      </c>
      <c r="X681" s="167">
        <f t="shared" si="201"/>
        <v>62.257999999999996</v>
      </c>
      <c r="Y681" s="167">
        <f t="shared" si="202"/>
        <v>63.193999999999988</v>
      </c>
      <c r="Z681">
        <f t="shared" si="203"/>
        <v>103.68100000000001</v>
      </c>
      <c r="AA681">
        <f t="shared" si="204"/>
        <v>97.257999999999996</v>
      </c>
      <c r="AB681" s="168">
        <f t="shared" si="205"/>
        <v>98.681000000000012</v>
      </c>
      <c r="AC681">
        <f t="shared" si="206"/>
        <v>92.257999999999996</v>
      </c>
      <c r="AD681" s="168">
        <f t="shared" si="207"/>
        <v>68.681000000000012</v>
      </c>
      <c r="AE681">
        <f t="shared" si="208"/>
        <v>62.257999999999996</v>
      </c>
    </row>
    <row r="682" spans="1:31" outlineLevel="1" x14ac:dyDescent="0.25">
      <c r="A682" s="149">
        <v>100</v>
      </c>
      <c r="B682" s="164" t="str">
        <f t="shared" si="190"/>
        <v>FA</v>
      </c>
      <c r="C682" s="164" t="str">
        <f t="shared" si="191"/>
        <v>FA</v>
      </c>
      <c r="D682" s="164" t="str">
        <f t="shared" si="192"/>
        <v>FA</v>
      </c>
      <c r="E682" s="135">
        <v>148.63</v>
      </c>
      <c r="F682" s="165">
        <v>2</v>
      </c>
      <c r="G682" s="135">
        <v>9</v>
      </c>
      <c r="H682" s="135">
        <v>125</v>
      </c>
      <c r="I682" s="154">
        <v>144.39099999999999</v>
      </c>
      <c r="J682" s="154">
        <v>8.9999999999999993E-3</v>
      </c>
      <c r="K682" s="154">
        <v>132.42599999999999</v>
      </c>
      <c r="L682" s="154">
        <v>126.949</v>
      </c>
      <c r="M682" s="154">
        <v>127.76</v>
      </c>
      <c r="N682" s="135">
        <f t="shared" si="193"/>
        <v>95</v>
      </c>
      <c r="O682" s="167">
        <f t="shared" si="194"/>
        <v>102.42599999999999</v>
      </c>
      <c r="P682" s="167">
        <f t="shared" si="194"/>
        <v>96.948999999999998</v>
      </c>
      <c r="Q682" s="167">
        <f t="shared" si="194"/>
        <v>97.76</v>
      </c>
      <c r="R682" s="135">
        <f t="shared" si="195"/>
        <v>90</v>
      </c>
      <c r="S682" s="167">
        <f t="shared" si="196"/>
        <v>97.425999999999988</v>
      </c>
      <c r="T682" s="167">
        <f t="shared" si="197"/>
        <v>91.948999999999998</v>
      </c>
      <c r="U682" s="167">
        <f t="shared" si="198"/>
        <v>92.76</v>
      </c>
      <c r="V682" s="135">
        <f t="shared" si="199"/>
        <v>60</v>
      </c>
      <c r="W682" s="167">
        <f t="shared" si="200"/>
        <v>67.425999999999988</v>
      </c>
      <c r="X682" s="167">
        <f t="shared" si="201"/>
        <v>61.948999999999998</v>
      </c>
      <c r="Y682" s="167">
        <f t="shared" si="202"/>
        <v>62.760000000000005</v>
      </c>
      <c r="Z682">
        <f t="shared" si="203"/>
        <v>102.42599999999999</v>
      </c>
      <c r="AA682">
        <f t="shared" si="204"/>
        <v>96.948999999999998</v>
      </c>
      <c r="AB682" s="168">
        <f t="shared" si="205"/>
        <v>97.425999999999988</v>
      </c>
      <c r="AC682">
        <f t="shared" si="206"/>
        <v>91.948999999999998</v>
      </c>
      <c r="AD682" s="168">
        <f t="shared" si="207"/>
        <v>67.425999999999988</v>
      </c>
      <c r="AE682">
        <f t="shared" si="208"/>
        <v>61.948999999999998</v>
      </c>
    </row>
    <row r="683" spans="1:31" outlineLevel="1" x14ac:dyDescent="0.25">
      <c r="A683" s="149">
        <v>125</v>
      </c>
      <c r="B683" s="164" t="str">
        <f t="shared" si="190"/>
        <v>FA</v>
      </c>
      <c r="C683" s="164" t="str">
        <f t="shared" si="191"/>
        <v>FA</v>
      </c>
      <c r="D683" s="164" t="str">
        <f t="shared" si="192"/>
        <v>FA</v>
      </c>
      <c r="E683" s="135">
        <v>185.75</v>
      </c>
      <c r="F683" s="165">
        <v>2</v>
      </c>
      <c r="G683" s="135">
        <v>9</v>
      </c>
      <c r="H683" s="135">
        <v>125</v>
      </c>
      <c r="I683" s="154">
        <v>181.506</v>
      </c>
      <c r="J683" s="154">
        <v>8.9999999999999993E-3</v>
      </c>
      <c r="K683" s="154">
        <v>130.99199999999999</v>
      </c>
      <c r="L683" s="154">
        <v>126.586</v>
      </c>
      <c r="M683" s="154">
        <v>127.259</v>
      </c>
      <c r="N683" s="135">
        <f t="shared" si="193"/>
        <v>95</v>
      </c>
      <c r="O683" s="167">
        <f t="shared" si="194"/>
        <v>100.99199999999999</v>
      </c>
      <c r="P683" s="167">
        <f t="shared" si="194"/>
        <v>96.585999999999999</v>
      </c>
      <c r="Q683" s="167">
        <f t="shared" si="194"/>
        <v>97.259</v>
      </c>
      <c r="R683" s="135">
        <f t="shared" si="195"/>
        <v>90</v>
      </c>
      <c r="S683" s="167">
        <f t="shared" si="196"/>
        <v>95.99199999999999</v>
      </c>
      <c r="T683" s="167">
        <f t="shared" si="197"/>
        <v>91.585999999999999</v>
      </c>
      <c r="U683" s="167">
        <f t="shared" si="198"/>
        <v>92.259</v>
      </c>
      <c r="V683" s="135">
        <f t="shared" si="199"/>
        <v>60</v>
      </c>
      <c r="W683" s="167">
        <f t="shared" si="200"/>
        <v>65.99199999999999</v>
      </c>
      <c r="X683" s="167">
        <f t="shared" si="201"/>
        <v>61.585999999999999</v>
      </c>
      <c r="Y683" s="167">
        <f t="shared" si="202"/>
        <v>62.259</v>
      </c>
      <c r="Z683">
        <f t="shared" si="203"/>
        <v>100.99199999999999</v>
      </c>
      <c r="AA683">
        <f t="shared" si="204"/>
        <v>96.585999999999999</v>
      </c>
      <c r="AB683" s="168">
        <f t="shared" si="205"/>
        <v>95.99199999999999</v>
      </c>
      <c r="AC683">
        <f t="shared" si="206"/>
        <v>91.585999999999999</v>
      </c>
      <c r="AD683" s="168">
        <f t="shared" si="207"/>
        <v>65.99199999999999</v>
      </c>
      <c r="AE683">
        <f t="shared" si="208"/>
        <v>61.585999999999999</v>
      </c>
    </row>
    <row r="684" spans="1:31" outlineLevel="1" x14ac:dyDescent="0.25">
      <c r="A684" s="149">
        <v>150</v>
      </c>
      <c r="B684" s="164" t="str">
        <f t="shared" si="190"/>
        <v>FA</v>
      </c>
      <c r="C684" s="164" t="str">
        <f t="shared" si="191"/>
        <v>FA</v>
      </c>
      <c r="D684" s="164" t="str">
        <f t="shared" si="192"/>
        <v>FA</v>
      </c>
      <c r="E684" s="135">
        <v>222.86</v>
      </c>
      <c r="F684" s="165">
        <v>2</v>
      </c>
      <c r="G684" s="135">
        <v>9</v>
      </c>
      <c r="H684" s="135">
        <v>125</v>
      </c>
      <c r="I684" s="154">
        <v>218.62200000000001</v>
      </c>
      <c r="J684" s="154">
        <v>8.9999999999999993E-3</v>
      </c>
      <c r="K684" s="154">
        <v>130.03399999999999</v>
      </c>
      <c r="L684" s="154">
        <v>126.343</v>
      </c>
      <c r="M684" s="154">
        <v>126.94199999999999</v>
      </c>
      <c r="N684" s="135">
        <f t="shared" si="193"/>
        <v>95</v>
      </c>
      <c r="O684" s="167">
        <f t="shared" si="194"/>
        <v>100.03399999999999</v>
      </c>
      <c r="P684" s="167">
        <f t="shared" si="194"/>
        <v>96.343000000000004</v>
      </c>
      <c r="Q684" s="167">
        <f t="shared" si="194"/>
        <v>96.941999999999993</v>
      </c>
      <c r="R684" s="135">
        <f t="shared" si="195"/>
        <v>90</v>
      </c>
      <c r="S684" s="167">
        <f t="shared" si="196"/>
        <v>95.033999999999992</v>
      </c>
      <c r="T684" s="167">
        <f t="shared" si="197"/>
        <v>91.343000000000004</v>
      </c>
      <c r="U684" s="167">
        <f t="shared" si="198"/>
        <v>91.941999999999993</v>
      </c>
      <c r="V684" s="135">
        <f t="shared" si="199"/>
        <v>60</v>
      </c>
      <c r="W684" s="167">
        <f t="shared" si="200"/>
        <v>65.033999999999992</v>
      </c>
      <c r="X684" s="167">
        <f t="shared" si="201"/>
        <v>61.343000000000004</v>
      </c>
      <c r="Y684" s="167">
        <f t="shared" si="202"/>
        <v>61.941999999999993</v>
      </c>
      <c r="Z684">
        <f t="shared" si="203"/>
        <v>100.03399999999999</v>
      </c>
      <c r="AA684">
        <f t="shared" si="204"/>
        <v>96.343000000000004</v>
      </c>
      <c r="AB684" s="168">
        <f t="shared" si="205"/>
        <v>95.033999999999992</v>
      </c>
      <c r="AC684">
        <f t="shared" si="206"/>
        <v>91.343000000000004</v>
      </c>
      <c r="AD684" s="168">
        <f t="shared" si="207"/>
        <v>65.033999999999992</v>
      </c>
      <c r="AE684">
        <f t="shared" si="208"/>
        <v>61.343000000000004</v>
      </c>
    </row>
    <row r="685" spans="1:31" outlineLevel="1" x14ac:dyDescent="0.25">
      <c r="A685" s="149">
        <v>2</v>
      </c>
      <c r="B685" s="164" t="str">
        <f t="shared" si="190"/>
        <v>FA</v>
      </c>
      <c r="C685" s="164" t="str">
        <f t="shared" si="191"/>
        <v>FA</v>
      </c>
      <c r="D685" s="164" t="str">
        <f t="shared" si="192"/>
        <v>FA</v>
      </c>
      <c r="E685" s="135">
        <v>3.14</v>
      </c>
      <c r="F685" s="165">
        <v>2</v>
      </c>
      <c r="G685" s="135">
        <v>12</v>
      </c>
      <c r="H685" s="135">
        <v>125</v>
      </c>
      <c r="I685" s="154">
        <v>-1.10154</v>
      </c>
      <c r="J685" s="154">
        <v>1.2E-2</v>
      </c>
      <c r="K685" s="154">
        <v>470.63900000000001</v>
      </c>
      <c r="L685" s="154">
        <v>211.26499999999999</v>
      </c>
      <c r="M685" s="154">
        <v>256.72699999999998</v>
      </c>
      <c r="N685" s="135">
        <f t="shared" si="193"/>
        <v>95</v>
      </c>
      <c r="O685" s="167">
        <f t="shared" si="194"/>
        <v>440.63900000000001</v>
      </c>
      <c r="P685" s="167">
        <f t="shared" si="194"/>
        <v>181.26499999999999</v>
      </c>
      <c r="Q685" s="167">
        <f t="shared" si="194"/>
        <v>226.72699999999998</v>
      </c>
      <c r="R685" s="135">
        <f t="shared" si="195"/>
        <v>90</v>
      </c>
      <c r="S685" s="167">
        <f t="shared" si="196"/>
        <v>435.63900000000001</v>
      </c>
      <c r="T685" s="167">
        <f t="shared" si="197"/>
        <v>176.26499999999999</v>
      </c>
      <c r="U685" s="167">
        <f t="shared" si="198"/>
        <v>221.72699999999998</v>
      </c>
      <c r="V685" s="135">
        <f t="shared" si="199"/>
        <v>60</v>
      </c>
      <c r="W685" s="167">
        <f t="shared" si="200"/>
        <v>405.63900000000001</v>
      </c>
      <c r="X685" s="167">
        <f t="shared" si="201"/>
        <v>146.26499999999999</v>
      </c>
      <c r="Y685" s="167">
        <f t="shared" si="202"/>
        <v>191.72699999999998</v>
      </c>
      <c r="Z685" t="str">
        <f t="shared" si="203"/>
        <v>NA</v>
      </c>
      <c r="AA685" t="str">
        <f t="shared" si="204"/>
        <v>NA</v>
      </c>
      <c r="AB685" s="168" t="str">
        <f t="shared" si="205"/>
        <v>NA</v>
      </c>
      <c r="AC685" t="str">
        <f t="shared" si="206"/>
        <v>NA</v>
      </c>
      <c r="AD685" s="168" t="str">
        <f t="shared" si="207"/>
        <v>NA</v>
      </c>
      <c r="AE685" t="str">
        <f t="shared" si="208"/>
        <v>NA</v>
      </c>
    </row>
    <row r="686" spans="1:31" outlineLevel="1" x14ac:dyDescent="0.25">
      <c r="A686" s="149">
        <v>3.5</v>
      </c>
      <c r="B686" s="164" t="str">
        <f t="shared" si="190"/>
        <v>FA</v>
      </c>
      <c r="C686" s="164" t="str">
        <f t="shared" si="191"/>
        <v>FA</v>
      </c>
      <c r="D686" s="164" t="str">
        <f t="shared" si="192"/>
        <v>FA</v>
      </c>
      <c r="E686" s="135">
        <v>5.37</v>
      </c>
      <c r="F686" s="165">
        <v>2</v>
      </c>
      <c r="G686" s="135">
        <v>12</v>
      </c>
      <c r="H686" s="135">
        <v>125</v>
      </c>
      <c r="I686" s="154">
        <v>1.12538</v>
      </c>
      <c r="J686" s="154">
        <v>1.2E-2</v>
      </c>
      <c r="K686" s="154">
        <v>351.52499999999998</v>
      </c>
      <c r="L686" s="154">
        <v>180.35499999999999</v>
      </c>
      <c r="M686" s="154">
        <v>207.952</v>
      </c>
      <c r="N686" s="135">
        <f t="shared" si="193"/>
        <v>95</v>
      </c>
      <c r="O686" s="167">
        <f t="shared" si="194"/>
        <v>321.52499999999998</v>
      </c>
      <c r="P686" s="167">
        <f t="shared" si="194"/>
        <v>150.35499999999999</v>
      </c>
      <c r="Q686" s="167">
        <f t="shared" si="194"/>
        <v>177.952</v>
      </c>
      <c r="R686" s="135">
        <f t="shared" si="195"/>
        <v>90</v>
      </c>
      <c r="S686" s="167">
        <f t="shared" si="196"/>
        <v>316.52499999999998</v>
      </c>
      <c r="T686" s="167">
        <f t="shared" si="197"/>
        <v>145.35499999999999</v>
      </c>
      <c r="U686" s="167">
        <f t="shared" si="198"/>
        <v>172.952</v>
      </c>
      <c r="V686" s="135">
        <f t="shared" si="199"/>
        <v>60</v>
      </c>
      <c r="W686" s="167">
        <f t="shared" si="200"/>
        <v>286.52499999999998</v>
      </c>
      <c r="X686" s="167">
        <f t="shared" si="201"/>
        <v>115.35499999999999</v>
      </c>
      <c r="Y686" s="167">
        <f t="shared" si="202"/>
        <v>142.952</v>
      </c>
      <c r="Z686" t="str">
        <f t="shared" si="203"/>
        <v>NA</v>
      </c>
      <c r="AA686" t="str">
        <f t="shared" si="204"/>
        <v>NA</v>
      </c>
      <c r="AB686" s="168" t="str">
        <f t="shared" si="205"/>
        <v>NA</v>
      </c>
      <c r="AC686" t="str">
        <f t="shared" si="206"/>
        <v>NA</v>
      </c>
      <c r="AD686" s="168" t="str">
        <f t="shared" si="207"/>
        <v>NA</v>
      </c>
      <c r="AE686" t="str">
        <f t="shared" si="208"/>
        <v>NA</v>
      </c>
    </row>
    <row r="687" spans="1:31" outlineLevel="1" x14ac:dyDescent="0.25">
      <c r="A687" s="149">
        <v>5</v>
      </c>
      <c r="B687" s="164" t="str">
        <f t="shared" si="190"/>
        <v>FA</v>
      </c>
      <c r="C687" s="164" t="str">
        <f t="shared" si="191"/>
        <v>FA</v>
      </c>
      <c r="D687" s="164" t="str">
        <f t="shared" si="192"/>
        <v>FA</v>
      </c>
      <c r="E687" s="135">
        <v>7.59</v>
      </c>
      <c r="F687" s="165">
        <v>2</v>
      </c>
      <c r="G687" s="135">
        <v>12</v>
      </c>
      <c r="H687" s="135">
        <v>125</v>
      </c>
      <c r="I687" s="154">
        <v>3.3523100000000001</v>
      </c>
      <c r="J687" s="154">
        <v>1.2E-2</v>
      </c>
      <c r="K687" s="154">
        <v>292.29700000000003</v>
      </c>
      <c r="L687" s="154">
        <v>165.59399999999999</v>
      </c>
      <c r="M687" s="154">
        <v>185.869</v>
      </c>
      <c r="N687" s="135">
        <f t="shared" si="193"/>
        <v>95</v>
      </c>
      <c r="O687" s="167">
        <f t="shared" si="194"/>
        <v>262.29700000000003</v>
      </c>
      <c r="P687" s="167">
        <f t="shared" si="194"/>
        <v>135.59399999999999</v>
      </c>
      <c r="Q687" s="167">
        <f t="shared" si="194"/>
        <v>155.869</v>
      </c>
      <c r="R687" s="135">
        <f t="shared" si="195"/>
        <v>90</v>
      </c>
      <c r="S687" s="167">
        <f t="shared" si="196"/>
        <v>257.29700000000003</v>
      </c>
      <c r="T687" s="167">
        <f t="shared" si="197"/>
        <v>130.59399999999999</v>
      </c>
      <c r="U687" s="167">
        <f t="shared" si="198"/>
        <v>150.869</v>
      </c>
      <c r="V687" s="135">
        <f t="shared" si="199"/>
        <v>60</v>
      </c>
      <c r="W687" s="167">
        <f t="shared" si="200"/>
        <v>227.29700000000003</v>
      </c>
      <c r="X687" s="167">
        <f t="shared" si="201"/>
        <v>100.59399999999999</v>
      </c>
      <c r="Y687" s="167">
        <f t="shared" si="202"/>
        <v>120.869</v>
      </c>
      <c r="Z687" t="str">
        <f t="shared" si="203"/>
        <v>NA</v>
      </c>
      <c r="AA687" t="str">
        <f t="shared" si="204"/>
        <v>NA</v>
      </c>
      <c r="AB687" s="168" t="str">
        <f t="shared" si="205"/>
        <v>NA</v>
      </c>
      <c r="AC687" t="str">
        <f t="shared" si="206"/>
        <v>NA</v>
      </c>
      <c r="AD687" s="168" t="str">
        <f t="shared" si="207"/>
        <v>NA</v>
      </c>
      <c r="AE687" t="str">
        <f t="shared" si="208"/>
        <v>NA</v>
      </c>
    </row>
    <row r="688" spans="1:31" outlineLevel="1" x14ac:dyDescent="0.25">
      <c r="A688" s="149">
        <v>7.5</v>
      </c>
      <c r="B688" s="164" t="str">
        <f t="shared" si="190"/>
        <v>FA</v>
      </c>
      <c r="C688" s="164" t="str">
        <f t="shared" si="191"/>
        <v>FA</v>
      </c>
      <c r="D688" s="164" t="str">
        <f t="shared" si="192"/>
        <v>FA</v>
      </c>
      <c r="E688" s="135">
        <v>11.3</v>
      </c>
      <c r="F688" s="165">
        <v>2</v>
      </c>
      <c r="G688" s="135">
        <v>12</v>
      </c>
      <c r="H688" s="135">
        <v>125</v>
      </c>
      <c r="I688" s="154">
        <v>7.0638500000000004</v>
      </c>
      <c r="J688" s="154">
        <v>1.2E-2</v>
      </c>
      <c r="K688" s="154">
        <v>241.23</v>
      </c>
      <c r="L688" s="154">
        <v>153.56399999999999</v>
      </c>
      <c r="M688" s="154">
        <v>167.27099999999999</v>
      </c>
      <c r="N688" s="135">
        <f t="shared" si="193"/>
        <v>95</v>
      </c>
      <c r="O688" s="167">
        <f t="shared" si="194"/>
        <v>211.23</v>
      </c>
      <c r="P688" s="167">
        <f t="shared" si="194"/>
        <v>123.56399999999999</v>
      </c>
      <c r="Q688" s="167">
        <f t="shared" si="194"/>
        <v>137.27099999999999</v>
      </c>
      <c r="R688" s="135">
        <f t="shared" si="195"/>
        <v>90</v>
      </c>
      <c r="S688" s="167">
        <f t="shared" si="196"/>
        <v>206.23</v>
      </c>
      <c r="T688" s="167">
        <f t="shared" si="197"/>
        <v>118.56399999999999</v>
      </c>
      <c r="U688" s="167">
        <f t="shared" si="198"/>
        <v>132.27099999999999</v>
      </c>
      <c r="V688" s="135">
        <f t="shared" si="199"/>
        <v>60</v>
      </c>
      <c r="W688" s="167">
        <f t="shared" si="200"/>
        <v>176.23</v>
      </c>
      <c r="X688" s="167">
        <f t="shared" si="201"/>
        <v>88.563999999999993</v>
      </c>
      <c r="Y688" s="167">
        <f t="shared" si="202"/>
        <v>102.27099999999999</v>
      </c>
      <c r="Z688" t="str">
        <f t="shared" si="203"/>
        <v>NA</v>
      </c>
      <c r="AA688">
        <f t="shared" si="204"/>
        <v>123.56399999999999</v>
      </c>
      <c r="AB688" s="168" t="str">
        <f t="shared" si="205"/>
        <v>NA</v>
      </c>
      <c r="AC688">
        <f t="shared" si="206"/>
        <v>118.56399999999999</v>
      </c>
      <c r="AD688" s="168" t="str">
        <f t="shared" si="207"/>
        <v>NA</v>
      </c>
      <c r="AE688" t="str">
        <f t="shared" si="208"/>
        <v>NA</v>
      </c>
    </row>
    <row r="689" spans="1:31" outlineLevel="1" x14ac:dyDescent="0.25">
      <c r="A689" s="149">
        <v>10</v>
      </c>
      <c r="B689" s="164" t="str">
        <f t="shared" si="190"/>
        <v>TR</v>
      </c>
      <c r="C689" s="164" t="str">
        <f t="shared" si="191"/>
        <v>FA</v>
      </c>
      <c r="D689" s="164" t="str">
        <f t="shared" si="192"/>
        <v>FA</v>
      </c>
      <c r="E689" s="135">
        <v>15.02</v>
      </c>
      <c r="F689" s="165">
        <v>2</v>
      </c>
      <c r="G689" s="135">
        <v>12</v>
      </c>
      <c r="H689" s="135">
        <v>125</v>
      </c>
      <c r="I689" s="154">
        <v>10.775399999999999</v>
      </c>
      <c r="J689" s="154">
        <v>1.2E-2</v>
      </c>
      <c r="K689" s="154">
        <v>214.148</v>
      </c>
      <c r="L689" s="154">
        <v>146.85400000000001</v>
      </c>
      <c r="M689" s="154">
        <v>157.41800000000001</v>
      </c>
      <c r="N689" s="135">
        <f t="shared" si="193"/>
        <v>95</v>
      </c>
      <c r="O689" s="167">
        <f t="shared" si="194"/>
        <v>184.148</v>
      </c>
      <c r="P689" s="167">
        <f t="shared" si="194"/>
        <v>116.85400000000001</v>
      </c>
      <c r="Q689" s="167">
        <f t="shared" si="194"/>
        <v>127.41800000000001</v>
      </c>
      <c r="R689" s="135">
        <f t="shared" si="195"/>
        <v>90</v>
      </c>
      <c r="S689" s="167">
        <f t="shared" si="196"/>
        <v>179.148</v>
      </c>
      <c r="T689" s="167">
        <f t="shared" si="197"/>
        <v>111.85400000000001</v>
      </c>
      <c r="U689" s="167">
        <f t="shared" si="198"/>
        <v>122.41800000000001</v>
      </c>
      <c r="V689" s="135">
        <f t="shared" si="199"/>
        <v>60</v>
      </c>
      <c r="W689" s="167">
        <f t="shared" si="200"/>
        <v>149.148</v>
      </c>
      <c r="X689" s="167">
        <f t="shared" si="201"/>
        <v>81.854000000000013</v>
      </c>
      <c r="Y689" s="167">
        <f t="shared" si="202"/>
        <v>92.418000000000006</v>
      </c>
      <c r="Z689">
        <f t="shared" si="203"/>
        <v>184.148</v>
      </c>
      <c r="AA689">
        <f t="shared" si="204"/>
        <v>116.85400000000001</v>
      </c>
      <c r="AB689" s="168" t="str">
        <f t="shared" si="205"/>
        <v>NA</v>
      </c>
      <c r="AC689">
        <f t="shared" si="206"/>
        <v>111.85400000000001</v>
      </c>
      <c r="AD689" s="168" t="str">
        <f t="shared" si="207"/>
        <v>NA</v>
      </c>
      <c r="AE689">
        <f t="shared" si="208"/>
        <v>81.854000000000013</v>
      </c>
    </row>
    <row r="690" spans="1:31" outlineLevel="1" x14ac:dyDescent="0.25">
      <c r="A690" s="149">
        <v>15</v>
      </c>
      <c r="B690" s="164" t="str">
        <f t="shared" si="190"/>
        <v>TR</v>
      </c>
      <c r="C690" s="164" t="str">
        <f t="shared" si="191"/>
        <v>TR</v>
      </c>
      <c r="D690" s="164" t="str">
        <f t="shared" si="192"/>
        <v>TR</v>
      </c>
      <c r="E690" s="135">
        <v>22.44</v>
      </c>
      <c r="F690" s="165">
        <v>2</v>
      </c>
      <c r="G690" s="135">
        <v>12</v>
      </c>
      <c r="H690" s="135">
        <v>125</v>
      </c>
      <c r="I690" s="154">
        <v>18.198499999999999</v>
      </c>
      <c r="J690" s="154">
        <v>1.2E-2</v>
      </c>
      <c r="K690" s="154">
        <v>186.09800000000001</v>
      </c>
      <c r="L690" s="154">
        <v>140.16300000000001</v>
      </c>
      <c r="M690" s="154">
        <v>147.18299999999999</v>
      </c>
      <c r="N690" s="135">
        <f t="shared" si="193"/>
        <v>95</v>
      </c>
      <c r="O690" s="167">
        <f t="shared" si="194"/>
        <v>156.09800000000001</v>
      </c>
      <c r="P690" s="167">
        <f t="shared" si="194"/>
        <v>110.16300000000001</v>
      </c>
      <c r="Q690" s="167">
        <f t="shared" si="194"/>
        <v>117.18299999999999</v>
      </c>
      <c r="R690" s="135">
        <f t="shared" si="195"/>
        <v>90</v>
      </c>
      <c r="S690" s="167">
        <f t="shared" si="196"/>
        <v>151.09800000000001</v>
      </c>
      <c r="T690" s="167">
        <f t="shared" si="197"/>
        <v>105.16300000000001</v>
      </c>
      <c r="U690" s="167">
        <f t="shared" si="198"/>
        <v>112.18299999999999</v>
      </c>
      <c r="V690" s="135">
        <f t="shared" si="199"/>
        <v>60</v>
      </c>
      <c r="W690" s="167">
        <f t="shared" si="200"/>
        <v>121.09800000000001</v>
      </c>
      <c r="X690" s="167">
        <f t="shared" si="201"/>
        <v>75.163000000000011</v>
      </c>
      <c r="Y690" s="167">
        <f t="shared" si="202"/>
        <v>82.182999999999993</v>
      </c>
      <c r="Z690">
        <f t="shared" si="203"/>
        <v>156.09800000000001</v>
      </c>
      <c r="AA690">
        <f t="shared" si="204"/>
        <v>110.16300000000001</v>
      </c>
      <c r="AB690" s="168">
        <f t="shared" si="205"/>
        <v>151.09800000000001</v>
      </c>
      <c r="AC690">
        <f t="shared" si="206"/>
        <v>105.16300000000001</v>
      </c>
      <c r="AD690" s="168">
        <f t="shared" si="207"/>
        <v>121.09800000000001</v>
      </c>
      <c r="AE690">
        <f t="shared" si="208"/>
        <v>75.163000000000011</v>
      </c>
    </row>
    <row r="691" spans="1:31" outlineLevel="1" x14ac:dyDescent="0.25">
      <c r="A691" s="149">
        <v>20</v>
      </c>
      <c r="B691" s="164" t="str">
        <f t="shared" si="190"/>
        <v>TR</v>
      </c>
      <c r="C691" s="164" t="str">
        <f t="shared" si="191"/>
        <v>TR</v>
      </c>
      <c r="D691" s="164" t="str">
        <f t="shared" si="192"/>
        <v>TR</v>
      </c>
      <c r="E691" s="135">
        <v>29.86</v>
      </c>
      <c r="F691" s="165">
        <v>2</v>
      </c>
      <c r="G691" s="135">
        <v>12</v>
      </c>
      <c r="H691" s="135">
        <v>125</v>
      </c>
      <c r="I691" s="154">
        <v>25.621500000000001</v>
      </c>
      <c r="J691" s="154">
        <v>1.2E-2</v>
      </c>
      <c r="K691" s="154">
        <v>171.41200000000001</v>
      </c>
      <c r="L691" s="154">
        <v>136.43700000000001</v>
      </c>
      <c r="M691" s="154">
        <v>141.94900000000001</v>
      </c>
      <c r="N691" s="135">
        <f t="shared" si="193"/>
        <v>95</v>
      </c>
      <c r="O691" s="167">
        <f t="shared" si="194"/>
        <v>141.41200000000001</v>
      </c>
      <c r="P691" s="167">
        <f t="shared" si="194"/>
        <v>106.43700000000001</v>
      </c>
      <c r="Q691" s="167">
        <f t="shared" si="194"/>
        <v>111.94900000000001</v>
      </c>
      <c r="R691" s="135">
        <f t="shared" si="195"/>
        <v>90</v>
      </c>
      <c r="S691" s="167">
        <f t="shared" si="196"/>
        <v>136.41200000000001</v>
      </c>
      <c r="T691" s="167">
        <f t="shared" si="197"/>
        <v>101.43700000000001</v>
      </c>
      <c r="U691" s="167">
        <f t="shared" si="198"/>
        <v>106.94900000000001</v>
      </c>
      <c r="V691" s="135">
        <f t="shared" si="199"/>
        <v>60</v>
      </c>
      <c r="W691" s="167">
        <f t="shared" si="200"/>
        <v>106.41200000000001</v>
      </c>
      <c r="X691" s="167">
        <f t="shared" si="201"/>
        <v>71.437000000000012</v>
      </c>
      <c r="Y691" s="167">
        <f t="shared" si="202"/>
        <v>76.949000000000012</v>
      </c>
      <c r="Z691">
        <f t="shared" si="203"/>
        <v>141.41200000000001</v>
      </c>
      <c r="AA691">
        <f t="shared" si="204"/>
        <v>106.43700000000001</v>
      </c>
      <c r="AB691" s="168">
        <f t="shared" si="205"/>
        <v>136.41200000000001</v>
      </c>
      <c r="AC691">
        <f t="shared" si="206"/>
        <v>101.43700000000001</v>
      </c>
      <c r="AD691" s="168">
        <f t="shared" si="207"/>
        <v>106.41200000000001</v>
      </c>
      <c r="AE691">
        <f t="shared" si="208"/>
        <v>71.437000000000012</v>
      </c>
    </row>
    <row r="692" spans="1:31" outlineLevel="1" x14ac:dyDescent="0.25">
      <c r="A692" s="149">
        <v>35</v>
      </c>
      <c r="B692" s="164" t="str">
        <f t="shared" si="190"/>
        <v>FA</v>
      </c>
      <c r="C692" s="164" t="str">
        <f t="shared" si="191"/>
        <v>FA</v>
      </c>
      <c r="D692" s="164" t="str">
        <f t="shared" si="192"/>
        <v>FA</v>
      </c>
      <c r="E692" s="135">
        <v>52.13</v>
      </c>
      <c r="F692" s="165">
        <v>2</v>
      </c>
      <c r="G692" s="135">
        <v>12</v>
      </c>
      <c r="H692" s="135">
        <v>125</v>
      </c>
      <c r="I692" s="154">
        <v>47.890799999999999</v>
      </c>
      <c r="J692" s="154">
        <v>1.2E-2</v>
      </c>
      <c r="K692" s="154">
        <v>152.208</v>
      </c>
      <c r="L692" s="154">
        <v>131.84700000000001</v>
      </c>
      <c r="M692" s="154">
        <v>134.90199999999999</v>
      </c>
      <c r="N692" s="135">
        <f t="shared" si="193"/>
        <v>95</v>
      </c>
      <c r="O692" s="167">
        <f t="shared" si="194"/>
        <v>122.208</v>
      </c>
      <c r="P692" s="167">
        <f t="shared" si="194"/>
        <v>101.84700000000001</v>
      </c>
      <c r="Q692" s="167">
        <f t="shared" si="194"/>
        <v>104.90199999999999</v>
      </c>
      <c r="R692" s="135">
        <f t="shared" si="195"/>
        <v>90</v>
      </c>
      <c r="S692" s="167">
        <f t="shared" si="196"/>
        <v>117.208</v>
      </c>
      <c r="T692" s="167">
        <f t="shared" si="197"/>
        <v>96.847000000000008</v>
      </c>
      <c r="U692" s="167">
        <f t="shared" si="198"/>
        <v>99.901999999999987</v>
      </c>
      <c r="V692" s="135">
        <f t="shared" si="199"/>
        <v>60</v>
      </c>
      <c r="W692" s="167">
        <f t="shared" si="200"/>
        <v>87.207999999999998</v>
      </c>
      <c r="X692" s="167">
        <f t="shared" si="201"/>
        <v>66.847000000000008</v>
      </c>
      <c r="Y692" s="167">
        <f t="shared" si="202"/>
        <v>69.901999999999987</v>
      </c>
      <c r="Z692">
        <f t="shared" si="203"/>
        <v>122.208</v>
      </c>
      <c r="AA692">
        <f t="shared" si="204"/>
        <v>101.84700000000001</v>
      </c>
      <c r="AB692" s="168">
        <f t="shared" si="205"/>
        <v>117.208</v>
      </c>
      <c r="AC692">
        <f t="shared" si="206"/>
        <v>96.847000000000008</v>
      </c>
      <c r="AD692" s="168">
        <f t="shared" si="207"/>
        <v>87.207999999999998</v>
      </c>
      <c r="AE692">
        <f t="shared" si="208"/>
        <v>66.847000000000008</v>
      </c>
    </row>
    <row r="693" spans="1:31" outlineLevel="1" x14ac:dyDescent="0.25">
      <c r="A693" s="149">
        <v>50</v>
      </c>
      <c r="B693" s="164" t="str">
        <f t="shared" si="190"/>
        <v>FA</v>
      </c>
      <c r="C693" s="164" t="str">
        <f t="shared" si="191"/>
        <v>FA</v>
      </c>
      <c r="D693" s="164" t="str">
        <f t="shared" si="192"/>
        <v>FA</v>
      </c>
      <c r="E693" s="135">
        <v>74.400000000000006</v>
      </c>
      <c r="F693" s="165">
        <v>2</v>
      </c>
      <c r="G693" s="135">
        <v>12</v>
      </c>
      <c r="H693" s="135">
        <v>125</v>
      </c>
      <c r="I693" s="154">
        <v>70.16</v>
      </c>
      <c r="J693" s="154">
        <v>1.2E-2</v>
      </c>
      <c r="K693" s="154">
        <v>144.286</v>
      </c>
      <c r="L693" s="154">
        <v>129.953</v>
      </c>
      <c r="M693" s="154">
        <v>132.179</v>
      </c>
      <c r="N693" s="135">
        <f t="shared" si="193"/>
        <v>95</v>
      </c>
      <c r="O693" s="167">
        <f t="shared" si="194"/>
        <v>114.286</v>
      </c>
      <c r="P693" s="167">
        <f t="shared" si="194"/>
        <v>99.953000000000003</v>
      </c>
      <c r="Q693" s="167">
        <f t="shared" si="194"/>
        <v>102.179</v>
      </c>
      <c r="R693" s="135">
        <f t="shared" si="195"/>
        <v>90</v>
      </c>
      <c r="S693" s="167">
        <f t="shared" si="196"/>
        <v>109.286</v>
      </c>
      <c r="T693" s="167">
        <f t="shared" si="197"/>
        <v>94.953000000000003</v>
      </c>
      <c r="U693" s="167">
        <f t="shared" si="198"/>
        <v>97.179000000000002</v>
      </c>
      <c r="V693" s="135">
        <f t="shared" si="199"/>
        <v>60</v>
      </c>
      <c r="W693" s="167">
        <f t="shared" si="200"/>
        <v>79.286000000000001</v>
      </c>
      <c r="X693" s="167">
        <f t="shared" si="201"/>
        <v>64.953000000000003</v>
      </c>
      <c r="Y693" s="167">
        <f t="shared" si="202"/>
        <v>67.179000000000002</v>
      </c>
      <c r="Z693">
        <f t="shared" si="203"/>
        <v>114.286</v>
      </c>
      <c r="AA693">
        <f t="shared" si="204"/>
        <v>99.953000000000003</v>
      </c>
      <c r="AB693" s="168">
        <f t="shared" si="205"/>
        <v>109.286</v>
      </c>
      <c r="AC693">
        <f t="shared" si="206"/>
        <v>94.953000000000003</v>
      </c>
      <c r="AD693" s="168">
        <f t="shared" si="207"/>
        <v>79.286000000000001</v>
      </c>
      <c r="AE693">
        <f t="shared" si="208"/>
        <v>64.953000000000003</v>
      </c>
    </row>
    <row r="694" spans="1:31" outlineLevel="1" x14ac:dyDescent="0.25">
      <c r="A694" s="149">
        <v>60</v>
      </c>
      <c r="B694" s="164" t="str">
        <f t="shared" si="190"/>
        <v>FA</v>
      </c>
      <c r="C694" s="164" t="str">
        <f t="shared" si="191"/>
        <v>FA</v>
      </c>
      <c r="D694" s="164" t="str">
        <f t="shared" si="192"/>
        <v>FA</v>
      </c>
      <c r="E694" s="135">
        <v>89.25</v>
      </c>
      <c r="F694" s="165">
        <v>2</v>
      </c>
      <c r="G694" s="135">
        <v>12</v>
      </c>
      <c r="H694" s="135">
        <v>125</v>
      </c>
      <c r="I694" s="154">
        <v>85.006200000000007</v>
      </c>
      <c r="J694" s="154">
        <v>1.2E-2</v>
      </c>
      <c r="K694" s="154">
        <v>141.185</v>
      </c>
      <c r="L694" s="154">
        <v>129.173</v>
      </c>
      <c r="M694" s="154">
        <v>131.11199999999999</v>
      </c>
      <c r="N694" s="135">
        <f t="shared" si="193"/>
        <v>95</v>
      </c>
      <c r="O694" s="167">
        <f t="shared" si="194"/>
        <v>111.185</v>
      </c>
      <c r="P694" s="167">
        <f t="shared" si="194"/>
        <v>99.173000000000002</v>
      </c>
      <c r="Q694" s="167">
        <f t="shared" si="194"/>
        <v>101.11199999999999</v>
      </c>
      <c r="R694" s="135">
        <f t="shared" si="195"/>
        <v>90</v>
      </c>
      <c r="S694" s="167">
        <f t="shared" si="196"/>
        <v>106.185</v>
      </c>
      <c r="T694" s="167">
        <f t="shared" si="197"/>
        <v>94.173000000000002</v>
      </c>
      <c r="U694" s="167">
        <f t="shared" si="198"/>
        <v>96.111999999999995</v>
      </c>
      <c r="V694" s="135">
        <f t="shared" si="199"/>
        <v>60</v>
      </c>
      <c r="W694" s="167">
        <f t="shared" si="200"/>
        <v>76.185000000000002</v>
      </c>
      <c r="X694" s="167">
        <f t="shared" si="201"/>
        <v>64.173000000000002</v>
      </c>
      <c r="Y694" s="167">
        <f t="shared" si="202"/>
        <v>66.111999999999995</v>
      </c>
      <c r="Z694">
        <f t="shared" si="203"/>
        <v>111.185</v>
      </c>
      <c r="AA694">
        <f t="shared" si="204"/>
        <v>99.173000000000002</v>
      </c>
      <c r="AB694" s="168">
        <f t="shared" si="205"/>
        <v>106.185</v>
      </c>
      <c r="AC694">
        <f t="shared" si="206"/>
        <v>94.173000000000002</v>
      </c>
      <c r="AD694" s="168">
        <f t="shared" si="207"/>
        <v>76.185000000000002</v>
      </c>
      <c r="AE694">
        <f t="shared" si="208"/>
        <v>64.173000000000002</v>
      </c>
    </row>
    <row r="695" spans="1:31" outlineLevel="1" x14ac:dyDescent="0.25">
      <c r="A695" s="149">
        <v>70</v>
      </c>
      <c r="B695" s="164" t="str">
        <f t="shared" si="190"/>
        <v>FA</v>
      </c>
      <c r="C695" s="164" t="str">
        <f t="shared" si="191"/>
        <v>FA</v>
      </c>
      <c r="D695" s="164" t="str">
        <f t="shared" si="192"/>
        <v>FA</v>
      </c>
      <c r="E695" s="135">
        <v>104.09</v>
      </c>
      <c r="F695" s="165">
        <v>2</v>
      </c>
      <c r="G695" s="135">
        <v>12</v>
      </c>
      <c r="H695" s="135">
        <v>125</v>
      </c>
      <c r="I695" s="154">
        <v>99.8523</v>
      </c>
      <c r="J695" s="154">
        <v>1.2E-2</v>
      </c>
      <c r="K695" s="154">
        <v>138.94300000000001</v>
      </c>
      <c r="L695" s="154">
        <v>128.61199999999999</v>
      </c>
      <c r="M695" s="154">
        <v>130.178</v>
      </c>
      <c r="N695" s="135">
        <f t="shared" si="193"/>
        <v>95</v>
      </c>
      <c r="O695" s="167">
        <f t="shared" si="194"/>
        <v>108.94300000000001</v>
      </c>
      <c r="P695" s="167">
        <f t="shared" si="194"/>
        <v>98.611999999999995</v>
      </c>
      <c r="Q695" s="167">
        <f t="shared" si="194"/>
        <v>100.178</v>
      </c>
      <c r="R695" s="135">
        <f t="shared" si="195"/>
        <v>90</v>
      </c>
      <c r="S695" s="167">
        <f t="shared" si="196"/>
        <v>103.94300000000001</v>
      </c>
      <c r="T695" s="167">
        <f t="shared" si="197"/>
        <v>93.611999999999995</v>
      </c>
      <c r="U695" s="167">
        <f t="shared" si="198"/>
        <v>95.177999999999997</v>
      </c>
      <c r="V695" s="135">
        <f t="shared" si="199"/>
        <v>60</v>
      </c>
      <c r="W695" s="167">
        <f t="shared" si="200"/>
        <v>73.943000000000012</v>
      </c>
      <c r="X695" s="167">
        <f t="shared" si="201"/>
        <v>63.611999999999995</v>
      </c>
      <c r="Y695" s="167">
        <f t="shared" si="202"/>
        <v>65.177999999999997</v>
      </c>
      <c r="Z695">
        <f t="shared" si="203"/>
        <v>108.94300000000001</v>
      </c>
      <c r="AA695">
        <f t="shared" si="204"/>
        <v>98.611999999999995</v>
      </c>
      <c r="AB695" s="168">
        <f t="shared" si="205"/>
        <v>103.94300000000001</v>
      </c>
      <c r="AC695">
        <f t="shared" si="206"/>
        <v>93.611999999999995</v>
      </c>
      <c r="AD695" s="168">
        <f t="shared" si="207"/>
        <v>73.943000000000012</v>
      </c>
      <c r="AE695">
        <f t="shared" si="208"/>
        <v>63.611999999999995</v>
      </c>
    </row>
    <row r="696" spans="1:31" outlineLevel="1" x14ac:dyDescent="0.25">
      <c r="A696" s="149">
        <v>85</v>
      </c>
      <c r="B696" s="164" t="str">
        <f t="shared" si="190"/>
        <v>FA</v>
      </c>
      <c r="C696" s="164" t="str">
        <f t="shared" si="191"/>
        <v>FA</v>
      </c>
      <c r="D696" s="164" t="str">
        <f t="shared" si="192"/>
        <v>FA</v>
      </c>
      <c r="E696" s="135">
        <v>126.36</v>
      </c>
      <c r="F696" s="165">
        <v>2</v>
      </c>
      <c r="G696" s="135">
        <v>12</v>
      </c>
      <c r="H696" s="135">
        <v>125</v>
      </c>
      <c r="I696" s="154">
        <v>122.122</v>
      </c>
      <c r="J696" s="154">
        <v>1.2E-2</v>
      </c>
      <c r="K696" s="154">
        <v>136.565</v>
      </c>
      <c r="L696" s="154">
        <v>128.00899999999999</v>
      </c>
      <c r="M696" s="154">
        <v>129.256</v>
      </c>
      <c r="N696" s="135">
        <f t="shared" si="193"/>
        <v>95</v>
      </c>
      <c r="O696" s="167">
        <f t="shared" si="194"/>
        <v>106.565</v>
      </c>
      <c r="P696" s="167">
        <f t="shared" si="194"/>
        <v>98.008999999999986</v>
      </c>
      <c r="Q696" s="167">
        <f t="shared" si="194"/>
        <v>99.256</v>
      </c>
      <c r="R696" s="135">
        <f t="shared" si="195"/>
        <v>90</v>
      </c>
      <c r="S696" s="167">
        <f t="shared" si="196"/>
        <v>101.565</v>
      </c>
      <c r="T696" s="167">
        <f t="shared" si="197"/>
        <v>93.008999999999986</v>
      </c>
      <c r="U696" s="167">
        <f t="shared" si="198"/>
        <v>94.256</v>
      </c>
      <c r="V696" s="135">
        <f t="shared" si="199"/>
        <v>60</v>
      </c>
      <c r="W696" s="167">
        <f t="shared" si="200"/>
        <v>71.564999999999998</v>
      </c>
      <c r="X696" s="167">
        <f t="shared" si="201"/>
        <v>63.008999999999986</v>
      </c>
      <c r="Y696" s="167">
        <f t="shared" si="202"/>
        <v>64.256</v>
      </c>
      <c r="Z696">
        <f t="shared" si="203"/>
        <v>106.565</v>
      </c>
      <c r="AA696">
        <f t="shared" si="204"/>
        <v>98.008999999999986</v>
      </c>
      <c r="AB696" s="168">
        <f t="shared" si="205"/>
        <v>101.565</v>
      </c>
      <c r="AC696">
        <f t="shared" si="206"/>
        <v>93.008999999999986</v>
      </c>
      <c r="AD696" s="168">
        <f t="shared" si="207"/>
        <v>71.564999999999998</v>
      </c>
      <c r="AE696">
        <f t="shared" si="208"/>
        <v>63.008999999999986</v>
      </c>
    </row>
    <row r="697" spans="1:31" outlineLevel="1" x14ac:dyDescent="0.25">
      <c r="A697" s="149">
        <v>100</v>
      </c>
      <c r="B697" s="164" t="str">
        <f t="shared" si="190"/>
        <v>FA</v>
      </c>
      <c r="C697" s="164" t="str">
        <f t="shared" si="191"/>
        <v>FA</v>
      </c>
      <c r="D697" s="164" t="str">
        <f t="shared" si="192"/>
        <v>FA</v>
      </c>
      <c r="E697" s="135">
        <v>148.63</v>
      </c>
      <c r="F697" s="165">
        <v>2</v>
      </c>
      <c r="G697" s="135">
        <v>12</v>
      </c>
      <c r="H697" s="135">
        <v>125</v>
      </c>
      <c r="I697" s="154">
        <v>144.39099999999999</v>
      </c>
      <c r="J697" s="154">
        <v>1.2E-2</v>
      </c>
      <c r="K697" s="154">
        <v>134.89500000000001</v>
      </c>
      <c r="L697" s="154">
        <v>127.596</v>
      </c>
      <c r="M697" s="154">
        <v>128.67599999999999</v>
      </c>
      <c r="N697" s="135">
        <f t="shared" si="193"/>
        <v>95</v>
      </c>
      <c r="O697" s="167">
        <f t="shared" si="194"/>
        <v>104.89500000000001</v>
      </c>
      <c r="P697" s="167">
        <f t="shared" si="194"/>
        <v>97.596000000000004</v>
      </c>
      <c r="Q697" s="167">
        <f t="shared" si="194"/>
        <v>98.675999999999988</v>
      </c>
      <c r="R697" s="135">
        <f t="shared" si="195"/>
        <v>90</v>
      </c>
      <c r="S697" s="167">
        <f t="shared" si="196"/>
        <v>99.89500000000001</v>
      </c>
      <c r="T697" s="167">
        <f t="shared" si="197"/>
        <v>92.596000000000004</v>
      </c>
      <c r="U697" s="167">
        <f t="shared" si="198"/>
        <v>93.675999999999988</v>
      </c>
      <c r="V697" s="135">
        <f t="shared" si="199"/>
        <v>60</v>
      </c>
      <c r="W697" s="167">
        <f t="shared" si="200"/>
        <v>69.89500000000001</v>
      </c>
      <c r="X697" s="167">
        <f t="shared" si="201"/>
        <v>62.596000000000004</v>
      </c>
      <c r="Y697" s="167">
        <f t="shared" si="202"/>
        <v>63.675999999999988</v>
      </c>
      <c r="Z697">
        <f t="shared" si="203"/>
        <v>104.89500000000001</v>
      </c>
      <c r="AA697">
        <f t="shared" si="204"/>
        <v>97.596000000000004</v>
      </c>
      <c r="AB697" s="168">
        <f t="shared" si="205"/>
        <v>99.89500000000001</v>
      </c>
      <c r="AC697">
        <f t="shared" si="206"/>
        <v>92.596000000000004</v>
      </c>
      <c r="AD697" s="168">
        <f t="shared" si="207"/>
        <v>69.89500000000001</v>
      </c>
      <c r="AE697">
        <f t="shared" si="208"/>
        <v>62.596000000000004</v>
      </c>
    </row>
    <row r="698" spans="1:31" outlineLevel="1" x14ac:dyDescent="0.25">
      <c r="A698" s="149">
        <v>125</v>
      </c>
      <c r="B698" s="164" t="str">
        <f t="shared" si="190"/>
        <v>FA</v>
      </c>
      <c r="C698" s="164" t="str">
        <f t="shared" si="191"/>
        <v>FA</v>
      </c>
      <c r="D698" s="164" t="str">
        <f t="shared" si="192"/>
        <v>FA</v>
      </c>
      <c r="E698" s="135">
        <v>185.75</v>
      </c>
      <c r="F698" s="165">
        <v>2</v>
      </c>
      <c r="G698" s="135">
        <v>12</v>
      </c>
      <c r="H698" s="135">
        <v>125</v>
      </c>
      <c r="I698" s="154">
        <v>181.506</v>
      </c>
      <c r="J698" s="154">
        <v>1.2E-2</v>
      </c>
      <c r="K698" s="154">
        <v>132.98500000000001</v>
      </c>
      <c r="L698" s="154">
        <v>127.113</v>
      </c>
      <c r="M698" s="154">
        <v>128.011</v>
      </c>
      <c r="N698" s="135">
        <f t="shared" si="193"/>
        <v>95</v>
      </c>
      <c r="O698" s="167">
        <f t="shared" si="194"/>
        <v>102.98500000000001</v>
      </c>
      <c r="P698" s="167">
        <f t="shared" si="194"/>
        <v>97.113</v>
      </c>
      <c r="Q698" s="167">
        <f t="shared" si="194"/>
        <v>98.010999999999996</v>
      </c>
      <c r="R698" s="135">
        <f t="shared" si="195"/>
        <v>90</v>
      </c>
      <c r="S698" s="167">
        <f t="shared" si="196"/>
        <v>97.985000000000014</v>
      </c>
      <c r="T698" s="167">
        <f t="shared" si="197"/>
        <v>92.113</v>
      </c>
      <c r="U698" s="167">
        <f t="shared" si="198"/>
        <v>93.010999999999996</v>
      </c>
      <c r="V698" s="135">
        <f t="shared" si="199"/>
        <v>60</v>
      </c>
      <c r="W698" s="167">
        <f t="shared" si="200"/>
        <v>67.985000000000014</v>
      </c>
      <c r="X698" s="167">
        <f t="shared" si="201"/>
        <v>62.113</v>
      </c>
      <c r="Y698" s="167">
        <f t="shared" si="202"/>
        <v>63.010999999999996</v>
      </c>
      <c r="Z698">
        <f t="shared" si="203"/>
        <v>102.98500000000001</v>
      </c>
      <c r="AA698">
        <f t="shared" si="204"/>
        <v>97.113</v>
      </c>
      <c r="AB698" s="168">
        <f t="shared" si="205"/>
        <v>97.985000000000014</v>
      </c>
      <c r="AC698">
        <f t="shared" si="206"/>
        <v>92.113</v>
      </c>
      <c r="AD698" s="168">
        <f t="shared" si="207"/>
        <v>67.985000000000014</v>
      </c>
      <c r="AE698">
        <f t="shared" si="208"/>
        <v>62.113</v>
      </c>
    </row>
    <row r="699" spans="1:31" outlineLevel="1" x14ac:dyDescent="0.25">
      <c r="A699" s="149">
        <v>150</v>
      </c>
      <c r="B699" s="164" t="str">
        <f t="shared" si="190"/>
        <v>FA</v>
      </c>
      <c r="C699" s="164" t="str">
        <f t="shared" si="191"/>
        <v>FA</v>
      </c>
      <c r="D699" s="164" t="str">
        <f t="shared" si="192"/>
        <v>FA</v>
      </c>
      <c r="E699" s="135">
        <v>222.86</v>
      </c>
      <c r="F699" s="165">
        <v>2</v>
      </c>
      <c r="G699" s="135">
        <v>12</v>
      </c>
      <c r="H699" s="135">
        <v>125</v>
      </c>
      <c r="I699" s="154">
        <v>218.62200000000001</v>
      </c>
      <c r="J699" s="154">
        <v>1.2E-2</v>
      </c>
      <c r="K699" s="154">
        <v>131.709</v>
      </c>
      <c r="L699" s="154">
        <v>126.79</v>
      </c>
      <c r="M699" s="154">
        <v>127.58799999999999</v>
      </c>
      <c r="N699" s="135">
        <f t="shared" si="193"/>
        <v>95</v>
      </c>
      <c r="O699" s="167">
        <f t="shared" si="194"/>
        <v>101.709</v>
      </c>
      <c r="P699" s="167">
        <f t="shared" si="194"/>
        <v>96.79</v>
      </c>
      <c r="Q699" s="167">
        <f t="shared" si="194"/>
        <v>97.587999999999994</v>
      </c>
      <c r="R699" s="135">
        <f t="shared" si="195"/>
        <v>90</v>
      </c>
      <c r="S699" s="167">
        <f t="shared" si="196"/>
        <v>96.709000000000003</v>
      </c>
      <c r="T699" s="167">
        <f t="shared" si="197"/>
        <v>91.79</v>
      </c>
      <c r="U699" s="167">
        <f t="shared" si="198"/>
        <v>92.587999999999994</v>
      </c>
      <c r="V699" s="135">
        <f t="shared" si="199"/>
        <v>60</v>
      </c>
      <c r="W699" s="167">
        <f t="shared" si="200"/>
        <v>66.709000000000003</v>
      </c>
      <c r="X699" s="167">
        <f t="shared" si="201"/>
        <v>61.790000000000006</v>
      </c>
      <c r="Y699" s="167">
        <f t="shared" si="202"/>
        <v>62.587999999999994</v>
      </c>
      <c r="Z699">
        <f t="shared" si="203"/>
        <v>101.709</v>
      </c>
      <c r="AA699">
        <f t="shared" si="204"/>
        <v>96.79</v>
      </c>
      <c r="AB699" s="168">
        <f t="shared" si="205"/>
        <v>96.709000000000003</v>
      </c>
      <c r="AC699">
        <f t="shared" si="206"/>
        <v>91.79</v>
      </c>
      <c r="AD699" s="168">
        <f t="shared" si="207"/>
        <v>66.709000000000003</v>
      </c>
      <c r="AE699">
        <f t="shared" si="208"/>
        <v>61.790000000000006</v>
      </c>
    </row>
    <row r="700" spans="1:31" outlineLevel="1" x14ac:dyDescent="0.25">
      <c r="A700" s="149">
        <v>2</v>
      </c>
      <c r="B700" s="164" t="str">
        <f t="shared" si="190"/>
        <v>FA</v>
      </c>
      <c r="C700" s="164" t="str">
        <f t="shared" si="191"/>
        <v>FA</v>
      </c>
      <c r="D700" s="164" t="str">
        <f t="shared" si="192"/>
        <v>FA</v>
      </c>
      <c r="E700" s="135">
        <v>3.14</v>
      </c>
      <c r="F700" s="165">
        <v>2</v>
      </c>
      <c r="G700" s="135">
        <v>15</v>
      </c>
      <c r="H700" s="135">
        <v>125</v>
      </c>
      <c r="I700" s="154">
        <v>-1.10154</v>
      </c>
      <c r="J700" s="154">
        <v>1.4999999999999999E-2</v>
      </c>
      <c r="K700" s="154">
        <v>551.03899999999999</v>
      </c>
      <c r="L700" s="154">
        <v>231.12</v>
      </c>
      <c r="M700" s="154">
        <v>286.53699999999998</v>
      </c>
      <c r="N700" s="135">
        <f t="shared" si="193"/>
        <v>95</v>
      </c>
      <c r="O700" s="167">
        <f t="shared" si="194"/>
        <v>521.03899999999999</v>
      </c>
      <c r="P700" s="167">
        <f t="shared" si="194"/>
        <v>201.12</v>
      </c>
      <c r="Q700" s="167">
        <f t="shared" si="194"/>
        <v>256.53699999999998</v>
      </c>
      <c r="R700" s="135">
        <f t="shared" si="195"/>
        <v>90</v>
      </c>
      <c r="S700" s="167">
        <f t="shared" si="196"/>
        <v>516.03899999999999</v>
      </c>
      <c r="T700" s="167">
        <f t="shared" si="197"/>
        <v>196.12</v>
      </c>
      <c r="U700" s="167">
        <f t="shared" si="198"/>
        <v>251.53699999999998</v>
      </c>
      <c r="V700" s="135">
        <f t="shared" si="199"/>
        <v>60</v>
      </c>
      <c r="W700" s="167">
        <f t="shared" si="200"/>
        <v>486.03899999999999</v>
      </c>
      <c r="X700" s="167">
        <f t="shared" si="201"/>
        <v>166.12</v>
      </c>
      <c r="Y700" s="167">
        <f t="shared" si="202"/>
        <v>221.53699999999998</v>
      </c>
      <c r="Z700" t="str">
        <f t="shared" si="203"/>
        <v>NA</v>
      </c>
      <c r="AA700" t="str">
        <f t="shared" si="204"/>
        <v>NA</v>
      </c>
      <c r="AB700" s="168" t="str">
        <f t="shared" si="205"/>
        <v>NA</v>
      </c>
      <c r="AC700" t="str">
        <f t="shared" si="206"/>
        <v>NA</v>
      </c>
      <c r="AD700" s="168" t="str">
        <f t="shared" si="207"/>
        <v>NA</v>
      </c>
      <c r="AE700" t="str">
        <f t="shared" si="208"/>
        <v>NA</v>
      </c>
    </row>
    <row r="701" spans="1:31" outlineLevel="1" x14ac:dyDescent="0.25">
      <c r="A701" s="149">
        <v>3.5</v>
      </c>
      <c r="B701" s="164" t="str">
        <f t="shared" si="190"/>
        <v>FA</v>
      </c>
      <c r="C701" s="164" t="str">
        <f t="shared" si="191"/>
        <v>FA</v>
      </c>
      <c r="D701" s="164" t="str">
        <f t="shared" si="192"/>
        <v>FA</v>
      </c>
      <c r="E701" s="135">
        <v>5.37</v>
      </c>
      <c r="F701" s="165">
        <v>2</v>
      </c>
      <c r="G701" s="135">
        <v>15</v>
      </c>
      <c r="H701" s="135">
        <v>125</v>
      </c>
      <c r="I701" s="154">
        <v>1.12538</v>
      </c>
      <c r="J701" s="154">
        <v>1.4999999999999999E-2</v>
      </c>
      <c r="K701" s="154">
        <v>404.88600000000002</v>
      </c>
      <c r="L701" s="154">
        <v>193.411</v>
      </c>
      <c r="M701" s="154">
        <v>227.26300000000001</v>
      </c>
      <c r="N701" s="135">
        <f t="shared" si="193"/>
        <v>95</v>
      </c>
      <c r="O701" s="167">
        <f t="shared" si="194"/>
        <v>374.88600000000002</v>
      </c>
      <c r="P701" s="167">
        <f t="shared" si="194"/>
        <v>163.411</v>
      </c>
      <c r="Q701" s="167">
        <f t="shared" si="194"/>
        <v>197.26300000000001</v>
      </c>
      <c r="R701" s="135">
        <f t="shared" si="195"/>
        <v>90</v>
      </c>
      <c r="S701" s="167">
        <f t="shared" si="196"/>
        <v>369.88600000000002</v>
      </c>
      <c r="T701" s="167">
        <f t="shared" si="197"/>
        <v>158.411</v>
      </c>
      <c r="U701" s="167">
        <f t="shared" si="198"/>
        <v>192.26300000000001</v>
      </c>
      <c r="V701" s="135">
        <f t="shared" si="199"/>
        <v>60</v>
      </c>
      <c r="W701" s="167">
        <f t="shared" si="200"/>
        <v>339.88600000000002</v>
      </c>
      <c r="X701" s="167">
        <f t="shared" si="201"/>
        <v>128.411</v>
      </c>
      <c r="Y701" s="167">
        <f t="shared" si="202"/>
        <v>162.26300000000001</v>
      </c>
      <c r="Z701" t="str">
        <f t="shared" si="203"/>
        <v>NA</v>
      </c>
      <c r="AA701" t="str">
        <f t="shared" si="204"/>
        <v>NA</v>
      </c>
      <c r="AB701" s="168" t="str">
        <f t="shared" si="205"/>
        <v>NA</v>
      </c>
      <c r="AC701" t="str">
        <f t="shared" si="206"/>
        <v>NA</v>
      </c>
      <c r="AD701" s="168" t="str">
        <f t="shared" si="207"/>
        <v>NA</v>
      </c>
      <c r="AE701" t="str">
        <f t="shared" si="208"/>
        <v>NA</v>
      </c>
    </row>
    <row r="702" spans="1:31" outlineLevel="1" x14ac:dyDescent="0.25">
      <c r="A702" s="149">
        <v>5</v>
      </c>
      <c r="B702" s="164" t="str">
        <f t="shared" si="190"/>
        <v>FA</v>
      </c>
      <c r="C702" s="164" t="str">
        <f t="shared" si="191"/>
        <v>FA</v>
      </c>
      <c r="D702" s="164" t="str">
        <f t="shared" si="192"/>
        <v>FA</v>
      </c>
      <c r="E702" s="135">
        <v>7.59</v>
      </c>
      <c r="F702" s="165">
        <v>2</v>
      </c>
      <c r="G702" s="135">
        <v>15</v>
      </c>
      <c r="H702" s="135">
        <v>125</v>
      </c>
      <c r="I702" s="154">
        <v>3.3523100000000001</v>
      </c>
      <c r="J702" s="154">
        <v>1.4999999999999999E-2</v>
      </c>
      <c r="K702" s="154">
        <v>332.11599999999999</v>
      </c>
      <c r="L702" s="154">
        <v>175.29400000000001</v>
      </c>
      <c r="M702" s="154">
        <v>200.27</v>
      </c>
      <c r="N702" s="135">
        <f t="shared" si="193"/>
        <v>95</v>
      </c>
      <c r="O702" s="167">
        <f t="shared" si="194"/>
        <v>302.11599999999999</v>
      </c>
      <c r="P702" s="167">
        <f t="shared" si="194"/>
        <v>145.29400000000001</v>
      </c>
      <c r="Q702" s="167">
        <f t="shared" si="194"/>
        <v>170.27</v>
      </c>
      <c r="R702" s="135">
        <f t="shared" si="195"/>
        <v>90</v>
      </c>
      <c r="S702" s="167">
        <f t="shared" si="196"/>
        <v>297.11599999999999</v>
      </c>
      <c r="T702" s="167">
        <f t="shared" si="197"/>
        <v>140.29400000000001</v>
      </c>
      <c r="U702" s="167">
        <f t="shared" si="198"/>
        <v>165.27</v>
      </c>
      <c r="V702" s="135">
        <f t="shared" si="199"/>
        <v>60</v>
      </c>
      <c r="W702" s="167">
        <f t="shared" si="200"/>
        <v>267.11599999999999</v>
      </c>
      <c r="X702" s="167">
        <f t="shared" si="201"/>
        <v>110.29400000000001</v>
      </c>
      <c r="Y702" s="167">
        <f t="shared" si="202"/>
        <v>135.27000000000001</v>
      </c>
      <c r="Z702" t="str">
        <f t="shared" si="203"/>
        <v>NA</v>
      </c>
      <c r="AA702" t="str">
        <f t="shared" si="204"/>
        <v>NA</v>
      </c>
      <c r="AB702" s="168" t="str">
        <f t="shared" si="205"/>
        <v>NA</v>
      </c>
      <c r="AC702" t="str">
        <f t="shared" si="206"/>
        <v>NA</v>
      </c>
      <c r="AD702" s="168" t="str">
        <f t="shared" si="207"/>
        <v>NA</v>
      </c>
      <c r="AE702" t="str">
        <f t="shared" si="208"/>
        <v>NA</v>
      </c>
    </row>
    <row r="703" spans="1:31" outlineLevel="1" x14ac:dyDescent="0.25">
      <c r="A703" s="149">
        <v>7.5</v>
      </c>
      <c r="B703" s="164" t="str">
        <f t="shared" si="190"/>
        <v>FA</v>
      </c>
      <c r="C703" s="164" t="str">
        <f t="shared" si="191"/>
        <v>FA</v>
      </c>
      <c r="D703" s="164" t="str">
        <f t="shared" si="192"/>
        <v>FA</v>
      </c>
      <c r="E703" s="135">
        <v>11.3</v>
      </c>
      <c r="F703" s="165">
        <v>2</v>
      </c>
      <c r="G703" s="135">
        <v>15</v>
      </c>
      <c r="H703" s="135">
        <v>125</v>
      </c>
      <c r="I703" s="154">
        <v>7.0638500000000004</v>
      </c>
      <c r="J703" s="154">
        <v>1.4999999999999999E-2</v>
      </c>
      <c r="K703" s="154">
        <v>269.23399999999998</v>
      </c>
      <c r="L703" s="154">
        <v>160.47800000000001</v>
      </c>
      <c r="M703" s="154">
        <v>177.422</v>
      </c>
      <c r="N703" s="135">
        <f t="shared" si="193"/>
        <v>95</v>
      </c>
      <c r="O703" s="167">
        <f t="shared" si="194"/>
        <v>239.23399999999998</v>
      </c>
      <c r="P703" s="167">
        <f t="shared" si="194"/>
        <v>130.47800000000001</v>
      </c>
      <c r="Q703" s="167">
        <f t="shared" si="194"/>
        <v>147.422</v>
      </c>
      <c r="R703" s="135">
        <f t="shared" si="195"/>
        <v>90</v>
      </c>
      <c r="S703" s="167">
        <f t="shared" si="196"/>
        <v>234.23399999999998</v>
      </c>
      <c r="T703" s="167">
        <f t="shared" si="197"/>
        <v>125.47800000000001</v>
      </c>
      <c r="U703" s="167">
        <f t="shared" si="198"/>
        <v>142.422</v>
      </c>
      <c r="V703" s="135">
        <f t="shared" si="199"/>
        <v>60</v>
      </c>
      <c r="W703" s="167">
        <f t="shared" si="200"/>
        <v>204.23399999999998</v>
      </c>
      <c r="X703" s="167">
        <f t="shared" si="201"/>
        <v>95.478000000000009</v>
      </c>
      <c r="Y703" s="167">
        <f t="shared" si="202"/>
        <v>112.422</v>
      </c>
      <c r="Z703" t="str">
        <f t="shared" si="203"/>
        <v>NA</v>
      </c>
      <c r="AA703">
        <f t="shared" si="204"/>
        <v>130.47800000000001</v>
      </c>
      <c r="AB703" s="168" t="str">
        <f t="shared" si="205"/>
        <v>NA</v>
      </c>
      <c r="AC703" t="str">
        <f t="shared" si="206"/>
        <v>NA</v>
      </c>
      <c r="AD703" s="168" t="str">
        <f t="shared" si="207"/>
        <v>NA</v>
      </c>
      <c r="AE703" t="str">
        <f t="shared" si="208"/>
        <v>NA</v>
      </c>
    </row>
    <row r="704" spans="1:31" outlineLevel="1" x14ac:dyDescent="0.25">
      <c r="A704" s="149">
        <v>10</v>
      </c>
      <c r="B704" s="164" t="str">
        <f t="shared" si="190"/>
        <v>TR</v>
      </c>
      <c r="C704" s="164" t="str">
        <f t="shared" si="191"/>
        <v>FA</v>
      </c>
      <c r="D704" s="164" t="str">
        <f t="shared" si="192"/>
        <v>FA</v>
      </c>
      <c r="E704" s="135">
        <v>15.02</v>
      </c>
      <c r="F704" s="165">
        <v>2</v>
      </c>
      <c r="G704" s="135">
        <v>15</v>
      </c>
      <c r="H704" s="135">
        <v>125</v>
      </c>
      <c r="I704" s="154">
        <v>10.775399999999999</v>
      </c>
      <c r="J704" s="154">
        <v>1.4999999999999999E-2</v>
      </c>
      <c r="K704" s="154">
        <v>235.78800000000001</v>
      </c>
      <c r="L704" s="154">
        <v>152.18100000000001</v>
      </c>
      <c r="M704" s="154">
        <v>165.27199999999999</v>
      </c>
      <c r="N704" s="135">
        <f t="shared" si="193"/>
        <v>95</v>
      </c>
      <c r="O704" s="167">
        <f t="shared" si="194"/>
        <v>205.78800000000001</v>
      </c>
      <c r="P704" s="167">
        <f t="shared" si="194"/>
        <v>122.18100000000001</v>
      </c>
      <c r="Q704" s="167">
        <f t="shared" si="194"/>
        <v>135.27199999999999</v>
      </c>
      <c r="R704" s="135">
        <f t="shared" si="195"/>
        <v>90</v>
      </c>
      <c r="S704" s="167">
        <f t="shared" si="196"/>
        <v>200.78800000000001</v>
      </c>
      <c r="T704" s="167">
        <f t="shared" si="197"/>
        <v>117.18100000000001</v>
      </c>
      <c r="U704" s="167">
        <f t="shared" si="198"/>
        <v>130.27199999999999</v>
      </c>
      <c r="V704" s="135">
        <f t="shared" si="199"/>
        <v>60</v>
      </c>
      <c r="W704" s="167">
        <f t="shared" si="200"/>
        <v>170.78800000000001</v>
      </c>
      <c r="X704" s="167">
        <f t="shared" si="201"/>
        <v>87.181000000000012</v>
      </c>
      <c r="Y704" s="167">
        <f t="shared" si="202"/>
        <v>100.27199999999999</v>
      </c>
      <c r="Z704">
        <f t="shared" si="203"/>
        <v>205.78800000000001</v>
      </c>
      <c r="AA704">
        <f t="shared" si="204"/>
        <v>122.18100000000001</v>
      </c>
      <c r="AB704" s="168" t="str">
        <f t="shared" si="205"/>
        <v>NA</v>
      </c>
      <c r="AC704">
        <f t="shared" si="206"/>
        <v>117.18100000000001</v>
      </c>
      <c r="AD704" s="168" t="str">
        <f t="shared" si="207"/>
        <v>NA</v>
      </c>
      <c r="AE704" t="str">
        <f t="shared" si="208"/>
        <v>NA</v>
      </c>
    </row>
    <row r="705" spans="1:31" outlineLevel="1" x14ac:dyDescent="0.25">
      <c r="A705" s="149">
        <v>15</v>
      </c>
      <c r="B705" s="164" t="str">
        <f t="shared" si="190"/>
        <v>TR</v>
      </c>
      <c r="C705" s="164" t="str">
        <f t="shared" si="191"/>
        <v>TR</v>
      </c>
      <c r="D705" s="164" t="str">
        <f t="shared" si="192"/>
        <v>TR</v>
      </c>
      <c r="E705" s="135">
        <v>22.44</v>
      </c>
      <c r="F705" s="165">
        <v>2</v>
      </c>
      <c r="G705" s="135">
        <v>15</v>
      </c>
      <c r="H705" s="135">
        <v>125</v>
      </c>
      <c r="I705" s="154">
        <v>18.198499999999999</v>
      </c>
      <c r="J705" s="154">
        <v>1.4999999999999999E-2</v>
      </c>
      <c r="K705" s="154">
        <v>201.071</v>
      </c>
      <c r="L705" s="154">
        <v>143.89099999999999</v>
      </c>
      <c r="M705" s="154">
        <v>152.614</v>
      </c>
      <c r="N705" s="135">
        <f t="shared" si="193"/>
        <v>95</v>
      </c>
      <c r="O705" s="167">
        <f t="shared" si="194"/>
        <v>171.071</v>
      </c>
      <c r="P705" s="167">
        <f t="shared" si="194"/>
        <v>113.89099999999999</v>
      </c>
      <c r="Q705" s="167">
        <f t="shared" si="194"/>
        <v>122.614</v>
      </c>
      <c r="R705" s="135">
        <f t="shared" si="195"/>
        <v>90</v>
      </c>
      <c r="S705" s="167">
        <f t="shared" si="196"/>
        <v>166.071</v>
      </c>
      <c r="T705" s="167">
        <f t="shared" si="197"/>
        <v>108.89099999999999</v>
      </c>
      <c r="U705" s="167">
        <f t="shared" si="198"/>
        <v>117.614</v>
      </c>
      <c r="V705" s="135">
        <f t="shared" si="199"/>
        <v>60</v>
      </c>
      <c r="W705" s="167">
        <f t="shared" si="200"/>
        <v>136.071</v>
      </c>
      <c r="X705" s="167">
        <f t="shared" si="201"/>
        <v>78.890999999999991</v>
      </c>
      <c r="Y705" s="167">
        <f t="shared" si="202"/>
        <v>87.614000000000004</v>
      </c>
      <c r="Z705">
        <f t="shared" si="203"/>
        <v>171.071</v>
      </c>
      <c r="AA705">
        <f t="shared" si="204"/>
        <v>113.89099999999999</v>
      </c>
      <c r="AB705" s="168">
        <f t="shared" si="205"/>
        <v>166.071</v>
      </c>
      <c r="AC705">
        <f t="shared" si="206"/>
        <v>108.89099999999999</v>
      </c>
      <c r="AD705" s="168">
        <f t="shared" si="207"/>
        <v>136.071</v>
      </c>
      <c r="AE705">
        <f t="shared" si="208"/>
        <v>78.890999999999991</v>
      </c>
    </row>
    <row r="706" spans="1:31" outlineLevel="1" x14ac:dyDescent="0.25">
      <c r="A706" s="149">
        <v>20</v>
      </c>
      <c r="B706" s="164" t="str">
        <f t="shared" si="190"/>
        <v>TR</v>
      </c>
      <c r="C706" s="164" t="str">
        <f t="shared" si="191"/>
        <v>TR</v>
      </c>
      <c r="D706" s="164" t="str">
        <f t="shared" si="192"/>
        <v>TR</v>
      </c>
      <c r="E706" s="135">
        <v>29.86</v>
      </c>
      <c r="F706" s="165">
        <v>2</v>
      </c>
      <c r="G706" s="135">
        <v>15</v>
      </c>
      <c r="H706" s="135">
        <v>125</v>
      </c>
      <c r="I706" s="154">
        <v>25.621500000000001</v>
      </c>
      <c r="J706" s="154">
        <v>1.4999999999999999E-2</v>
      </c>
      <c r="K706" s="154">
        <v>182.82400000000001</v>
      </c>
      <c r="L706" s="154">
        <v>139.25800000000001</v>
      </c>
      <c r="M706" s="154">
        <v>146.114</v>
      </c>
      <c r="N706" s="135">
        <f t="shared" si="193"/>
        <v>95</v>
      </c>
      <c r="O706" s="167">
        <f t="shared" si="194"/>
        <v>152.82400000000001</v>
      </c>
      <c r="P706" s="167">
        <f t="shared" si="194"/>
        <v>109.25800000000001</v>
      </c>
      <c r="Q706" s="167">
        <f t="shared" si="194"/>
        <v>116.114</v>
      </c>
      <c r="R706" s="135">
        <f t="shared" si="195"/>
        <v>90</v>
      </c>
      <c r="S706" s="167">
        <f t="shared" si="196"/>
        <v>147.82400000000001</v>
      </c>
      <c r="T706" s="167">
        <f t="shared" si="197"/>
        <v>104.25800000000001</v>
      </c>
      <c r="U706" s="167">
        <f t="shared" si="198"/>
        <v>111.114</v>
      </c>
      <c r="V706" s="135">
        <f t="shared" si="199"/>
        <v>60</v>
      </c>
      <c r="W706" s="167">
        <f t="shared" si="200"/>
        <v>117.82400000000001</v>
      </c>
      <c r="X706" s="167">
        <f t="shared" si="201"/>
        <v>74.25800000000001</v>
      </c>
      <c r="Y706" s="167">
        <f t="shared" si="202"/>
        <v>81.114000000000004</v>
      </c>
      <c r="Z706">
        <f t="shared" si="203"/>
        <v>152.82400000000001</v>
      </c>
      <c r="AA706">
        <f t="shared" si="204"/>
        <v>109.25800000000001</v>
      </c>
      <c r="AB706" s="168">
        <f t="shared" si="205"/>
        <v>147.82400000000001</v>
      </c>
      <c r="AC706">
        <f t="shared" si="206"/>
        <v>104.25800000000001</v>
      </c>
      <c r="AD706" s="168">
        <f t="shared" si="207"/>
        <v>117.82400000000001</v>
      </c>
      <c r="AE706">
        <f t="shared" si="208"/>
        <v>74.25800000000001</v>
      </c>
    </row>
    <row r="707" spans="1:31" outlineLevel="1" x14ac:dyDescent="0.25">
      <c r="A707" s="149">
        <v>35</v>
      </c>
      <c r="B707" s="164" t="str">
        <f t="shared" si="190"/>
        <v>FA</v>
      </c>
      <c r="C707" s="164" t="str">
        <f t="shared" si="191"/>
        <v>FA</v>
      </c>
      <c r="D707" s="164" t="str">
        <f t="shared" si="192"/>
        <v>FA</v>
      </c>
      <c r="E707" s="135">
        <v>52.13</v>
      </c>
      <c r="F707" s="165">
        <v>2</v>
      </c>
      <c r="G707" s="135">
        <v>15</v>
      </c>
      <c r="H707" s="135">
        <v>125</v>
      </c>
      <c r="I707" s="154">
        <v>47.890799999999999</v>
      </c>
      <c r="J707" s="154">
        <v>1.4999999999999999E-2</v>
      </c>
      <c r="K707" s="154">
        <v>158.94300000000001</v>
      </c>
      <c r="L707" s="154">
        <v>133.54499999999999</v>
      </c>
      <c r="M707" s="154">
        <v>137.35300000000001</v>
      </c>
      <c r="N707" s="135">
        <f t="shared" si="193"/>
        <v>95</v>
      </c>
      <c r="O707" s="167">
        <f t="shared" si="194"/>
        <v>128.94300000000001</v>
      </c>
      <c r="P707" s="167">
        <f t="shared" si="194"/>
        <v>103.54499999999999</v>
      </c>
      <c r="Q707" s="167">
        <f t="shared" si="194"/>
        <v>107.35300000000001</v>
      </c>
      <c r="R707" s="135">
        <f t="shared" si="195"/>
        <v>90</v>
      </c>
      <c r="S707" s="167">
        <f t="shared" si="196"/>
        <v>123.94300000000001</v>
      </c>
      <c r="T707" s="167">
        <f t="shared" si="197"/>
        <v>98.544999999999987</v>
      </c>
      <c r="U707" s="167">
        <f t="shared" si="198"/>
        <v>102.35300000000001</v>
      </c>
      <c r="V707" s="135">
        <f t="shared" si="199"/>
        <v>60</v>
      </c>
      <c r="W707" s="167">
        <f t="shared" si="200"/>
        <v>93.943000000000012</v>
      </c>
      <c r="X707" s="167">
        <f t="shared" si="201"/>
        <v>68.544999999999987</v>
      </c>
      <c r="Y707" s="167">
        <f t="shared" si="202"/>
        <v>72.353000000000009</v>
      </c>
      <c r="Z707">
        <f t="shared" si="203"/>
        <v>128.94300000000001</v>
      </c>
      <c r="AA707">
        <f t="shared" si="204"/>
        <v>103.54499999999999</v>
      </c>
      <c r="AB707" s="168">
        <f t="shared" si="205"/>
        <v>123.94300000000001</v>
      </c>
      <c r="AC707">
        <f t="shared" si="206"/>
        <v>98.544999999999987</v>
      </c>
      <c r="AD707" s="168">
        <f t="shared" si="207"/>
        <v>93.943000000000012</v>
      </c>
      <c r="AE707">
        <f t="shared" si="208"/>
        <v>68.544999999999987</v>
      </c>
    </row>
    <row r="708" spans="1:31" outlineLevel="1" x14ac:dyDescent="0.25">
      <c r="A708" s="149">
        <v>50</v>
      </c>
      <c r="B708" s="164" t="str">
        <f t="shared" ref="B708:B759" si="209">IF(AND($A708&lt;=$C$29,Z708&lt;&gt;"NA",AA708&lt;&gt;"NA",G708&gt;=$Z$31),"TR","FA")</f>
        <v>FA</v>
      </c>
      <c r="C708" s="164" t="str">
        <f t="shared" ref="C708:C759" si="210">IF(AND($A708&lt;=$C$29,$AB708&lt;&gt;"NA",$AC708&lt;&gt;"NA",$G708&gt;=$AB$31),"TR","FA")</f>
        <v>FA</v>
      </c>
      <c r="D708" s="164" t="str">
        <f t="shared" ref="D708:D759" si="211">IF(AND($A708&lt;=$C$29,$AD708&lt;&gt;"NA",$AE708&lt;&gt;"NA",$G708&gt;=$AD$31),"TR","FA")</f>
        <v>FA</v>
      </c>
      <c r="E708" s="135">
        <v>74.400000000000006</v>
      </c>
      <c r="F708" s="165">
        <v>2</v>
      </c>
      <c r="G708" s="135">
        <v>15</v>
      </c>
      <c r="H708" s="135">
        <v>125</v>
      </c>
      <c r="I708" s="154">
        <v>70.16</v>
      </c>
      <c r="J708" s="154">
        <v>1.4999999999999999E-2</v>
      </c>
      <c r="K708" s="154">
        <v>149.07400000000001</v>
      </c>
      <c r="L708" s="154">
        <v>131.185</v>
      </c>
      <c r="M708" s="154">
        <v>133.96199999999999</v>
      </c>
      <c r="N708" s="135">
        <f t="shared" si="193"/>
        <v>95</v>
      </c>
      <c r="O708" s="167">
        <f t="shared" si="194"/>
        <v>119.07400000000001</v>
      </c>
      <c r="P708" s="167">
        <f t="shared" si="194"/>
        <v>101.185</v>
      </c>
      <c r="Q708" s="167">
        <f t="shared" si="194"/>
        <v>103.96199999999999</v>
      </c>
      <c r="R708" s="135">
        <f t="shared" si="195"/>
        <v>90</v>
      </c>
      <c r="S708" s="167">
        <f t="shared" si="196"/>
        <v>114.07400000000001</v>
      </c>
      <c r="T708" s="167">
        <f t="shared" si="197"/>
        <v>96.185000000000002</v>
      </c>
      <c r="U708" s="167">
        <f t="shared" si="198"/>
        <v>98.961999999999989</v>
      </c>
      <c r="V708" s="135">
        <f t="shared" si="199"/>
        <v>60</v>
      </c>
      <c r="W708" s="167">
        <f t="shared" si="200"/>
        <v>84.074000000000012</v>
      </c>
      <c r="X708" s="167">
        <f t="shared" si="201"/>
        <v>66.185000000000002</v>
      </c>
      <c r="Y708" s="167">
        <f t="shared" si="202"/>
        <v>68.961999999999989</v>
      </c>
      <c r="Z708">
        <f t="shared" si="203"/>
        <v>119.07400000000001</v>
      </c>
      <c r="AA708">
        <f t="shared" si="204"/>
        <v>101.185</v>
      </c>
      <c r="AB708" s="168">
        <f t="shared" si="205"/>
        <v>114.07400000000001</v>
      </c>
      <c r="AC708">
        <f t="shared" si="206"/>
        <v>96.185000000000002</v>
      </c>
      <c r="AD708" s="168">
        <f t="shared" si="207"/>
        <v>84.074000000000012</v>
      </c>
      <c r="AE708">
        <f t="shared" si="208"/>
        <v>66.185000000000002</v>
      </c>
    </row>
    <row r="709" spans="1:31" outlineLevel="1" x14ac:dyDescent="0.25">
      <c r="A709" s="149">
        <v>60</v>
      </c>
      <c r="B709" s="164" t="str">
        <f t="shared" si="209"/>
        <v>FA</v>
      </c>
      <c r="C709" s="164" t="str">
        <f t="shared" si="210"/>
        <v>FA</v>
      </c>
      <c r="D709" s="164" t="str">
        <f t="shared" si="211"/>
        <v>FA</v>
      </c>
      <c r="E709" s="135">
        <v>89.25</v>
      </c>
      <c r="F709" s="165">
        <v>2</v>
      </c>
      <c r="G709" s="135">
        <v>15</v>
      </c>
      <c r="H709" s="135">
        <v>125</v>
      </c>
      <c r="I709" s="154">
        <v>85.006200000000007</v>
      </c>
      <c r="J709" s="154">
        <v>1.4999999999999999E-2</v>
      </c>
      <c r="K709" s="154">
        <v>145.20699999999999</v>
      </c>
      <c r="L709" s="154">
        <v>130.21199999999999</v>
      </c>
      <c r="M709" s="154">
        <v>132.631</v>
      </c>
      <c r="N709" s="135">
        <f t="shared" ref="N709:N759" si="212">$O$35</f>
        <v>95</v>
      </c>
      <c r="O709" s="167">
        <f t="shared" ref="O709:Q759" si="213">K709-$K$35+$O$35</f>
        <v>115.20699999999999</v>
      </c>
      <c r="P709" s="167">
        <f t="shared" si="213"/>
        <v>100.21199999999999</v>
      </c>
      <c r="Q709" s="167">
        <f t="shared" si="213"/>
        <v>102.631</v>
      </c>
      <c r="R709" s="135">
        <f t="shared" ref="R709:R759" si="214">$S$35</f>
        <v>90</v>
      </c>
      <c r="S709" s="167">
        <f t="shared" ref="S709:S759" si="215">$K709-$K$35+$S$35</f>
        <v>110.20699999999999</v>
      </c>
      <c r="T709" s="167">
        <f t="shared" ref="T709:T759" si="216">$L709-$K$35+$S$35</f>
        <v>95.211999999999989</v>
      </c>
      <c r="U709" s="167">
        <f t="shared" ref="U709:U759" si="217">$M709-$K$35+$S$35</f>
        <v>97.631</v>
      </c>
      <c r="V709" s="135">
        <f t="shared" ref="V709:V759" si="218">$W$35</f>
        <v>60</v>
      </c>
      <c r="W709" s="167">
        <f t="shared" ref="W709:W759" si="219">$K709-$K$35+$W$35</f>
        <v>80.206999999999994</v>
      </c>
      <c r="X709" s="167">
        <f t="shared" ref="X709:X759" si="220">$L709-$K$35+$W$35</f>
        <v>65.211999999999989</v>
      </c>
      <c r="Y709" s="167">
        <f t="shared" ref="Y709:Y759" si="221">$M709-$K$35+$W$35</f>
        <v>67.631</v>
      </c>
      <c r="Z709">
        <f t="shared" ref="Z709:Z759" si="222">IF(O709&lt;$Z$35,O709,"NA")</f>
        <v>115.20699999999999</v>
      </c>
      <c r="AA709">
        <f t="shared" ref="AA709:AA759" si="223">IF(P709&lt;$AA$35,P709,"NA")</f>
        <v>100.21199999999999</v>
      </c>
      <c r="AB709" s="168">
        <f t="shared" ref="AB709:AB759" si="224">IF(S709&lt;$AB$35,S709,"NA")</f>
        <v>110.20699999999999</v>
      </c>
      <c r="AC709">
        <f t="shared" ref="AC709:AC759" si="225">IF(T709&lt;$AC$35,T709,"NA")</f>
        <v>95.211999999999989</v>
      </c>
      <c r="AD709" s="168">
        <f t="shared" ref="AD709:AD759" si="226">IF(W709&lt;$AD$35,W709,"NA")</f>
        <v>80.206999999999994</v>
      </c>
      <c r="AE709">
        <f t="shared" ref="AE709:AE759" si="227">IF(X709&lt;$AE$35,X709,"NA")</f>
        <v>65.211999999999989</v>
      </c>
    </row>
    <row r="710" spans="1:31" outlineLevel="1" x14ac:dyDescent="0.25">
      <c r="A710" s="149">
        <v>70</v>
      </c>
      <c r="B710" s="164" t="str">
        <f t="shared" si="209"/>
        <v>FA</v>
      </c>
      <c r="C710" s="164" t="str">
        <f t="shared" si="210"/>
        <v>FA</v>
      </c>
      <c r="D710" s="164" t="str">
        <f t="shared" si="211"/>
        <v>FA</v>
      </c>
      <c r="E710" s="135">
        <v>104.09</v>
      </c>
      <c r="F710" s="165">
        <v>2</v>
      </c>
      <c r="G710" s="135">
        <v>15</v>
      </c>
      <c r="H710" s="135">
        <v>125</v>
      </c>
      <c r="I710" s="154">
        <v>99.8523</v>
      </c>
      <c r="J710" s="154">
        <v>1.4999999999999999E-2</v>
      </c>
      <c r="K710" s="154">
        <v>142.41200000000001</v>
      </c>
      <c r="L710" s="154">
        <v>129.511</v>
      </c>
      <c r="M710" s="154">
        <v>131.46600000000001</v>
      </c>
      <c r="N710" s="135">
        <f t="shared" si="212"/>
        <v>95</v>
      </c>
      <c r="O710" s="167">
        <f t="shared" si="213"/>
        <v>112.41200000000001</v>
      </c>
      <c r="P710" s="167">
        <f t="shared" si="213"/>
        <v>99.510999999999996</v>
      </c>
      <c r="Q710" s="167">
        <f t="shared" si="213"/>
        <v>101.46600000000001</v>
      </c>
      <c r="R710" s="135">
        <f t="shared" si="214"/>
        <v>90</v>
      </c>
      <c r="S710" s="167">
        <f t="shared" si="215"/>
        <v>107.41200000000001</v>
      </c>
      <c r="T710" s="167">
        <f t="shared" si="216"/>
        <v>94.510999999999996</v>
      </c>
      <c r="U710" s="167">
        <f t="shared" si="217"/>
        <v>96.466000000000008</v>
      </c>
      <c r="V710" s="135">
        <f t="shared" si="218"/>
        <v>60</v>
      </c>
      <c r="W710" s="167">
        <f t="shared" si="219"/>
        <v>77.412000000000006</v>
      </c>
      <c r="X710" s="167">
        <f t="shared" si="220"/>
        <v>64.510999999999996</v>
      </c>
      <c r="Y710" s="167">
        <f t="shared" si="221"/>
        <v>66.466000000000008</v>
      </c>
      <c r="Z710">
        <f t="shared" si="222"/>
        <v>112.41200000000001</v>
      </c>
      <c r="AA710">
        <f t="shared" si="223"/>
        <v>99.510999999999996</v>
      </c>
      <c r="AB710" s="168">
        <f t="shared" si="224"/>
        <v>107.41200000000001</v>
      </c>
      <c r="AC710">
        <f t="shared" si="225"/>
        <v>94.510999999999996</v>
      </c>
      <c r="AD710" s="168">
        <f t="shared" si="226"/>
        <v>77.412000000000006</v>
      </c>
      <c r="AE710">
        <f t="shared" si="227"/>
        <v>64.510999999999996</v>
      </c>
    </row>
    <row r="711" spans="1:31" outlineLevel="1" x14ac:dyDescent="0.25">
      <c r="A711" s="149">
        <v>85</v>
      </c>
      <c r="B711" s="164" t="str">
        <f t="shared" si="209"/>
        <v>FA</v>
      </c>
      <c r="C711" s="164" t="str">
        <f t="shared" si="210"/>
        <v>FA</v>
      </c>
      <c r="D711" s="164" t="str">
        <f t="shared" si="211"/>
        <v>FA</v>
      </c>
      <c r="E711" s="135">
        <v>126.36</v>
      </c>
      <c r="F711" s="165">
        <v>2</v>
      </c>
      <c r="G711" s="135">
        <v>15</v>
      </c>
      <c r="H711" s="135">
        <v>125</v>
      </c>
      <c r="I711" s="154">
        <v>122.122</v>
      </c>
      <c r="J711" s="154">
        <v>1.4999999999999999E-2</v>
      </c>
      <c r="K711" s="154">
        <v>139.44399999999999</v>
      </c>
      <c r="L711" s="154">
        <v>128.75800000000001</v>
      </c>
      <c r="M711" s="154">
        <v>130.31299999999999</v>
      </c>
      <c r="N711" s="135">
        <f t="shared" si="212"/>
        <v>95</v>
      </c>
      <c r="O711" s="167">
        <f t="shared" si="213"/>
        <v>109.44399999999999</v>
      </c>
      <c r="P711" s="167">
        <f t="shared" si="213"/>
        <v>98.75800000000001</v>
      </c>
      <c r="Q711" s="167">
        <f t="shared" si="213"/>
        <v>100.31299999999999</v>
      </c>
      <c r="R711" s="135">
        <f t="shared" si="214"/>
        <v>90</v>
      </c>
      <c r="S711" s="167">
        <f t="shared" si="215"/>
        <v>104.44399999999999</v>
      </c>
      <c r="T711" s="167">
        <f t="shared" si="216"/>
        <v>93.75800000000001</v>
      </c>
      <c r="U711" s="167">
        <f t="shared" si="217"/>
        <v>95.312999999999988</v>
      </c>
      <c r="V711" s="135">
        <f t="shared" si="218"/>
        <v>60</v>
      </c>
      <c r="W711" s="167">
        <f t="shared" si="219"/>
        <v>74.443999999999988</v>
      </c>
      <c r="X711" s="167">
        <f t="shared" si="220"/>
        <v>63.75800000000001</v>
      </c>
      <c r="Y711" s="167">
        <f t="shared" si="221"/>
        <v>65.312999999999988</v>
      </c>
      <c r="Z711">
        <f t="shared" si="222"/>
        <v>109.44399999999999</v>
      </c>
      <c r="AA711">
        <f t="shared" si="223"/>
        <v>98.75800000000001</v>
      </c>
      <c r="AB711" s="168">
        <f t="shared" si="224"/>
        <v>104.44399999999999</v>
      </c>
      <c r="AC711">
        <f t="shared" si="225"/>
        <v>93.75800000000001</v>
      </c>
      <c r="AD711" s="168">
        <f t="shared" si="226"/>
        <v>74.443999999999988</v>
      </c>
      <c r="AE711">
        <f t="shared" si="227"/>
        <v>63.75800000000001</v>
      </c>
    </row>
    <row r="712" spans="1:31" outlineLevel="1" x14ac:dyDescent="0.25">
      <c r="A712" s="149">
        <v>100</v>
      </c>
      <c r="B712" s="164" t="str">
        <f t="shared" si="209"/>
        <v>FA</v>
      </c>
      <c r="C712" s="164" t="str">
        <f t="shared" si="210"/>
        <v>FA</v>
      </c>
      <c r="D712" s="164" t="str">
        <f t="shared" si="211"/>
        <v>FA</v>
      </c>
      <c r="E712" s="135">
        <v>148.63</v>
      </c>
      <c r="F712" s="165">
        <v>2</v>
      </c>
      <c r="G712" s="135">
        <v>15</v>
      </c>
      <c r="H712" s="135">
        <v>125</v>
      </c>
      <c r="I712" s="154">
        <v>144.39099999999999</v>
      </c>
      <c r="J712" s="154">
        <v>1.4999999999999999E-2</v>
      </c>
      <c r="K712" s="154">
        <v>137.36000000000001</v>
      </c>
      <c r="L712" s="154">
        <v>128.244</v>
      </c>
      <c r="M712" s="154">
        <v>129.59100000000001</v>
      </c>
      <c r="N712" s="135">
        <f t="shared" si="212"/>
        <v>95</v>
      </c>
      <c r="O712" s="167">
        <f t="shared" si="213"/>
        <v>107.36000000000001</v>
      </c>
      <c r="P712" s="167">
        <f t="shared" si="213"/>
        <v>98.244</v>
      </c>
      <c r="Q712" s="167">
        <f t="shared" si="213"/>
        <v>99.591000000000008</v>
      </c>
      <c r="R712" s="135">
        <f t="shared" si="214"/>
        <v>90</v>
      </c>
      <c r="S712" s="167">
        <f t="shared" si="215"/>
        <v>102.36000000000001</v>
      </c>
      <c r="T712" s="167">
        <f t="shared" si="216"/>
        <v>93.244</v>
      </c>
      <c r="U712" s="167">
        <f t="shared" si="217"/>
        <v>94.591000000000008</v>
      </c>
      <c r="V712" s="135">
        <f t="shared" si="218"/>
        <v>60</v>
      </c>
      <c r="W712" s="167">
        <f t="shared" si="219"/>
        <v>72.360000000000014</v>
      </c>
      <c r="X712" s="167">
        <f t="shared" si="220"/>
        <v>63.244</v>
      </c>
      <c r="Y712" s="167">
        <f t="shared" si="221"/>
        <v>64.591000000000008</v>
      </c>
      <c r="Z712">
        <f t="shared" si="222"/>
        <v>107.36000000000001</v>
      </c>
      <c r="AA712">
        <f t="shared" si="223"/>
        <v>98.244</v>
      </c>
      <c r="AB712" s="168">
        <f t="shared" si="224"/>
        <v>102.36000000000001</v>
      </c>
      <c r="AC712">
        <f t="shared" si="225"/>
        <v>93.244</v>
      </c>
      <c r="AD712" s="168">
        <f t="shared" si="226"/>
        <v>72.360000000000014</v>
      </c>
      <c r="AE712">
        <f t="shared" si="227"/>
        <v>63.244</v>
      </c>
    </row>
    <row r="713" spans="1:31" outlineLevel="1" x14ac:dyDescent="0.25">
      <c r="A713" s="149">
        <v>125</v>
      </c>
      <c r="B713" s="164" t="str">
        <f t="shared" si="209"/>
        <v>FA</v>
      </c>
      <c r="C713" s="164" t="str">
        <f t="shared" si="210"/>
        <v>FA</v>
      </c>
      <c r="D713" s="164" t="str">
        <f t="shared" si="211"/>
        <v>FA</v>
      </c>
      <c r="E713" s="135">
        <v>185.75</v>
      </c>
      <c r="F713" s="165">
        <v>2</v>
      </c>
      <c r="G713" s="135">
        <v>15</v>
      </c>
      <c r="H713" s="135">
        <v>125</v>
      </c>
      <c r="I713" s="154">
        <v>181.506</v>
      </c>
      <c r="J713" s="154">
        <v>1.4999999999999999E-2</v>
      </c>
      <c r="K713" s="154">
        <v>134.976</v>
      </c>
      <c r="L713" s="154">
        <v>127.64</v>
      </c>
      <c r="M713" s="154">
        <v>128.76</v>
      </c>
      <c r="N713" s="135">
        <f t="shared" si="212"/>
        <v>95</v>
      </c>
      <c r="O713" s="167">
        <f t="shared" si="213"/>
        <v>104.976</v>
      </c>
      <c r="P713" s="167">
        <f t="shared" si="213"/>
        <v>97.64</v>
      </c>
      <c r="Q713" s="167">
        <f t="shared" si="213"/>
        <v>98.759999999999991</v>
      </c>
      <c r="R713" s="135">
        <f t="shared" si="214"/>
        <v>90</v>
      </c>
      <c r="S713" s="167">
        <f t="shared" si="215"/>
        <v>99.975999999999999</v>
      </c>
      <c r="T713" s="167">
        <f t="shared" si="216"/>
        <v>92.64</v>
      </c>
      <c r="U713" s="167">
        <f t="shared" si="217"/>
        <v>93.759999999999991</v>
      </c>
      <c r="V713" s="135">
        <f t="shared" si="218"/>
        <v>60</v>
      </c>
      <c r="W713" s="167">
        <f t="shared" si="219"/>
        <v>69.975999999999999</v>
      </c>
      <c r="X713" s="167">
        <f t="shared" si="220"/>
        <v>62.64</v>
      </c>
      <c r="Y713" s="167">
        <f t="shared" si="221"/>
        <v>63.759999999999991</v>
      </c>
      <c r="Z713">
        <f t="shared" si="222"/>
        <v>104.976</v>
      </c>
      <c r="AA713">
        <f t="shared" si="223"/>
        <v>97.64</v>
      </c>
      <c r="AB713" s="168">
        <f t="shared" si="224"/>
        <v>99.975999999999999</v>
      </c>
      <c r="AC713">
        <f t="shared" si="225"/>
        <v>92.64</v>
      </c>
      <c r="AD713" s="168">
        <f t="shared" si="226"/>
        <v>69.975999999999999</v>
      </c>
      <c r="AE713">
        <f t="shared" si="227"/>
        <v>62.64</v>
      </c>
    </row>
    <row r="714" spans="1:31" outlineLevel="1" x14ac:dyDescent="0.25">
      <c r="A714" s="149">
        <v>150</v>
      </c>
      <c r="B714" s="164" t="str">
        <f t="shared" si="209"/>
        <v>FA</v>
      </c>
      <c r="C714" s="164" t="str">
        <f t="shared" si="210"/>
        <v>FA</v>
      </c>
      <c r="D714" s="164" t="str">
        <f t="shared" si="211"/>
        <v>FA</v>
      </c>
      <c r="E714" s="135">
        <v>222.86</v>
      </c>
      <c r="F714" s="165">
        <v>2</v>
      </c>
      <c r="G714" s="135">
        <v>15</v>
      </c>
      <c r="H714" s="135">
        <v>125</v>
      </c>
      <c r="I714" s="154">
        <v>218.62200000000001</v>
      </c>
      <c r="J714" s="154">
        <v>1.4999999999999999E-2</v>
      </c>
      <c r="K714" s="154">
        <v>133.38200000000001</v>
      </c>
      <c r="L714" s="154">
        <v>127.23699999999999</v>
      </c>
      <c r="M714" s="154">
        <v>128.23400000000001</v>
      </c>
      <c r="N714" s="135">
        <f t="shared" si="212"/>
        <v>95</v>
      </c>
      <c r="O714" s="167">
        <f t="shared" si="213"/>
        <v>103.38200000000001</v>
      </c>
      <c r="P714" s="167">
        <f t="shared" si="213"/>
        <v>97.236999999999995</v>
      </c>
      <c r="Q714" s="167">
        <f t="shared" si="213"/>
        <v>98.234000000000009</v>
      </c>
      <c r="R714" s="135">
        <f t="shared" si="214"/>
        <v>90</v>
      </c>
      <c r="S714" s="167">
        <f t="shared" si="215"/>
        <v>98.382000000000005</v>
      </c>
      <c r="T714" s="167">
        <f t="shared" si="216"/>
        <v>92.236999999999995</v>
      </c>
      <c r="U714" s="167">
        <f t="shared" si="217"/>
        <v>93.234000000000009</v>
      </c>
      <c r="V714" s="135">
        <f t="shared" si="218"/>
        <v>60</v>
      </c>
      <c r="W714" s="167">
        <f t="shared" si="219"/>
        <v>68.382000000000005</v>
      </c>
      <c r="X714" s="167">
        <f t="shared" si="220"/>
        <v>62.236999999999995</v>
      </c>
      <c r="Y714" s="167">
        <f t="shared" si="221"/>
        <v>63.234000000000009</v>
      </c>
      <c r="Z714">
        <f t="shared" si="222"/>
        <v>103.38200000000001</v>
      </c>
      <c r="AA714">
        <f t="shared" si="223"/>
        <v>97.236999999999995</v>
      </c>
      <c r="AB714" s="168">
        <f t="shared" si="224"/>
        <v>98.382000000000005</v>
      </c>
      <c r="AC714">
        <f t="shared" si="225"/>
        <v>92.236999999999995</v>
      </c>
      <c r="AD714" s="168">
        <f t="shared" si="226"/>
        <v>68.382000000000005</v>
      </c>
      <c r="AE714">
        <f t="shared" si="227"/>
        <v>62.236999999999995</v>
      </c>
    </row>
    <row r="715" spans="1:31" outlineLevel="1" x14ac:dyDescent="0.25">
      <c r="A715" s="149">
        <v>2</v>
      </c>
      <c r="B715" s="164" t="str">
        <f t="shared" si="209"/>
        <v>FA</v>
      </c>
      <c r="C715" s="164" t="str">
        <f t="shared" si="210"/>
        <v>FA</v>
      </c>
      <c r="D715" s="164" t="str">
        <f t="shared" si="211"/>
        <v>FA</v>
      </c>
      <c r="E715" s="135">
        <v>3.14</v>
      </c>
      <c r="F715" s="165">
        <v>2</v>
      </c>
      <c r="G715" s="135">
        <v>18</v>
      </c>
      <c r="H715" s="135">
        <v>125</v>
      </c>
      <c r="I715" s="154">
        <v>-1.10154</v>
      </c>
      <c r="J715" s="154">
        <v>1.7999999999999999E-2</v>
      </c>
      <c r="K715" s="154">
        <v>629.59799999999996</v>
      </c>
      <c r="L715" s="154">
        <v>250.452</v>
      </c>
      <c r="M715" s="154">
        <v>315.39</v>
      </c>
      <c r="N715" s="135">
        <f t="shared" si="212"/>
        <v>95</v>
      </c>
      <c r="O715" s="167">
        <f t="shared" si="213"/>
        <v>599.59799999999996</v>
      </c>
      <c r="P715" s="167">
        <f t="shared" si="213"/>
        <v>220.452</v>
      </c>
      <c r="Q715" s="167">
        <f t="shared" si="213"/>
        <v>285.39</v>
      </c>
      <c r="R715" s="135">
        <f t="shared" si="214"/>
        <v>90</v>
      </c>
      <c r="S715" s="167">
        <f t="shared" si="215"/>
        <v>594.59799999999996</v>
      </c>
      <c r="T715" s="167">
        <f t="shared" si="216"/>
        <v>215.452</v>
      </c>
      <c r="U715" s="167">
        <f t="shared" si="217"/>
        <v>280.39</v>
      </c>
      <c r="V715" s="135">
        <f t="shared" si="218"/>
        <v>60</v>
      </c>
      <c r="W715" s="167">
        <f t="shared" si="219"/>
        <v>564.59799999999996</v>
      </c>
      <c r="X715" s="167">
        <f t="shared" si="220"/>
        <v>185.452</v>
      </c>
      <c r="Y715" s="167">
        <f t="shared" si="221"/>
        <v>250.39</v>
      </c>
      <c r="Z715" t="str">
        <f t="shared" si="222"/>
        <v>NA</v>
      </c>
      <c r="AA715" t="str">
        <f t="shared" si="223"/>
        <v>NA</v>
      </c>
      <c r="AB715" s="168" t="str">
        <f t="shared" si="224"/>
        <v>NA</v>
      </c>
      <c r="AC715" t="str">
        <f t="shared" si="225"/>
        <v>NA</v>
      </c>
      <c r="AD715" s="168" t="str">
        <f t="shared" si="226"/>
        <v>NA</v>
      </c>
      <c r="AE715" t="str">
        <f t="shared" si="227"/>
        <v>NA</v>
      </c>
    </row>
    <row r="716" spans="1:31" outlineLevel="1" x14ac:dyDescent="0.25">
      <c r="A716" s="149">
        <v>3.5</v>
      </c>
      <c r="B716" s="164" t="str">
        <f t="shared" si="209"/>
        <v>FA</v>
      </c>
      <c r="C716" s="164" t="str">
        <f t="shared" si="210"/>
        <v>FA</v>
      </c>
      <c r="D716" s="164" t="str">
        <f t="shared" si="211"/>
        <v>FA</v>
      </c>
      <c r="E716" s="135">
        <v>5.37</v>
      </c>
      <c r="F716" s="165">
        <v>2</v>
      </c>
      <c r="G716" s="135">
        <v>18</v>
      </c>
      <c r="H716" s="135">
        <v>125</v>
      </c>
      <c r="I716" s="154">
        <v>1.12538</v>
      </c>
      <c r="J716" s="154">
        <v>1.7999999999999999E-2</v>
      </c>
      <c r="K716" s="154">
        <v>457.23899999999998</v>
      </c>
      <c r="L716" s="154">
        <v>206.22499999999999</v>
      </c>
      <c r="M716" s="154">
        <v>246.136</v>
      </c>
      <c r="N716" s="135">
        <f t="shared" si="212"/>
        <v>95</v>
      </c>
      <c r="O716" s="167">
        <f t="shared" si="213"/>
        <v>427.23899999999998</v>
      </c>
      <c r="P716" s="167">
        <f t="shared" si="213"/>
        <v>176.22499999999999</v>
      </c>
      <c r="Q716" s="167">
        <f t="shared" si="213"/>
        <v>216.136</v>
      </c>
      <c r="R716" s="135">
        <f t="shared" si="214"/>
        <v>90</v>
      </c>
      <c r="S716" s="167">
        <f t="shared" si="215"/>
        <v>422.23899999999998</v>
      </c>
      <c r="T716" s="167">
        <f t="shared" si="216"/>
        <v>171.22499999999999</v>
      </c>
      <c r="U716" s="167">
        <f t="shared" si="217"/>
        <v>211.136</v>
      </c>
      <c r="V716" s="135">
        <f t="shared" si="218"/>
        <v>60</v>
      </c>
      <c r="W716" s="167">
        <f t="shared" si="219"/>
        <v>392.23899999999998</v>
      </c>
      <c r="X716" s="167">
        <f t="shared" si="220"/>
        <v>141.22499999999999</v>
      </c>
      <c r="Y716" s="167">
        <f t="shared" si="221"/>
        <v>181.136</v>
      </c>
      <c r="Z716" t="str">
        <f t="shared" si="222"/>
        <v>NA</v>
      </c>
      <c r="AA716" t="str">
        <f t="shared" si="223"/>
        <v>NA</v>
      </c>
      <c r="AB716" s="168" t="str">
        <f t="shared" si="224"/>
        <v>NA</v>
      </c>
      <c r="AC716" t="str">
        <f t="shared" si="225"/>
        <v>NA</v>
      </c>
      <c r="AD716" s="168" t="str">
        <f t="shared" si="226"/>
        <v>NA</v>
      </c>
      <c r="AE716" t="str">
        <f t="shared" si="227"/>
        <v>NA</v>
      </c>
    </row>
    <row r="717" spans="1:31" outlineLevel="1" x14ac:dyDescent="0.25">
      <c r="A717" s="149">
        <v>5</v>
      </c>
      <c r="B717" s="164" t="str">
        <f t="shared" si="209"/>
        <v>FA</v>
      </c>
      <c r="C717" s="164" t="str">
        <f t="shared" si="210"/>
        <v>FA</v>
      </c>
      <c r="D717" s="164" t="str">
        <f t="shared" si="211"/>
        <v>FA</v>
      </c>
      <c r="E717" s="135">
        <v>7.59</v>
      </c>
      <c r="F717" s="165">
        <v>2</v>
      </c>
      <c r="G717" s="135">
        <v>18</v>
      </c>
      <c r="H717" s="135">
        <v>125</v>
      </c>
      <c r="I717" s="154">
        <v>3.3523100000000001</v>
      </c>
      <c r="J717" s="154">
        <v>1.7999999999999999E-2</v>
      </c>
      <c r="K717" s="154">
        <v>371.29</v>
      </c>
      <c r="L717" s="154">
        <v>184.84800000000001</v>
      </c>
      <c r="M717" s="154">
        <v>214.40600000000001</v>
      </c>
      <c r="N717" s="135">
        <f t="shared" si="212"/>
        <v>95</v>
      </c>
      <c r="O717" s="167">
        <f t="shared" si="213"/>
        <v>341.29</v>
      </c>
      <c r="P717" s="167">
        <f t="shared" si="213"/>
        <v>154.84800000000001</v>
      </c>
      <c r="Q717" s="167">
        <f t="shared" si="213"/>
        <v>184.40600000000001</v>
      </c>
      <c r="R717" s="135">
        <f t="shared" si="214"/>
        <v>90</v>
      </c>
      <c r="S717" s="167">
        <f t="shared" si="215"/>
        <v>336.29</v>
      </c>
      <c r="T717" s="167">
        <f t="shared" si="216"/>
        <v>149.84800000000001</v>
      </c>
      <c r="U717" s="167">
        <f t="shared" si="217"/>
        <v>179.40600000000001</v>
      </c>
      <c r="V717" s="135">
        <f t="shared" si="218"/>
        <v>60</v>
      </c>
      <c r="W717" s="167">
        <f t="shared" si="219"/>
        <v>306.29000000000002</v>
      </c>
      <c r="X717" s="167">
        <f t="shared" si="220"/>
        <v>119.84800000000001</v>
      </c>
      <c r="Y717" s="167">
        <f t="shared" si="221"/>
        <v>149.40600000000001</v>
      </c>
      <c r="Z717" t="str">
        <f t="shared" si="222"/>
        <v>NA</v>
      </c>
      <c r="AA717" t="str">
        <f t="shared" si="223"/>
        <v>NA</v>
      </c>
      <c r="AB717" s="168" t="str">
        <f t="shared" si="224"/>
        <v>NA</v>
      </c>
      <c r="AC717" t="str">
        <f t="shared" si="225"/>
        <v>NA</v>
      </c>
      <c r="AD717" s="168" t="str">
        <f t="shared" si="226"/>
        <v>NA</v>
      </c>
      <c r="AE717" t="str">
        <f t="shared" si="227"/>
        <v>NA</v>
      </c>
    </row>
    <row r="718" spans="1:31" outlineLevel="1" x14ac:dyDescent="0.25">
      <c r="A718" s="149">
        <v>7.5</v>
      </c>
      <c r="B718" s="164" t="str">
        <f t="shared" si="209"/>
        <v>FA</v>
      </c>
      <c r="C718" s="164" t="str">
        <f t="shared" si="210"/>
        <v>FA</v>
      </c>
      <c r="D718" s="164" t="str">
        <f t="shared" si="211"/>
        <v>FA</v>
      </c>
      <c r="E718" s="135">
        <v>11.3</v>
      </c>
      <c r="F718" s="165">
        <v>2</v>
      </c>
      <c r="G718" s="135">
        <v>18</v>
      </c>
      <c r="H718" s="135">
        <v>125</v>
      </c>
      <c r="I718" s="154">
        <v>7.0638500000000004</v>
      </c>
      <c r="J718" s="154">
        <v>1.7999999999999999E-2</v>
      </c>
      <c r="K718" s="154">
        <v>296.88200000000001</v>
      </c>
      <c r="L718" s="154">
        <v>167.31299999999999</v>
      </c>
      <c r="M718" s="154">
        <v>187.43100000000001</v>
      </c>
      <c r="N718" s="135">
        <f t="shared" si="212"/>
        <v>95</v>
      </c>
      <c r="O718" s="167">
        <f t="shared" si="213"/>
        <v>266.88200000000001</v>
      </c>
      <c r="P718" s="167">
        <f t="shared" si="213"/>
        <v>137.31299999999999</v>
      </c>
      <c r="Q718" s="167">
        <f t="shared" si="213"/>
        <v>157.43100000000001</v>
      </c>
      <c r="R718" s="135">
        <f t="shared" si="214"/>
        <v>90</v>
      </c>
      <c r="S718" s="167">
        <f t="shared" si="215"/>
        <v>261.88200000000001</v>
      </c>
      <c r="T718" s="167">
        <f t="shared" si="216"/>
        <v>132.31299999999999</v>
      </c>
      <c r="U718" s="167">
        <f t="shared" si="217"/>
        <v>152.43100000000001</v>
      </c>
      <c r="V718" s="135">
        <f t="shared" si="218"/>
        <v>60</v>
      </c>
      <c r="W718" s="167">
        <f t="shared" si="219"/>
        <v>231.88200000000001</v>
      </c>
      <c r="X718" s="167">
        <f t="shared" si="220"/>
        <v>102.31299999999999</v>
      </c>
      <c r="Y718" s="167">
        <f t="shared" si="221"/>
        <v>122.43100000000001</v>
      </c>
      <c r="Z718" t="str">
        <f t="shared" si="222"/>
        <v>NA</v>
      </c>
      <c r="AA718" t="str">
        <f t="shared" si="223"/>
        <v>NA</v>
      </c>
      <c r="AB718" s="168" t="str">
        <f t="shared" si="224"/>
        <v>NA</v>
      </c>
      <c r="AC718" t="str">
        <f t="shared" si="225"/>
        <v>NA</v>
      </c>
      <c r="AD718" s="168" t="str">
        <f t="shared" si="226"/>
        <v>NA</v>
      </c>
      <c r="AE718" t="str">
        <f t="shared" si="227"/>
        <v>NA</v>
      </c>
    </row>
    <row r="719" spans="1:31" outlineLevel="1" x14ac:dyDescent="0.25">
      <c r="A719" s="149">
        <v>10</v>
      </c>
      <c r="B719" s="164" t="str">
        <f t="shared" si="209"/>
        <v>FA</v>
      </c>
      <c r="C719" s="164" t="str">
        <f t="shared" si="210"/>
        <v>FA</v>
      </c>
      <c r="D719" s="164" t="str">
        <f t="shared" si="211"/>
        <v>FA</v>
      </c>
      <c r="E719" s="135">
        <v>15.02</v>
      </c>
      <c r="F719" s="165">
        <v>2</v>
      </c>
      <c r="G719" s="135">
        <v>18</v>
      </c>
      <c r="H719" s="135">
        <v>125</v>
      </c>
      <c r="I719" s="154">
        <v>10.775399999999999</v>
      </c>
      <c r="J719" s="154">
        <v>1.7999999999999999E-2</v>
      </c>
      <c r="K719" s="154">
        <v>257.20100000000002</v>
      </c>
      <c r="L719" s="154">
        <v>157.46</v>
      </c>
      <c r="M719" s="154">
        <v>173.036</v>
      </c>
      <c r="N719" s="135">
        <f t="shared" si="212"/>
        <v>95</v>
      </c>
      <c r="O719" s="167">
        <f t="shared" si="213"/>
        <v>227.20100000000002</v>
      </c>
      <c r="P719" s="167">
        <f t="shared" si="213"/>
        <v>127.46000000000001</v>
      </c>
      <c r="Q719" s="167">
        <f t="shared" si="213"/>
        <v>143.036</v>
      </c>
      <c r="R719" s="135">
        <f t="shared" si="214"/>
        <v>90</v>
      </c>
      <c r="S719" s="167">
        <f t="shared" si="215"/>
        <v>222.20100000000002</v>
      </c>
      <c r="T719" s="167">
        <f t="shared" si="216"/>
        <v>122.46000000000001</v>
      </c>
      <c r="U719" s="167">
        <f t="shared" si="217"/>
        <v>138.036</v>
      </c>
      <c r="V719" s="135">
        <f t="shared" si="218"/>
        <v>60</v>
      </c>
      <c r="W719" s="167">
        <f t="shared" si="219"/>
        <v>192.20100000000002</v>
      </c>
      <c r="X719" s="167">
        <f t="shared" si="220"/>
        <v>92.460000000000008</v>
      </c>
      <c r="Y719" s="167">
        <f t="shared" si="221"/>
        <v>108.036</v>
      </c>
      <c r="Z719" t="str">
        <f t="shared" si="222"/>
        <v>NA</v>
      </c>
      <c r="AA719">
        <f t="shared" si="223"/>
        <v>127.46000000000001</v>
      </c>
      <c r="AB719" s="168" t="str">
        <f t="shared" si="224"/>
        <v>NA</v>
      </c>
      <c r="AC719" t="str">
        <f t="shared" si="225"/>
        <v>NA</v>
      </c>
      <c r="AD719" s="168" t="str">
        <f t="shared" si="226"/>
        <v>NA</v>
      </c>
      <c r="AE719" t="str">
        <f t="shared" si="227"/>
        <v>NA</v>
      </c>
    </row>
    <row r="720" spans="1:31" outlineLevel="1" x14ac:dyDescent="0.25">
      <c r="A720" s="149">
        <v>15</v>
      </c>
      <c r="B720" s="164" t="str">
        <f t="shared" si="209"/>
        <v>TR</v>
      </c>
      <c r="C720" s="164" t="str">
        <f t="shared" si="210"/>
        <v>FA</v>
      </c>
      <c r="D720" s="164" t="str">
        <f t="shared" si="211"/>
        <v>FA</v>
      </c>
      <c r="E720" s="135">
        <v>22.44</v>
      </c>
      <c r="F720" s="165">
        <v>2</v>
      </c>
      <c r="G720" s="135">
        <v>18</v>
      </c>
      <c r="H720" s="135">
        <v>125</v>
      </c>
      <c r="I720" s="154">
        <v>18.198499999999999</v>
      </c>
      <c r="J720" s="154">
        <v>1.7999999999999999E-2</v>
      </c>
      <c r="K720" s="154">
        <v>215.917</v>
      </c>
      <c r="L720" s="154">
        <v>147.59200000000001</v>
      </c>
      <c r="M720" s="154">
        <v>157.99700000000001</v>
      </c>
      <c r="N720" s="135">
        <f t="shared" si="212"/>
        <v>95</v>
      </c>
      <c r="O720" s="167">
        <f t="shared" si="213"/>
        <v>185.917</v>
      </c>
      <c r="P720" s="167">
        <f t="shared" si="213"/>
        <v>117.59200000000001</v>
      </c>
      <c r="Q720" s="167">
        <f t="shared" si="213"/>
        <v>127.99700000000001</v>
      </c>
      <c r="R720" s="135">
        <f t="shared" si="214"/>
        <v>90</v>
      </c>
      <c r="S720" s="167">
        <f t="shared" si="215"/>
        <v>180.917</v>
      </c>
      <c r="T720" s="167">
        <f t="shared" si="216"/>
        <v>112.59200000000001</v>
      </c>
      <c r="U720" s="167">
        <f t="shared" si="217"/>
        <v>122.99700000000001</v>
      </c>
      <c r="V720" s="135">
        <f t="shared" si="218"/>
        <v>60</v>
      </c>
      <c r="W720" s="167">
        <f t="shared" si="219"/>
        <v>150.917</v>
      </c>
      <c r="X720" s="167">
        <f t="shared" si="220"/>
        <v>82.592000000000013</v>
      </c>
      <c r="Y720" s="167">
        <f t="shared" si="221"/>
        <v>92.997000000000014</v>
      </c>
      <c r="Z720">
        <f t="shared" si="222"/>
        <v>185.917</v>
      </c>
      <c r="AA720">
        <f t="shared" si="223"/>
        <v>117.59200000000001</v>
      </c>
      <c r="AB720" s="168" t="str">
        <f t="shared" si="224"/>
        <v>NA</v>
      </c>
      <c r="AC720">
        <f t="shared" si="225"/>
        <v>112.59200000000001</v>
      </c>
      <c r="AD720" s="168" t="str">
        <f t="shared" si="226"/>
        <v>NA</v>
      </c>
      <c r="AE720">
        <f t="shared" si="227"/>
        <v>82.592000000000013</v>
      </c>
    </row>
    <row r="721" spans="1:31" outlineLevel="1" x14ac:dyDescent="0.25">
      <c r="A721" s="149">
        <v>20</v>
      </c>
      <c r="B721" s="164" t="str">
        <f t="shared" si="209"/>
        <v>TR</v>
      </c>
      <c r="C721" s="164" t="str">
        <f t="shared" si="210"/>
        <v>TR</v>
      </c>
      <c r="D721" s="164" t="str">
        <f t="shared" si="211"/>
        <v>TR</v>
      </c>
      <c r="E721" s="135">
        <v>29.86</v>
      </c>
      <c r="F721" s="165">
        <v>2</v>
      </c>
      <c r="G721" s="135">
        <v>18</v>
      </c>
      <c r="H721" s="135">
        <v>125</v>
      </c>
      <c r="I721" s="154">
        <v>25.621500000000001</v>
      </c>
      <c r="J721" s="154">
        <v>1.7999999999999999E-2</v>
      </c>
      <c r="K721" s="154">
        <v>194.16399999999999</v>
      </c>
      <c r="L721" s="154">
        <v>142.06399999999999</v>
      </c>
      <c r="M721" s="154">
        <v>150.25200000000001</v>
      </c>
      <c r="N721" s="135">
        <f t="shared" si="212"/>
        <v>95</v>
      </c>
      <c r="O721" s="167">
        <f t="shared" si="213"/>
        <v>164.16399999999999</v>
      </c>
      <c r="P721" s="167">
        <f t="shared" si="213"/>
        <v>112.06399999999999</v>
      </c>
      <c r="Q721" s="167">
        <f t="shared" si="213"/>
        <v>120.25200000000001</v>
      </c>
      <c r="R721" s="135">
        <f t="shared" si="214"/>
        <v>90</v>
      </c>
      <c r="S721" s="167">
        <f t="shared" si="215"/>
        <v>159.16399999999999</v>
      </c>
      <c r="T721" s="167">
        <f t="shared" si="216"/>
        <v>107.06399999999999</v>
      </c>
      <c r="U721" s="167">
        <f t="shared" si="217"/>
        <v>115.25200000000001</v>
      </c>
      <c r="V721" s="135">
        <f t="shared" si="218"/>
        <v>60</v>
      </c>
      <c r="W721" s="167">
        <f t="shared" si="219"/>
        <v>129.16399999999999</v>
      </c>
      <c r="X721" s="167">
        <f t="shared" si="220"/>
        <v>77.063999999999993</v>
      </c>
      <c r="Y721" s="167">
        <f t="shared" si="221"/>
        <v>85.25200000000001</v>
      </c>
      <c r="Z721">
        <f t="shared" si="222"/>
        <v>164.16399999999999</v>
      </c>
      <c r="AA721">
        <f t="shared" si="223"/>
        <v>112.06399999999999</v>
      </c>
      <c r="AB721" s="168">
        <f t="shared" si="224"/>
        <v>159.16399999999999</v>
      </c>
      <c r="AC721">
        <f t="shared" si="225"/>
        <v>107.06399999999999</v>
      </c>
      <c r="AD721" s="168">
        <f t="shared" si="226"/>
        <v>129.16399999999999</v>
      </c>
      <c r="AE721">
        <f t="shared" si="227"/>
        <v>77.063999999999993</v>
      </c>
    </row>
    <row r="722" spans="1:31" outlineLevel="1" x14ac:dyDescent="0.25">
      <c r="A722" s="149">
        <v>35</v>
      </c>
      <c r="B722" s="164" t="str">
        <f t="shared" si="209"/>
        <v>FA</v>
      </c>
      <c r="C722" s="164" t="str">
        <f t="shared" si="210"/>
        <v>FA</v>
      </c>
      <c r="D722" s="164" t="str">
        <f t="shared" si="211"/>
        <v>FA</v>
      </c>
      <c r="E722" s="135">
        <v>52.13</v>
      </c>
      <c r="F722" s="165">
        <v>2</v>
      </c>
      <c r="G722" s="135">
        <v>18</v>
      </c>
      <c r="H722" s="135">
        <v>125</v>
      </c>
      <c r="I722" s="154">
        <v>47.890799999999999</v>
      </c>
      <c r="J722" s="154">
        <v>1.7999999999999999E-2</v>
      </c>
      <c r="K722" s="154">
        <v>165.65299999999999</v>
      </c>
      <c r="L722" s="154">
        <v>135.238</v>
      </c>
      <c r="M722" s="154">
        <v>139.79499999999999</v>
      </c>
      <c r="N722" s="135">
        <f t="shared" si="212"/>
        <v>95</v>
      </c>
      <c r="O722" s="167">
        <f t="shared" si="213"/>
        <v>135.65299999999999</v>
      </c>
      <c r="P722" s="167">
        <f t="shared" si="213"/>
        <v>105.238</v>
      </c>
      <c r="Q722" s="167">
        <f t="shared" si="213"/>
        <v>109.79499999999999</v>
      </c>
      <c r="R722" s="135">
        <f t="shared" si="214"/>
        <v>90</v>
      </c>
      <c r="S722" s="167">
        <f t="shared" si="215"/>
        <v>130.65299999999999</v>
      </c>
      <c r="T722" s="167">
        <f t="shared" si="216"/>
        <v>100.238</v>
      </c>
      <c r="U722" s="167">
        <f t="shared" si="217"/>
        <v>104.79499999999999</v>
      </c>
      <c r="V722" s="135">
        <f t="shared" si="218"/>
        <v>60</v>
      </c>
      <c r="W722" s="167">
        <f t="shared" si="219"/>
        <v>100.65299999999999</v>
      </c>
      <c r="X722" s="167">
        <f t="shared" si="220"/>
        <v>70.238</v>
      </c>
      <c r="Y722" s="167">
        <f t="shared" si="221"/>
        <v>74.794999999999987</v>
      </c>
      <c r="Z722">
        <f t="shared" si="222"/>
        <v>135.65299999999999</v>
      </c>
      <c r="AA722">
        <f t="shared" si="223"/>
        <v>105.238</v>
      </c>
      <c r="AB722" s="168">
        <f t="shared" si="224"/>
        <v>130.65299999999999</v>
      </c>
      <c r="AC722">
        <f t="shared" si="225"/>
        <v>100.238</v>
      </c>
      <c r="AD722" s="168">
        <f t="shared" si="226"/>
        <v>100.65299999999999</v>
      </c>
      <c r="AE722">
        <f t="shared" si="227"/>
        <v>70.238</v>
      </c>
    </row>
    <row r="723" spans="1:31" outlineLevel="1" x14ac:dyDescent="0.25">
      <c r="A723" s="149">
        <v>50</v>
      </c>
      <c r="B723" s="164" t="str">
        <f t="shared" si="209"/>
        <v>FA</v>
      </c>
      <c r="C723" s="164" t="str">
        <f t="shared" si="210"/>
        <v>FA</v>
      </c>
      <c r="D723" s="164" t="str">
        <f t="shared" si="211"/>
        <v>FA</v>
      </c>
      <c r="E723" s="135">
        <v>74.400000000000006</v>
      </c>
      <c r="F723" s="165">
        <v>2</v>
      </c>
      <c r="G723" s="135">
        <v>18</v>
      </c>
      <c r="H723" s="135">
        <v>125</v>
      </c>
      <c r="I723" s="154">
        <v>70.16</v>
      </c>
      <c r="J723" s="154">
        <v>1.7999999999999999E-2</v>
      </c>
      <c r="K723" s="154">
        <v>153.84899999999999</v>
      </c>
      <c r="L723" s="154">
        <v>132.41399999999999</v>
      </c>
      <c r="M723" s="154">
        <v>135.739</v>
      </c>
      <c r="N723" s="135">
        <f t="shared" si="212"/>
        <v>95</v>
      </c>
      <c r="O723" s="167">
        <f t="shared" si="213"/>
        <v>123.84899999999999</v>
      </c>
      <c r="P723" s="167">
        <f t="shared" si="213"/>
        <v>102.41399999999999</v>
      </c>
      <c r="Q723" s="167">
        <f t="shared" si="213"/>
        <v>105.739</v>
      </c>
      <c r="R723" s="135">
        <f t="shared" si="214"/>
        <v>90</v>
      </c>
      <c r="S723" s="167">
        <f t="shared" si="215"/>
        <v>118.84899999999999</v>
      </c>
      <c r="T723" s="167">
        <f t="shared" si="216"/>
        <v>97.413999999999987</v>
      </c>
      <c r="U723" s="167">
        <f t="shared" si="217"/>
        <v>100.739</v>
      </c>
      <c r="V723" s="135">
        <f t="shared" si="218"/>
        <v>60</v>
      </c>
      <c r="W723" s="167">
        <f t="shared" si="219"/>
        <v>88.84899999999999</v>
      </c>
      <c r="X723" s="167">
        <f t="shared" si="220"/>
        <v>67.413999999999987</v>
      </c>
      <c r="Y723" s="167">
        <f t="shared" si="221"/>
        <v>70.739000000000004</v>
      </c>
      <c r="Z723">
        <f t="shared" si="222"/>
        <v>123.84899999999999</v>
      </c>
      <c r="AA723">
        <f t="shared" si="223"/>
        <v>102.41399999999999</v>
      </c>
      <c r="AB723" s="168">
        <f t="shared" si="224"/>
        <v>118.84899999999999</v>
      </c>
      <c r="AC723">
        <f t="shared" si="225"/>
        <v>97.413999999999987</v>
      </c>
      <c r="AD723" s="168">
        <f t="shared" si="226"/>
        <v>88.84899999999999</v>
      </c>
      <c r="AE723">
        <f t="shared" si="227"/>
        <v>67.413999999999987</v>
      </c>
    </row>
    <row r="724" spans="1:31" outlineLevel="1" x14ac:dyDescent="0.25">
      <c r="A724" s="149">
        <v>60</v>
      </c>
      <c r="B724" s="164" t="str">
        <f t="shared" si="209"/>
        <v>FA</v>
      </c>
      <c r="C724" s="164" t="str">
        <f t="shared" si="210"/>
        <v>FA</v>
      </c>
      <c r="D724" s="164" t="str">
        <f t="shared" si="211"/>
        <v>FA</v>
      </c>
      <c r="E724" s="135">
        <v>89.25</v>
      </c>
      <c r="F724" s="165">
        <v>2</v>
      </c>
      <c r="G724" s="135">
        <v>18</v>
      </c>
      <c r="H724" s="135">
        <v>125</v>
      </c>
      <c r="I724" s="154">
        <v>85.006200000000007</v>
      </c>
      <c r="J724" s="154">
        <v>1.7999999999999999E-2</v>
      </c>
      <c r="K724" s="154">
        <v>149.221</v>
      </c>
      <c r="L724" s="154">
        <v>131.249</v>
      </c>
      <c r="M724" s="154">
        <v>134.14599999999999</v>
      </c>
      <c r="N724" s="135">
        <f t="shared" si="212"/>
        <v>95</v>
      </c>
      <c r="O724" s="167">
        <f t="shared" si="213"/>
        <v>119.221</v>
      </c>
      <c r="P724" s="167">
        <f t="shared" si="213"/>
        <v>101.249</v>
      </c>
      <c r="Q724" s="167">
        <f t="shared" si="213"/>
        <v>104.14599999999999</v>
      </c>
      <c r="R724" s="135">
        <f t="shared" si="214"/>
        <v>90</v>
      </c>
      <c r="S724" s="167">
        <f t="shared" si="215"/>
        <v>114.221</v>
      </c>
      <c r="T724" s="167">
        <f t="shared" si="216"/>
        <v>96.248999999999995</v>
      </c>
      <c r="U724" s="167">
        <f t="shared" si="217"/>
        <v>99.145999999999987</v>
      </c>
      <c r="V724" s="135">
        <f t="shared" si="218"/>
        <v>60</v>
      </c>
      <c r="W724" s="167">
        <f t="shared" si="219"/>
        <v>84.221000000000004</v>
      </c>
      <c r="X724" s="167">
        <f t="shared" si="220"/>
        <v>66.248999999999995</v>
      </c>
      <c r="Y724" s="167">
        <f t="shared" si="221"/>
        <v>69.145999999999987</v>
      </c>
      <c r="Z724">
        <f t="shared" si="222"/>
        <v>119.221</v>
      </c>
      <c r="AA724">
        <f t="shared" si="223"/>
        <v>101.249</v>
      </c>
      <c r="AB724" s="168">
        <f t="shared" si="224"/>
        <v>114.221</v>
      </c>
      <c r="AC724">
        <f t="shared" si="225"/>
        <v>96.248999999999995</v>
      </c>
      <c r="AD724" s="168">
        <f t="shared" si="226"/>
        <v>84.221000000000004</v>
      </c>
      <c r="AE724">
        <f t="shared" si="227"/>
        <v>66.248999999999995</v>
      </c>
    </row>
    <row r="725" spans="1:31" outlineLevel="1" x14ac:dyDescent="0.25">
      <c r="A725" s="149">
        <v>70</v>
      </c>
      <c r="B725" s="164" t="str">
        <f t="shared" si="209"/>
        <v>FA</v>
      </c>
      <c r="C725" s="164" t="str">
        <f t="shared" si="210"/>
        <v>FA</v>
      </c>
      <c r="D725" s="164" t="str">
        <f t="shared" si="211"/>
        <v>FA</v>
      </c>
      <c r="E725" s="135">
        <v>104.09</v>
      </c>
      <c r="F725" s="165">
        <v>2</v>
      </c>
      <c r="G725" s="135">
        <v>18</v>
      </c>
      <c r="H725" s="135">
        <v>125</v>
      </c>
      <c r="I725" s="154">
        <v>99.8523</v>
      </c>
      <c r="J725" s="154">
        <v>1.7999999999999999E-2</v>
      </c>
      <c r="K725" s="154">
        <v>145.87299999999999</v>
      </c>
      <c r="L725" s="154">
        <v>130.40899999999999</v>
      </c>
      <c r="M725" s="154">
        <v>132.75200000000001</v>
      </c>
      <c r="N725" s="135">
        <f t="shared" si="212"/>
        <v>95</v>
      </c>
      <c r="O725" s="167">
        <f t="shared" si="213"/>
        <v>115.87299999999999</v>
      </c>
      <c r="P725" s="167">
        <f t="shared" si="213"/>
        <v>100.40899999999999</v>
      </c>
      <c r="Q725" s="167">
        <f t="shared" si="213"/>
        <v>102.75200000000001</v>
      </c>
      <c r="R725" s="135">
        <f t="shared" si="214"/>
        <v>90</v>
      </c>
      <c r="S725" s="167">
        <f t="shared" si="215"/>
        <v>110.87299999999999</v>
      </c>
      <c r="T725" s="167">
        <f t="shared" si="216"/>
        <v>95.408999999999992</v>
      </c>
      <c r="U725" s="167">
        <f t="shared" si="217"/>
        <v>97.75200000000001</v>
      </c>
      <c r="V725" s="135">
        <f t="shared" si="218"/>
        <v>60</v>
      </c>
      <c r="W725" s="167">
        <f t="shared" si="219"/>
        <v>80.87299999999999</v>
      </c>
      <c r="X725" s="167">
        <f t="shared" si="220"/>
        <v>65.408999999999992</v>
      </c>
      <c r="Y725" s="167">
        <f t="shared" si="221"/>
        <v>67.75200000000001</v>
      </c>
      <c r="Z725">
        <f t="shared" si="222"/>
        <v>115.87299999999999</v>
      </c>
      <c r="AA725">
        <f t="shared" si="223"/>
        <v>100.40899999999999</v>
      </c>
      <c r="AB725" s="168">
        <f t="shared" si="224"/>
        <v>110.87299999999999</v>
      </c>
      <c r="AC725">
        <f t="shared" si="225"/>
        <v>95.408999999999992</v>
      </c>
      <c r="AD725" s="168">
        <f t="shared" si="226"/>
        <v>80.87299999999999</v>
      </c>
      <c r="AE725">
        <f t="shared" si="227"/>
        <v>65.408999999999992</v>
      </c>
    </row>
    <row r="726" spans="1:31" outlineLevel="1" x14ac:dyDescent="0.25">
      <c r="A726" s="149">
        <v>85</v>
      </c>
      <c r="B726" s="164" t="str">
        <f t="shared" si="209"/>
        <v>FA</v>
      </c>
      <c r="C726" s="164" t="str">
        <f t="shared" si="210"/>
        <v>FA</v>
      </c>
      <c r="D726" s="164" t="str">
        <f t="shared" si="211"/>
        <v>FA</v>
      </c>
      <c r="E726" s="135">
        <v>126.36</v>
      </c>
      <c r="F726" s="165">
        <v>2</v>
      </c>
      <c r="G726" s="135">
        <v>18</v>
      </c>
      <c r="H726" s="135">
        <v>125</v>
      </c>
      <c r="I726" s="154">
        <v>122.122</v>
      </c>
      <c r="J726" s="154">
        <v>1.7999999999999999E-2</v>
      </c>
      <c r="K726" s="154">
        <v>142.31899999999999</v>
      </c>
      <c r="L726" s="154">
        <v>129.50700000000001</v>
      </c>
      <c r="M726" s="154">
        <v>131.37</v>
      </c>
      <c r="N726" s="135">
        <f t="shared" si="212"/>
        <v>95</v>
      </c>
      <c r="O726" s="167">
        <f t="shared" si="213"/>
        <v>112.31899999999999</v>
      </c>
      <c r="P726" s="167">
        <f t="shared" si="213"/>
        <v>99.507000000000005</v>
      </c>
      <c r="Q726" s="167">
        <f t="shared" si="213"/>
        <v>101.37</v>
      </c>
      <c r="R726" s="135">
        <f t="shared" si="214"/>
        <v>90</v>
      </c>
      <c r="S726" s="167">
        <f t="shared" si="215"/>
        <v>107.31899999999999</v>
      </c>
      <c r="T726" s="167">
        <f t="shared" si="216"/>
        <v>94.507000000000005</v>
      </c>
      <c r="U726" s="167">
        <f t="shared" si="217"/>
        <v>96.37</v>
      </c>
      <c r="V726" s="135">
        <f t="shared" si="218"/>
        <v>60</v>
      </c>
      <c r="W726" s="167">
        <f t="shared" si="219"/>
        <v>77.318999999999988</v>
      </c>
      <c r="X726" s="167">
        <f t="shared" si="220"/>
        <v>64.507000000000005</v>
      </c>
      <c r="Y726" s="167">
        <f t="shared" si="221"/>
        <v>66.37</v>
      </c>
      <c r="Z726">
        <f t="shared" si="222"/>
        <v>112.31899999999999</v>
      </c>
      <c r="AA726">
        <f t="shared" si="223"/>
        <v>99.507000000000005</v>
      </c>
      <c r="AB726" s="168">
        <f t="shared" si="224"/>
        <v>107.31899999999999</v>
      </c>
      <c r="AC726">
        <f t="shared" si="225"/>
        <v>94.507000000000005</v>
      </c>
      <c r="AD726" s="168">
        <f t="shared" si="226"/>
        <v>77.318999999999988</v>
      </c>
      <c r="AE726">
        <f t="shared" si="227"/>
        <v>64.507000000000005</v>
      </c>
    </row>
    <row r="727" spans="1:31" outlineLevel="1" x14ac:dyDescent="0.25">
      <c r="A727" s="149">
        <v>100</v>
      </c>
      <c r="B727" s="164" t="str">
        <f t="shared" si="209"/>
        <v>FA</v>
      </c>
      <c r="C727" s="164" t="str">
        <f t="shared" si="210"/>
        <v>FA</v>
      </c>
      <c r="D727" s="164" t="str">
        <f t="shared" si="211"/>
        <v>FA</v>
      </c>
      <c r="E727" s="135">
        <v>148.63</v>
      </c>
      <c r="F727" s="165">
        <v>2</v>
      </c>
      <c r="G727" s="135">
        <v>18</v>
      </c>
      <c r="H727" s="135">
        <v>125</v>
      </c>
      <c r="I727" s="154">
        <v>144.39099999999999</v>
      </c>
      <c r="J727" s="154">
        <v>1.7999999999999999E-2</v>
      </c>
      <c r="K727" s="154">
        <v>139.821</v>
      </c>
      <c r="L727" s="154">
        <v>128.89099999999999</v>
      </c>
      <c r="M727" s="154">
        <v>130.506</v>
      </c>
      <c r="N727" s="135">
        <f t="shared" si="212"/>
        <v>95</v>
      </c>
      <c r="O727" s="167">
        <f t="shared" si="213"/>
        <v>109.821</v>
      </c>
      <c r="P727" s="167">
        <f t="shared" si="213"/>
        <v>98.890999999999991</v>
      </c>
      <c r="Q727" s="167">
        <f t="shared" si="213"/>
        <v>100.506</v>
      </c>
      <c r="R727" s="135">
        <f t="shared" si="214"/>
        <v>90</v>
      </c>
      <c r="S727" s="167">
        <f t="shared" si="215"/>
        <v>104.821</v>
      </c>
      <c r="T727" s="167">
        <f t="shared" si="216"/>
        <v>93.890999999999991</v>
      </c>
      <c r="U727" s="167">
        <f t="shared" si="217"/>
        <v>95.506</v>
      </c>
      <c r="V727" s="135">
        <f t="shared" si="218"/>
        <v>60</v>
      </c>
      <c r="W727" s="167">
        <f t="shared" si="219"/>
        <v>74.820999999999998</v>
      </c>
      <c r="X727" s="167">
        <f t="shared" si="220"/>
        <v>63.890999999999991</v>
      </c>
      <c r="Y727" s="167">
        <f t="shared" si="221"/>
        <v>65.506</v>
      </c>
      <c r="Z727">
        <f t="shared" si="222"/>
        <v>109.821</v>
      </c>
      <c r="AA727">
        <f t="shared" si="223"/>
        <v>98.890999999999991</v>
      </c>
      <c r="AB727" s="168">
        <f t="shared" si="224"/>
        <v>104.821</v>
      </c>
      <c r="AC727">
        <f t="shared" si="225"/>
        <v>93.890999999999991</v>
      </c>
      <c r="AD727" s="168">
        <f t="shared" si="226"/>
        <v>74.820999999999998</v>
      </c>
      <c r="AE727">
        <f t="shared" si="227"/>
        <v>63.890999999999991</v>
      </c>
    </row>
    <row r="728" spans="1:31" outlineLevel="1" x14ac:dyDescent="0.25">
      <c r="A728" s="149">
        <v>125</v>
      </c>
      <c r="B728" s="164" t="str">
        <f t="shared" si="209"/>
        <v>FA</v>
      </c>
      <c r="C728" s="164" t="str">
        <f t="shared" si="210"/>
        <v>FA</v>
      </c>
      <c r="D728" s="164" t="str">
        <f t="shared" si="211"/>
        <v>FA</v>
      </c>
      <c r="E728" s="135">
        <v>185.75</v>
      </c>
      <c r="F728" s="165">
        <v>2</v>
      </c>
      <c r="G728" s="135">
        <v>18</v>
      </c>
      <c r="H728" s="135">
        <v>125</v>
      </c>
      <c r="I728" s="154">
        <v>181.506</v>
      </c>
      <c r="J728" s="154">
        <v>1.7999999999999999E-2</v>
      </c>
      <c r="K728" s="154">
        <v>136.964</v>
      </c>
      <c r="L728" s="154">
        <v>128.167</v>
      </c>
      <c r="M728" s="154">
        <v>129.51</v>
      </c>
      <c r="N728" s="135">
        <f t="shared" si="212"/>
        <v>95</v>
      </c>
      <c r="O728" s="167">
        <f t="shared" si="213"/>
        <v>106.964</v>
      </c>
      <c r="P728" s="167">
        <f t="shared" si="213"/>
        <v>98.167000000000002</v>
      </c>
      <c r="Q728" s="167">
        <f t="shared" si="213"/>
        <v>99.509999999999991</v>
      </c>
      <c r="R728" s="135">
        <f t="shared" si="214"/>
        <v>90</v>
      </c>
      <c r="S728" s="167">
        <f t="shared" si="215"/>
        <v>101.964</v>
      </c>
      <c r="T728" s="167">
        <f t="shared" si="216"/>
        <v>93.167000000000002</v>
      </c>
      <c r="U728" s="167">
        <f t="shared" si="217"/>
        <v>94.509999999999991</v>
      </c>
      <c r="V728" s="135">
        <f t="shared" si="218"/>
        <v>60</v>
      </c>
      <c r="W728" s="167">
        <f t="shared" si="219"/>
        <v>71.963999999999999</v>
      </c>
      <c r="X728" s="167">
        <f t="shared" si="220"/>
        <v>63.167000000000002</v>
      </c>
      <c r="Y728" s="167">
        <f t="shared" si="221"/>
        <v>64.509999999999991</v>
      </c>
      <c r="Z728">
        <f t="shared" si="222"/>
        <v>106.964</v>
      </c>
      <c r="AA728">
        <f t="shared" si="223"/>
        <v>98.167000000000002</v>
      </c>
      <c r="AB728" s="168">
        <f t="shared" si="224"/>
        <v>101.964</v>
      </c>
      <c r="AC728">
        <f t="shared" si="225"/>
        <v>93.167000000000002</v>
      </c>
      <c r="AD728" s="168">
        <f t="shared" si="226"/>
        <v>71.963999999999999</v>
      </c>
      <c r="AE728">
        <f t="shared" si="227"/>
        <v>63.167000000000002</v>
      </c>
    </row>
    <row r="729" spans="1:31" outlineLevel="1" x14ac:dyDescent="0.25">
      <c r="A729" s="149">
        <v>150</v>
      </c>
      <c r="B729" s="164" t="str">
        <f t="shared" si="209"/>
        <v>FA</v>
      </c>
      <c r="C729" s="164" t="str">
        <f t="shared" si="210"/>
        <v>FA</v>
      </c>
      <c r="D729" s="164" t="str">
        <f t="shared" si="211"/>
        <v>FA</v>
      </c>
      <c r="E729" s="135">
        <v>222.86</v>
      </c>
      <c r="F729" s="165">
        <v>2</v>
      </c>
      <c r="G729" s="135">
        <v>18</v>
      </c>
      <c r="H729" s="135">
        <v>125</v>
      </c>
      <c r="I729" s="154">
        <v>218.62200000000001</v>
      </c>
      <c r="J729" s="154">
        <v>1.7999999999999999E-2</v>
      </c>
      <c r="K729" s="154">
        <v>135.054</v>
      </c>
      <c r="L729" s="154">
        <v>127.68300000000001</v>
      </c>
      <c r="M729" s="154">
        <v>128.87799999999999</v>
      </c>
      <c r="N729" s="135">
        <f t="shared" si="212"/>
        <v>95</v>
      </c>
      <c r="O729" s="167">
        <f t="shared" si="213"/>
        <v>105.054</v>
      </c>
      <c r="P729" s="167">
        <f t="shared" si="213"/>
        <v>97.683000000000007</v>
      </c>
      <c r="Q729" s="167">
        <f t="shared" si="213"/>
        <v>98.877999999999986</v>
      </c>
      <c r="R729" s="135">
        <f t="shared" si="214"/>
        <v>90</v>
      </c>
      <c r="S729" s="167">
        <f t="shared" si="215"/>
        <v>100.054</v>
      </c>
      <c r="T729" s="167">
        <f t="shared" si="216"/>
        <v>92.683000000000007</v>
      </c>
      <c r="U729" s="167">
        <f t="shared" si="217"/>
        <v>93.877999999999986</v>
      </c>
      <c r="V729" s="135">
        <f t="shared" si="218"/>
        <v>60</v>
      </c>
      <c r="W729" s="167">
        <f t="shared" si="219"/>
        <v>70.054000000000002</v>
      </c>
      <c r="X729" s="167">
        <f t="shared" si="220"/>
        <v>62.683000000000007</v>
      </c>
      <c r="Y729" s="167">
        <f t="shared" si="221"/>
        <v>63.877999999999986</v>
      </c>
      <c r="Z729">
        <f t="shared" si="222"/>
        <v>105.054</v>
      </c>
      <c r="AA729">
        <f t="shared" si="223"/>
        <v>97.683000000000007</v>
      </c>
      <c r="AB729" s="168">
        <f t="shared" si="224"/>
        <v>100.054</v>
      </c>
      <c r="AC729">
        <f t="shared" si="225"/>
        <v>92.683000000000007</v>
      </c>
      <c r="AD729" s="168">
        <f t="shared" si="226"/>
        <v>70.054000000000002</v>
      </c>
      <c r="AE729">
        <f t="shared" si="227"/>
        <v>62.683000000000007</v>
      </c>
    </row>
    <row r="730" spans="1:31" outlineLevel="1" x14ac:dyDescent="0.25">
      <c r="A730" s="149">
        <v>2</v>
      </c>
      <c r="B730" s="164" t="str">
        <f t="shared" si="209"/>
        <v>FA</v>
      </c>
      <c r="C730" s="164" t="str">
        <f t="shared" si="210"/>
        <v>FA</v>
      </c>
      <c r="D730" s="164" t="str">
        <f t="shared" si="211"/>
        <v>FA</v>
      </c>
      <c r="E730" s="135">
        <v>3.14</v>
      </c>
      <c r="F730" s="165">
        <v>2</v>
      </c>
      <c r="G730" s="135">
        <v>24</v>
      </c>
      <c r="H730" s="135">
        <v>125</v>
      </c>
      <c r="I730" s="154">
        <v>-1.10154</v>
      </c>
      <c r="J730" s="154">
        <v>2.4E-2</v>
      </c>
      <c r="K730" s="154">
        <v>782.25</v>
      </c>
      <c r="L730" s="154">
        <v>287.91399999999999</v>
      </c>
      <c r="M730" s="154">
        <v>370.97899999999998</v>
      </c>
      <c r="N730" s="135">
        <f t="shared" si="212"/>
        <v>95</v>
      </c>
      <c r="O730" s="167">
        <f t="shared" si="213"/>
        <v>752.25</v>
      </c>
      <c r="P730" s="167">
        <f t="shared" si="213"/>
        <v>257.91399999999999</v>
      </c>
      <c r="Q730" s="167">
        <f t="shared" si="213"/>
        <v>340.97899999999998</v>
      </c>
      <c r="R730" s="135">
        <f t="shared" si="214"/>
        <v>90</v>
      </c>
      <c r="S730" s="167">
        <f t="shared" si="215"/>
        <v>747.25</v>
      </c>
      <c r="T730" s="167">
        <f t="shared" si="216"/>
        <v>252.91399999999999</v>
      </c>
      <c r="U730" s="167">
        <f t="shared" si="217"/>
        <v>335.97899999999998</v>
      </c>
      <c r="V730" s="135">
        <f t="shared" si="218"/>
        <v>60</v>
      </c>
      <c r="W730" s="167">
        <f t="shared" si="219"/>
        <v>717.25</v>
      </c>
      <c r="X730" s="167">
        <f t="shared" si="220"/>
        <v>222.91399999999999</v>
      </c>
      <c r="Y730" s="167">
        <f t="shared" si="221"/>
        <v>305.97899999999998</v>
      </c>
      <c r="Z730" t="str">
        <f t="shared" si="222"/>
        <v>NA</v>
      </c>
      <c r="AA730" t="str">
        <f t="shared" si="223"/>
        <v>NA</v>
      </c>
      <c r="AB730" s="168" t="str">
        <f t="shared" si="224"/>
        <v>NA</v>
      </c>
      <c r="AC730" t="str">
        <f t="shared" si="225"/>
        <v>NA</v>
      </c>
      <c r="AD730" s="168" t="str">
        <f t="shared" si="226"/>
        <v>NA</v>
      </c>
      <c r="AE730" t="str">
        <f t="shared" si="227"/>
        <v>NA</v>
      </c>
    </row>
    <row r="731" spans="1:31" outlineLevel="1" x14ac:dyDescent="0.25">
      <c r="A731" s="149">
        <v>3.5</v>
      </c>
      <c r="B731" s="164" t="str">
        <f t="shared" si="209"/>
        <v>FA</v>
      </c>
      <c r="C731" s="164" t="str">
        <f t="shared" si="210"/>
        <v>FA</v>
      </c>
      <c r="D731" s="164" t="str">
        <f t="shared" si="211"/>
        <v>FA</v>
      </c>
      <c r="E731" s="135">
        <v>5.37</v>
      </c>
      <c r="F731" s="165">
        <v>2</v>
      </c>
      <c r="G731" s="135">
        <v>24</v>
      </c>
      <c r="H731" s="135">
        <v>125</v>
      </c>
      <c r="I731" s="154">
        <v>1.12538</v>
      </c>
      <c r="J731" s="154">
        <v>2.4E-2</v>
      </c>
      <c r="K731" s="154">
        <v>559.22900000000004</v>
      </c>
      <c r="L731" s="154">
        <v>231.19499999999999</v>
      </c>
      <c r="M731" s="154">
        <v>282.69400000000002</v>
      </c>
      <c r="N731" s="135">
        <f t="shared" si="212"/>
        <v>95</v>
      </c>
      <c r="O731" s="167">
        <f t="shared" si="213"/>
        <v>529.22900000000004</v>
      </c>
      <c r="P731" s="167">
        <f t="shared" si="213"/>
        <v>201.19499999999999</v>
      </c>
      <c r="Q731" s="167">
        <f t="shared" si="213"/>
        <v>252.69400000000002</v>
      </c>
      <c r="R731" s="135">
        <f t="shared" si="214"/>
        <v>90</v>
      </c>
      <c r="S731" s="167">
        <f t="shared" si="215"/>
        <v>524.22900000000004</v>
      </c>
      <c r="T731" s="167">
        <f t="shared" si="216"/>
        <v>196.19499999999999</v>
      </c>
      <c r="U731" s="167">
        <f t="shared" si="217"/>
        <v>247.69400000000002</v>
      </c>
      <c r="V731" s="135">
        <f t="shared" si="218"/>
        <v>60</v>
      </c>
      <c r="W731" s="167">
        <f t="shared" si="219"/>
        <v>494.22900000000004</v>
      </c>
      <c r="X731" s="167">
        <f t="shared" si="220"/>
        <v>166.19499999999999</v>
      </c>
      <c r="Y731" s="167">
        <f t="shared" si="221"/>
        <v>217.69400000000002</v>
      </c>
      <c r="Z731" t="str">
        <f t="shared" si="222"/>
        <v>NA</v>
      </c>
      <c r="AA731" t="str">
        <f t="shared" si="223"/>
        <v>NA</v>
      </c>
      <c r="AB731" s="168" t="str">
        <f t="shared" si="224"/>
        <v>NA</v>
      </c>
      <c r="AC731" t="str">
        <f t="shared" si="225"/>
        <v>NA</v>
      </c>
      <c r="AD731" s="168" t="str">
        <f t="shared" si="226"/>
        <v>NA</v>
      </c>
      <c r="AE731" t="str">
        <f t="shared" si="227"/>
        <v>NA</v>
      </c>
    </row>
    <row r="732" spans="1:31" outlineLevel="1" x14ac:dyDescent="0.25">
      <c r="A732" s="149">
        <v>5</v>
      </c>
      <c r="B732" s="164" t="str">
        <f t="shared" si="209"/>
        <v>FA</v>
      </c>
      <c r="C732" s="164" t="str">
        <f t="shared" si="210"/>
        <v>FA</v>
      </c>
      <c r="D732" s="164" t="str">
        <f t="shared" si="211"/>
        <v>FA</v>
      </c>
      <c r="E732" s="135">
        <v>7.59</v>
      </c>
      <c r="F732" s="165">
        <v>2</v>
      </c>
      <c r="G732" s="135">
        <v>24</v>
      </c>
      <c r="H732" s="135">
        <v>125</v>
      </c>
      <c r="I732" s="154">
        <v>3.3523100000000001</v>
      </c>
      <c r="J732" s="154">
        <v>2.4E-2</v>
      </c>
      <c r="K732" s="154">
        <v>447.92399999999998</v>
      </c>
      <c r="L732" s="154">
        <v>203.56399999999999</v>
      </c>
      <c r="M732" s="154">
        <v>241.97300000000001</v>
      </c>
      <c r="N732" s="135">
        <f t="shared" si="212"/>
        <v>95</v>
      </c>
      <c r="O732" s="167">
        <f t="shared" si="213"/>
        <v>417.92399999999998</v>
      </c>
      <c r="P732" s="167">
        <f t="shared" si="213"/>
        <v>173.56399999999999</v>
      </c>
      <c r="Q732" s="167">
        <f t="shared" si="213"/>
        <v>211.97300000000001</v>
      </c>
      <c r="R732" s="135">
        <f t="shared" si="214"/>
        <v>90</v>
      </c>
      <c r="S732" s="167">
        <f t="shared" si="215"/>
        <v>412.92399999999998</v>
      </c>
      <c r="T732" s="167">
        <f t="shared" si="216"/>
        <v>168.56399999999999</v>
      </c>
      <c r="U732" s="167">
        <f t="shared" si="217"/>
        <v>206.97300000000001</v>
      </c>
      <c r="V732" s="135">
        <f t="shared" si="218"/>
        <v>60</v>
      </c>
      <c r="W732" s="167">
        <f t="shared" si="219"/>
        <v>382.92399999999998</v>
      </c>
      <c r="X732" s="167">
        <f t="shared" si="220"/>
        <v>138.56399999999999</v>
      </c>
      <c r="Y732" s="167">
        <f t="shared" si="221"/>
        <v>176.97300000000001</v>
      </c>
      <c r="Z732" t="str">
        <f t="shared" si="222"/>
        <v>NA</v>
      </c>
      <c r="AA732" t="str">
        <f t="shared" si="223"/>
        <v>NA</v>
      </c>
      <c r="AB732" s="168" t="str">
        <f t="shared" si="224"/>
        <v>NA</v>
      </c>
      <c r="AC732" t="str">
        <f t="shared" si="225"/>
        <v>NA</v>
      </c>
      <c r="AD732" s="168" t="str">
        <f t="shared" si="226"/>
        <v>NA</v>
      </c>
      <c r="AE732" t="str">
        <f t="shared" si="227"/>
        <v>NA</v>
      </c>
    </row>
    <row r="733" spans="1:31" outlineLevel="1" x14ac:dyDescent="0.25">
      <c r="A733" s="149">
        <v>7.5</v>
      </c>
      <c r="B733" s="164" t="str">
        <f t="shared" si="209"/>
        <v>FA</v>
      </c>
      <c r="C733" s="164" t="str">
        <f t="shared" si="210"/>
        <v>FA</v>
      </c>
      <c r="D733" s="164" t="str">
        <f t="shared" si="211"/>
        <v>FA</v>
      </c>
      <c r="E733" s="135">
        <v>11.3</v>
      </c>
      <c r="F733" s="165">
        <v>2</v>
      </c>
      <c r="G733" s="135">
        <v>24</v>
      </c>
      <c r="H733" s="135">
        <v>125</v>
      </c>
      <c r="I733" s="154">
        <v>7.0638500000000004</v>
      </c>
      <c r="J733" s="154">
        <v>2.4E-2</v>
      </c>
      <c r="K733" s="154">
        <v>351.20499999999998</v>
      </c>
      <c r="L733" s="154">
        <v>180.768</v>
      </c>
      <c r="M733" s="154">
        <v>207.06</v>
      </c>
      <c r="N733" s="135">
        <f t="shared" si="212"/>
        <v>95</v>
      </c>
      <c r="O733" s="167">
        <f t="shared" si="213"/>
        <v>321.20499999999998</v>
      </c>
      <c r="P733" s="167">
        <f t="shared" si="213"/>
        <v>150.768</v>
      </c>
      <c r="Q733" s="167">
        <f t="shared" si="213"/>
        <v>177.06</v>
      </c>
      <c r="R733" s="135">
        <f t="shared" si="214"/>
        <v>90</v>
      </c>
      <c r="S733" s="167">
        <f t="shared" si="215"/>
        <v>316.20499999999998</v>
      </c>
      <c r="T733" s="167">
        <f t="shared" si="216"/>
        <v>145.768</v>
      </c>
      <c r="U733" s="167">
        <f t="shared" si="217"/>
        <v>172.06</v>
      </c>
      <c r="V733" s="135">
        <f t="shared" si="218"/>
        <v>60</v>
      </c>
      <c r="W733" s="167">
        <f t="shared" si="219"/>
        <v>286.20499999999998</v>
      </c>
      <c r="X733" s="167">
        <f t="shared" si="220"/>
        <v>115.768</v>
      </c>
      <c r="Y733" s="167">
        <f t="shared" si="221"/>
        <v>142.06</v>
      </c>
      <c r="Z733" t="str">
        <f t="shared" si="222"/>
        <v>NA</v>
      </c>
      <c r="AA733" t="str">
        <f t="shared" si="223"/>
        <v>NA</v>
      </c>
      <c r="AB733" s="168" t="str">
        <f t="shared" si="224"/>
        <v>NA</v>
      </c>
      <c r="AC733" t="str">
        <f t="shared" si="225"/>
        <v>NA</v>
      </c>
      <c r="AD733" s="168" t="str">
        <f t="shared" si="226"/>
        <v>NA</v>
      </c>
      <c r="AE733" t="str">
        <f t="shared" si="227"/>
        <v>NA</v>
      </c>
    </row>
    <row r="734" spans="1:31" outlineLevel="1" x14ac:dyDescent="0.25">
      <c r="A734" s="149">
        <v>10</v>
      </c>
      <c r="B734" s="164" t="str">
        <f t="shared" si="209"/>
        <v>FA</v>
      </c>
      <c r="C734" s="164" t="str">
        <f t="shared" si="210"/>
        <v>FA</v>
      </c>
      <c r="D734" s="164" t="str">
        <f t="shared" si="211"/>
        <v>FA</v>
      </c>
      <c r="E734" s="135">
        <v>15.02</v>
      </c>
      <c r="F734" s="165">
        <v>2</v>
      </c>
      <c r="G734" s="135">
        <v>24</v>
      </c>
      <c r="H734" s="135">
        <v>125</v>
      </c>
      <c r="I734" s="154">
        <v>10.775399999999999</v>
      </c>
      <c r="J734" s="154">
        <v>2.4E-2</v>
      </c>
      <c r="K734" s="154">
        <v>299.40199999999999</v>
      </c>
      <c r="L734" s="154">
        <v>167.88200000000001</v>
      </c>
      <c r="M734" s="154">
        <v>188.31800000000001</v>
      </c>
      <c r="N734" s="135">
        <f t="shared" si="212"/>
        <v>95</v>
      </c>
      <c r="O734" s="167">
        <f t="shared" si="213"/>
        <v>269.40199999999999</v>
      </c>
      <c r="P734" s="167">
        <f t="shared" si="213"/>
        <v>137.88200000000001</v>
      </c>
      <c r="Q734" s="167">
        <f t="shared" si="213"/>
        <v>158.31800000000001</v>
      </c>
      <c r="R734" s="135">
        <f t="shared" si="214"/>
        <v>90</v>
      </c>
      <c r="S734" s="167">
        <f t="shared" si="215"/>
        <v>264.40199999999999</v>
      </c>
      <c r="T734" s="167">
        <f t="shared" si="216"/>
        <v>132.88200000000001</v>
      </c>
      <c r="U734" s="167">
        <f t="shared" si="217"/>
        <v>153.31800000000001</v>
      </c>
      <c r="V734" s="135">
        <f t="shared" si="218"/>
        <v>60</v>
      </c>
      <c r="W734" s="167">
        <f t="shared" si="219"/>
        <v>234.40199999999999</v>
      </c>
      <c r="X734" s="167">
        <f t="shared" si="220"/>
        <v>102.88200000000001</v>
      </c>
      <c r="Y734" s="167">
        <f t="shared" si="221"/>
        <v>123.31800000000001</v>
      </c>
      <c r="Z734" t="str">
        <f t="shared" si="222"/>
        <v>NA</v>
      </c>
      <c r="AA734" t="str">
        <f t="shared" si="223"/>
        <v>NA</v>
      </c>
      <c r="AB734" s="168" t="str">
        <f t="shared" si="224"/>
        <v>NA</v>
      </c>
      <c r="AC734" t="str">
        <f t="shared" si="225"/>
        <v>NA</v>
      </c>
      <c r="AD734" s="168" t="str">
        <f t="shared" si="226"/>
        <v>NA</v>
      </c>
      <c r="AE734" t="str">
        <f t="shared" si="227"/>
        <v>NA</v>
      </c>
    </row>
    <row r="735" spans="1:31" outlineLevel="1" x14ac:dyDescent="0.25">
      <c r="A735" s="149">
        <v>15</v>
      </c>
      <c r="B735" s="164" t="str">
        <f t="shared" si="209"/>
        <v>FA</v>
      </c>
      <c r="C735" s="164" t="str">
        <f t="shared" si="210"/>
        <v>FA</v>
      </c>
      <c r="D735" s="164" t="str">
        <f t="shared" si="211"/>
        <v>FA</v>
      </c>
      <c r="E735" s="135">
        <v>22.44</v>
      </c>
      <c r="F735" s="165">
        <v>2</v>
      </c>
      <c r="G735" s="135">
        <v>24</v>
      </c>
      <c r="H735" s="135">
        <v>125</v>
      </c>
      <c r="I735" s="154">
        <v>18.198499999999999</v>
      </c>
      <c r="J735" s="154">
        <v>2.4E-2</v>
      </c>
      <c r="K735" s="154">
        <v>245.28399999999999</v>
      </c>
      <c r="L735" s="154">
        <v>154.92699999999999</v>
      </c>
      <c r="M735" s="154">
        <v>168.637</v>
      </c>
      <c r="N735" s="135">
        <f t="shared" si="212"/>
        <v>95</v>
      </c>
      <c r="O735" s="167">
        <f t="shared" si="213"/>
        <v>215.28399999999999</v>
      </c>
      <c r="P735" s="167">
        <f t="shared" si="213"/>
        <v>124.92699999999999</v>
      </c>
      <c r="Q735" s="167">
        <f t="shared" si="213"/>
        <v>138.637</v>
      </c>
      <c r="R735" s="135">
        <f t="shared" si="214"/>
        <v>90</v>
      </c>
      <c r="S735" s="167">
        <f t="shared" si="215"/>
        <v>210.28399999999999</v>
      </c>
      <c r="T735" s="167">
        <f t="shared" si="216"/>
        <v>119.92699999999999</v>
      </c>
      <c r="U735" s="167">
        <f t="shared" si="217"/>
        <v>133.637</v>
      </c>
      <c r="V735" s="135">
        <f t="shared" si="218"/>
        <v>60</v>
      </c>
      <c r="W735" s="167">
        <f t="shared" si="219"/>
        <v>180.28399999999999</v>
      </c>
      <c r="X735" s="167">
        <f t="shared" si="220"/>
        <v>89.926999999999992</v>
      </c>
      <c r="Y735" s="167">
        <f t="shared" si="221"/>
        <v>103.637</v>
      </c>
      <c r="Z735" t="str">
        <f t="shared" si="222"/>
        <v>NA</v>
      </c>
      <c r="AA735">
        <f t="shared" si="223"/>
        <v>124.92699999999999</v>
      </c>
      <c r="AB735" s="168" t="str">
        <f t="shared" si="224"/>
        <v>NA</v>
      </c>
      <c r="AC735">
        <f t="shared" si="225"/>
        <v>119.92699999999999</v>
      </c>
      <c r="AD735" s="168" t="str">
        <f t="shared" si="226"/>
        <v>NA</v>
      </c>
      <c r="AE735" t="str">
        <f t="shared" si="227"/>
        <v>NA</v>
      </c>
    </row>
    <row r="736" spans="1:31" outlineLevel="1" x14ac:dyDescent="0.25">
      <c r="A736" s="149">
        <v>20</v>
      </c>
      <c r="B736" s="164" t="str">
        <f t="shared" si="209"/>
        <v>TR</v>
      </c>
      <c r="C736" s="164" t="str">
        <f t="shared" si="210"/>
        <v>FA</v>
      </c>
      <c r="D736" s="164" t="str">
        <f t="shared" si="211"/>
        <v>FA</v>
      </c>
      <c r="E736" s="135">
        <v>29.86</v>
      </c>
      <c r="F736" s="165">
        <v>2</v>
      </c>
      <c r="G736" s="135">
        <v>24</v>
      </c>
      <c r="H736" s="135">
        <v>125</v>
      </c>
      <c r="I736" s="154">
        <v>25.621500000000001</v>
      </c>
      <c r="J736" s="154">
        <v>2.4E-2</v>
      </c>
      <c r="K736" s="154">
        <v>216.679</v>
      </c>
      <c r="L736" s="154">
        <v>147.64099999999999</v>
      </c>
      <c r="M736" s="154">
        <v>158.46299999999999</v>
      </c>
      <c r="N736" s="135">
        <f t="shared" si="212"/>
        <v>95</v>
      </c>
      <c r="O736" s="167">
        <f t="shared" si="213"/>
        <v>186.679</v>
      </c>
      <c r="P736" s="167">
        <f t="shared" si="213"/>
        <v>117.64099999999999</v>
      </c>
      <c r="Q736" s="167">
        <f t="shared" si="213"/>
        <v>128.46299999999999</v>
      </c>
      <c r="R736" s="135">
        <f t="shared" si="214"/>
        <v>90</v>
      </c>
      <c r="S736" s="167">
        <f t="shared" si="215"/>
        <v>181.679</v>
      </c>
      <c r="T736" s="167">
        <f t="shared" si="216"/>
        <v>112.64099999999999</v>
      </c>
      <c r="U736" s="167">
        <f t="shared" si="217"/>
        <v>123.46299999999999</v>
      </c>
      <c r="V736" s="135">
        <f t="shared" si="218"/>
        <v>60</v>
      </c>
      <c r="W736" s="167">
        <f t="shared" si="219"/>
        <v>151.679</v>
      </c>
      <c r="X736" s="167">
        <f t="shared" si="220"/>
        <v>82.640999999999991</v>
      </c>
      <c r="Y736" s="167">
        <f t="shared" si="221"/>
        <v>93.462999999999994</v>
      </c>
      <c r="Z736">
        <f t="shared" si="222"/>
        <v>186.679</v>
      </c>
      <c r="AA736">
        <f t="shared" si="223"/>
        <v>117.64099999999999</v>
      </c>
      <c r="AB736" s="168" t="str">
        <f t="shared" si="224"/>
        <v>NA</v>
      </c>
      <c r="AC736">
        <f t="shared" si="225"/>
        <v>112.64099999999999</v>
      </c>
      <c r="AD736" s="168" t="str">
        <f t="shared" si="226"/>
        <v>NA</v>
      </c>
      <c r="AE736">
        <f t="shared" si="227"/>
        <v>82.640999999999991</v>
      </c>
    </row>
    <row r="737" spans="1:31" outlineLevel="1" x14ac:dyDescent="0.25">
      <c r="A737" s="149">
        <v>35</v>
      </c>
      <c r="B737" s="164" t="str">
        <f t="shared" si="209"/>
        <v>FA</v>
      </c>
      <c r="C737" s="164" t="str">
        <f t="shared" si="210"/>
        <v>FA</v>
      </c>
      <c r="D737" s="164" t="str">
        <f t="shared" si="211"/>
        <v>FA</v>
      </c>
      <c r="E737" s="135">
        <v>52.13</v>
      </c>
      <c r="F737" s="165">
        <v>2</v>
      </c>
      <c r="G737" s="135">
        <v>24</v>
      </c>
      <c r="H737" s="135">
        <v>125</v>
      </c>
      <c r="I737" s="154">
        <v>47.890799999999999</v>
      </c>
      <c r="J737" s="154">
        <v>2.4E-2</v>
      </c>
      <c r="K737" s="154">
        <v>178.99700000000001</v>
      </c>
      <c r="L737" s="154">
        <v>138.61000000000001</v>
      </c>
      <c r="M737" s="154">
        <v>144.649</v>
      </c>
      <c r="N737" s="135">
        <f t="shared" si="212"/>
        <v>95</v>
      </c>
      <c r="O737" s="167">
        <f t="shared" si="213"/>
        <v>148.99700000000001</v>
      </c>
      <c r="P737" s="167">
        <f t="shared" si="213"/>
        <v>108.61000000000001</v>
      </c>
      <c r="Q737" s="167">
        <f t="shared" si="213"/>
        <v>114.649</v>
      </c>
      <c r="R737" s="135">
        <f t="shared" si="214"/>
        <v>90</v>
      </c>
      <c r="S737" s="167">
        <f t="shared" si="215"/>
        <v>143.99700000000001</v>
      </c>
      <c r="T737" s="167">
        <f t="shared" si="216"/>
        <v>103.61000000000001</v>
      </c>
      <c r="U737" s="167">
        <f t="shared" si="217"/>
        <v>109.649</v>
      </c>
      <c r="V737" s="135">
        <f t="shared" si="218"/>
        <v>60</v>
      </c>
      <c r="W737" s="167">
        <f t="shared" si="219"/>
        <v>113.99700000000001</v>
      </c>
      <c r="X737" s="167">
        <f t="shared" si="220"/>
        <v>73.610000000000014</v>
      </c>
      <c r="Y737" s="167">
        <f t="shared" si="221"/>
        <v>79.649000000000001</v>
      </c>
      <c r="Z737">
        <f t="shared" si="222"/>
        <v>148.99700000000001</v>
      </c>
      <c r="AA737">
        <f t="shared" si="223"/>
        <v>108.61000000000001</v>
      </c>
      <c r="AB737" s="168">
        <f t="shared" si="224"/>
        <v>143.99700000000001</v>
      </c>
      <c r="AC737">
        <f t="shared" si="225"/>
        <v>103.61000000000001</v>
      </c>
      <c r="AD737" s="168">
        <f t="shared" si="226"/>
        <v>113.99700000000001</v>
      </c>
      <c r="AE737">
        <f t="shared" si="227"/>
        <v>73.610000000000014</v>
      </c>
    </row>
    <row r="738" spans="1:31" outlineLevel="1" x14ac:dyDescent="0.25">
      <c r="A738" s="149">
        <v>50</v>
      </c>
      <c r="B738" s="164" t="str">
        <f t="shared" si="209"/>
        <v>FA</v>
      </c>
      <c r="C738" s="164" t="str">
        <f t="shared" si="210"/>
        <v>FA</v>
      </c>
      <c r="D738" s="164" t="str">
        <f t="shared" si="211"/>
        <v>FA</v>
      </c>
      <c r="E738" s="135">
        <v>74.400000000000006</v>
      </c>
      <c r="F738" s="165">
        <v>2</v>
      </c>
      <c r="G738" s="135">
        <v>24</v>
      </c>
      <c r="H738" s="135">
        <v>125</v>
      </c>
      <c r="I738" s="154">
        <v>70.16</v>
      </c>
      <c r="J738" s="154">
        <v>2.4E-2</v>
      </c>
      <c r="K738" s="154">
        <v>163.36000000000001</v>
      </c>
      <c r="L738" s="154">
        <v>134.864</v>
      </c>
      <c r="M738" s="154">
        <v>139.27799999999999</v>
      </c>
      <c r="N738" s="135">
        <f t="shared" si="212"/>
        <v>95</v>
      </c>
      <c r="O738" s="167">
        <f t="shared" si="213"/>
        <v>133.36000000000001</v>
      </c>
      <c r="P738" s="167">
        <f t="shared" si="213"/>
        <v>104.864</v>
      </c>
      <c r="Q738" s="167">
        <f t="shared" si="213"/>
        <v>109.27799999999999</v>
      </c>
      <c r="R738" s="135">
        <f t="shared" si="214"/>
        <v>90</v>
      </c>
      <c r="S738" s="167">
        <f t="shared" si="215"/>
        <v>128.36000000000001</v>
      </c>
      <c r="T738" s="167">
        <f t="shared" si="216"/>
        <v>99.864000000000004</v>
      </c>
      <c r="U738" s="167">
        <f t="shared" si="217"/>
        <v>104.27799999999999</v>
      </c>
      <c r="V738" s="135">
        <f t="shared" si="218"/>
        <v>60</v>
      </c>
      <c r="W738" s="167">
        <f t="shared" si="219"/>
        <v>98.360000000000014</v>
      </c>
      <c r="X738" s="167">
        <f t="shared" si="220"/>
        <v>69.864000000000004</v>
      </c>
      <c r="Y738" s="167">
        <f t="shared" si="221"/>
        <v>74.277999999999992</v>
      </c>
      <c r="Z738">
        <f t="shared" si="222"/>
        <v>133.36000000000001</v>
      </c>
      <c r="AA738">
        <f t="shared" si="223"/>
        <v>104.864</v>
      </c>
      <c r="AB738" s="168">
        <f t="shared" si="224"/>
        <v>128.36000000000001</v>
      </c>
      <c r="AC738">
        <f t="shared" si="225"/>
        <v>99.864000000000004</v>
      </c>
      <c r="AD738" s="168">
        <f t="shared" si="226"/>
        <v>98.360000000000014</v>
      </c>
      <c r="AE738">
        <f t="shared" si="227"/>
        <v>69.864000000000004</v>
      </c>
    </row>
    <row r="739" spans="1:31" outlineLevel="1" x14ac:dyDescent="0.25">
      <c r="A739" s="149">
        <v>60</v>
      </c>
      <c r="B739" s="164" t="str">
        <f t="shared" si="209"/>
        <v>FA</v>
      </c>
      <c r="C739" s="164" t="str">
        <f t="shared" si="210"/>
        <v>FA</v>
      </c>
      <c r="D739" s="164" t="str">
        <f t="shared" si="211"/>
        <v>FA</v>
      </c>
      <c r="E739" s="135">
        <v>89.25</v>
      </c>
      <c r="F739" s="165">
        <v>2</v>
      </c>
      <c r="G739" s="135">
        <v>24</v>
      </c>
      <c r="H739" s="135">
        <v>125</v>
      </c>
      <c r="I739" s="154">
        <v>85.006200000000007</v>
      </c>
      <c r="J739" s="154">
        <v>2.4E-2</v>
      </c>
      <c r="K739" s="154">
        <v>157.22</v>
      </c>
      <c r="L739" s="154">
        <v>133.31700000000001</v>
      </c>
      <c r="M739" s="154">
        <v>137.166</v>
      </c>
      <c r="N739" s="135">
        <f t="shared" si="212"/>
        <v>95</v>
      </c>
      <c r="O739" s="167">
        <f t="shared" si="213"/>
        <v>127.22</v>
      </c>
      <c r="P739" s="167">
        <f t="shared" si="213"/>
        <v>103.31700000000001</v>
      </c>
      <c r="Q739" s="167">
        <f t="shared" si="213"/>
        <v>107.166</v>
      </c>
      <c r="R739" s="135">
        <f t="shared" si="214"/>
        <v>90</v>
      </c>
      <c r="S739" s="167">
        <f t="shared" si="215"/>
        <v>122.22</v>
      </c>
      <c r="T739" s="167">
        <f t="shared" si="216"/>
        <v>98.317000000000007</v>
      </c>
      <c r="U739" s="167">
        <f t="shared" si="217"/>
        <v>102.166</v>
      </c>
      <c r="V739" s="135">
        <f t="shared" si="218"/>
        <v>60</v>
      </c>
      <c r="W739" s="167">
        <f t="shared" si="219"/>
        <v>92.22</v>
      </c>
      <c r="X739" s="167">
        <f t="shared" si="220"/>
        <v>68.317000000000007</v>
      </c>
      <c r="Y739" s="167">
        <f t="shared" si="221"/>
        <v>72.165999999999997</v>
      </c>
      <c r="Z739">
        <f t="shared" si="222"/>
        <v>127.22</v>
      </c>
      <c r="AA739">
        <f t="shared" si="223"/>
        <v>103.31700000000001</v>
      </c>
      <c r="AB739" s="168">
        <f t="shared" si="224"/>
        <v>122.22</v>
      </c>
      <c r="AC739">
        <f t="shared" si="225"/>
        <v>98.317000000000007</v>
      </c>
      <c r="AD739" s="168">
        <f t="shared" si="226"/>
        <v>92.22</v>
      </c>
      <c r="AE739">
        <f t="shared" si="227"/>
        <v>68.317000000000007</v>
      </c>
    </row>
    <row r="740" spans="1:31" outlineLevel="1" x14ac:dyDescent="0.25">
      <c r="A740" s="149">
        <v>70</v>
      </c>
      <c r="B740" s="164" t="str">
        <f t="shared" si="209"/>
        <v>FA</v>
      </c>
      <c r="C740" s="164" t="str">
        <f t="shared" si="210"/>
        <v>FA</v>
      </c>
      <c r="D740" s="164" t="str">
        <f t="shared" si="211"/>
        <v>FA</v>
      </c>
      <c r="E740" s="135">
        <v>104.09</v>
      </c>
      <c r="F740" s="165">
        <v>2</v>
      </c>
      <c r="G740" s="135">
        <v>24</v>
      </c>
      <c r="H740" s="135">
        <v>125</v>
      </c>
      <c r="I740" s="154">
        <v>99.8523</v>
      </c>
      <c r="J740" s="154">
        <v>2.4E-2</v>
      </c>
      <c r="K740" s="154">
        <v>152.77500000000001</v>
      </c>
      <c r="L740" s="154">
        <v>132.20099999999999</v>
      </c>
      <c r="M740" s="154">
        <v>135.315</v>
      </c>
      <c r="N740" s="135">
        <f t="shared" si="212"/>
        <v>95</v>
      </c>
      <c r="O740" s="167">
        <f t="shared" si="213"/>
        <v>122.77500000000001</v>
      </c>
      <c r="P740" s="167">
        <f t="shared" si="213"/>
        <v>102.20099999999999</v>
      </c>
      <c r="Q740" s="167">
        <f t="shared" si="213"/>
        <v>105.315</v>
      </c>
      <c r="R740" s="135">
        <f t="shared" si="214"/>
        <v>90</v>
      </c>
      <c r="S740" s="167">
        <f t="shared" si="215"/>
        <v>117.77500000000001</v>
      </c>
      <c r="T740" s="167">
        <f t="shared" si="216"/>
        <v>97.200999999999993</v>
      </c>
      <c r="U740" s="167">
        <f t="shared" si="217"/>
        <v>100.315</v>
      </c>
      <c r="V740" s="135">
        <f t="shared" si="218"/>
        <v>60</v>
      </c>
      <c r="W740" s="167">
        <f t="shared" si="219"/>
        <v>87.775000000000006</v>
      </c>
      <c r="X740" s="167">
        <f t="shared" si="220"/>
        <v>67.200999999999993</v>
      </c>
      <c r="Y740" s="167">
        <f t="shared" si="221"/>
        <v>70.314999999999998</v>
      </c>
      <c r="Z740">
        <f t="shared" si="222"/>
        <v>122.77500000000001</v>
      </c>
      <c r="AA740">
        <f t="shared" si="223"/>
        <v>102.20099999999999</v>
      </c>
      <c r="AB740" s="168">
        <f t="shared" si="224"/>
        <v>117.77500000000001</v>
      </c>
      <c r="AC740">
        <f t="shared" si="225"/>
        <v>97.200999999999993</v>
      </c>
      <c r="AD740" s="168">
        <f t="shared" si="226"/>
        <v>87.775000000000006</v>
      </c>
      <c r="AE740">
        <f t="shared" si="227"/>
        <v>67.200999999999993</v>
      </c>
    </row>
    <row r="741" spans="1:31" outlineLevel="1" x14ac:dyDescent="0.25">
      <c r="A741" s="149">
        <v>85</v>
      </c>
      <c r="B741" s="164" t="str">
        <f t="shared" si="209"/>
        <v>FA</v>
      </c>
      <c r="C741" s="164" t="str">
        <f t="shared" si="210"/>
        <v>FA</v>
      </c>
      <c r="D741" s="164" t="str">
        <f t="shared" si="211"/>
        <v>FA</v>
      </c>
      <c r="E741" s="135">
        <v>126.36</v>
      </c>
      <c r="F741" s="165">
        <v>2</v>
      </c>
      <c r="G741" s="135">
        <v>24</v>
      </c>
      <c r="H741" s="135">
        <v>125</v>
      </c>
      <c r="I741" s="154">
        <v>122.122</v>
      </c>
      <c r="J741" s="154">
        <v>2.4E-2</v>
      </c>
      <c r="K741" s="154">
        <v>148.054</v>
      </c>
      <c r="L741" s="154">
        <v>131.001</v>
      </c>
      <c r="M741" s="154">
        <v>133.48099999999999</v>
      </c>
      <c r="N741" s="135">
        <f t="shared" si="212"/>
        <v>95</v>
      </c>
      <c r="O741" s="167">
        <f t="shared" si="213"/>
        <v>118.054</v>
      </c>
      <c r="P741" s="167">
        <f t="shared" si="213"/>
        <v>101.001</v>
      </c>
      <c r="Q741" s="167">
        <f t="shared" si="213"/>
        <v>103.48099999999999</v>
      </c>
      <c r="R741" s="135">
        <f t="shared" si="214"/>
        <v>90</v>
      </c>
      <c r="S741" s="167">
        <f t="shared" si="215"/>
        <v>113.054</v>
      </c>
      <c r="T741" s="167">
        <f t="shared" si="216"/>
        <v>96.001000000000005</v>
      </c>
      <c r="U741" s="167">
        <f t="shared" si="217"/>
        <v>98.480999999999995</v>
      </c>
      <c r="V741" s="135">
        <f t="shared" si="218"/>
        <v>60</v>
      </c>
      <c r="W741" s="167">
        <f t="shared" si="219"/>
        <v>83.054000000000002</v>
      </c>
      <c r="X741" s="167">
        <f t="shared" si="220"/>
        <v>66.001000000000005</v>
      </c>
      <c r="Y741" s="167">
        <f t="shared" si="221"/>
        <v>68.480999999999995</v>
      </c>
      <c r="Z741">
        <f t="shared" si="222"/>
        <v>118.054</v>
      </c>
      <c r="AA741">
        <f t="shared" si="223"/>
        <v>101.001</v>
      </c>
      <c r="AB741" s="168">
        <f t="shared" si="224"/>
        <v>113.054</v>
      </c>
      <c r="AC741">
        <f t="shared" si="225"/>
        <v>96.001000000000005</v>
      </c>
      <c r="AD741" s="168">
        <f t="shared" si="226"/>
        <v>83.054000000000002</v>
      </c>
      <c r="AE741">
        <f t="shared" si="227"/>
        <v>66.001000000000005</v>
      </c>
    </row>
    <row r="742" spans="1:31" outlineLevel="1" x14ac:dyDescent="0.25">
      <c r="A742" s="149">
        <v>100</v>
      </c>
      <c r="B742" s="164" t="str">
        <f t="shared" si="209"/>
        <v>FA</v>
      </c>
      <c r="C742" s="164" t="str">
        <f t="shared" si="210"/>
        <v>FA</v>
      </c>
      <c r="D742" s="164" t="str">
        <f t="shared" si="211"/>
        <v>FA</v>
      </c>
      <c r="E742" s="135">
        <v>148.63</v>
      </c>
      <c r="F742" s="165">
        <v>2</v>
      </c>
      <c r="G742" s="135">
        <v>24</v>
      </c>
      <c r="H742" s="135">
        <v>125</v>
      </c>
      <c r="I742" s="154">
        <v>144.39099999999999</v>
      </c>
      <c r="J742" s="154">
        <v>2.4E-2</v>
      </c>
      <c r="K742" s="154">
        <v>144.73400000000001</v>
      </c>
      <c r="L742" s="154">
        <v>130.18199999999999</v>
      </c>
      <c r="M742" s="154">
        <v>132.33199999999999</v>
      </c>
      <c r="N742" s="135">
        <f t="shared" si="212"/>
        <v>95</v>
      </c>
      <c r="O742" s="167">
        <f t="shared" si="213"/>
        <v>114.73400000000001</v>
      </c>
      <c r="P742" s="167">
        <f t="shared" si="213"/>
        <v>100.18199999999999</v>
      </c>
      <c r="Q742" s="167">
        <f t="shared" si="213"/>
        <v>102.33199999999999</v>
      </c>
      <c r="R742" s="135">
        <f t="shared" si="214"/>
        <v>90</v>
      </c>
      <c r="S742" s="167">
        <f t="shared" si="215"/>
        <v>109.73400000000001</v>
      </c>
      <c r="T742" s="167">
        <f t="shared" si="216"/>
        <v>95.181999999999988</v>
      </c>
      <c r="U742" s="167">
        <f t="shared" si="217"/>
        <v>97.331999999999994</v>
      </c>
      <c r="V742" s="135">
        <f t="shared" si="218"/>
        <v>60</v>
      </c>
      <c r="W742" s="167">
        <f t="shared" si="219"/>
        <v>79.734000000000009</v>
      </c>
      <c r="X742" s="167">
        <f t="shared" si="220"/>
        <v>65.181999999999988</v>
      </c>
      <c r="Y742" s="167">
        <f t="shared" si="221"/>
        <v>67.331999999999994</v>
      </c>
      <c r="Z742">
        <f t="shared" si="222"/>
        <v>114.73400000000001</v>
      </c>
      <c r="AA742">
        <f t="shared" si="223"/>
        <v>100.18199999999999</v>
      </c>
      <c r="AB742" s="168">
        <f t="shared" si="224"/>
        <v>109.73400000000001</v>
      </c>
      <c r="AC742">
        <f t="shared" si="225"/>
        <v>95.181999999999988</v>
      </c>
      <c r="AD742" s="168">
        <f t="shared" si="226"/>
        <v>79.734000000000009</v>
      </c>
      <c r="AE742">
        <f t="shared" si="227"/>
        <v>65.181999999999988</v>
      </c>
    </row>
    <row r="743" spans="1:31" outlineLevel="1" x14ac:dyDescent="0.25">
      <c r="A743" s="149">
        <v>125</v>
      </c>
      <c r="B743" s="164" t="str">
        <f t="shared" si="209"/>
        <v>FA</v>
      </c>
      <c r="C743" s="164" t="str">
        <f t="shared" si="210"/>
        <v>FA</v>
      </c>
      <c r="D743" s="164" t="str">
        <f t="shared" si="211"/>
        <v>FA</v>
      </c>
      <c r="E743" s="135">
        <v>185.75</v>
      </c>
      <c r="F743" s="165">
        <v>2</v>
      </c>
      <c r="G743" s="135">
        <v>24</v>
      </c>
      <c r="H743" s="135">
        <v>125</v>
      </c>
      <c r="I743" s="154">
        <v>181.506</v>
      </c>
      <c r="J743" s="154">
        <v>2.4E-2</v>
      </c>
      <c r="K743" s="154">
        <v>140.935</v>
      </c>
      <c r="L743" s="154">
        <v>129.21899999999999</v>
      </c>
      <c r="M743" s="154">
        <v>131.006</v>
      </c>
      <c r="N743" s="135">
        <f t="shared" si="212"/>
        <v>95</v>
      </c>
      <c r="O743" s="167">
        <f t="shared" si="213"/>
        <v>110.935</v>
      </c>
      <c r="P743" s="167">
        <f t="shared" si="213"/>
        <v>99.218999999999994</v>
      </c>
      <c r="Q743" s="167">
        <f t="shared" si="213"/>
        <v>101.006</v>
      </c>
      <c r="R743" s="135">
        <f t="shared" si="214"/>
        <v>90</v>
      </c>
      <c r="S743" s="167">
        <f t="shared" si="215"/>
        <v>105.935</v>
      </c>
      <c r="T743" s="167">
        <f t="shared" si="216"/>
        <v>94.218999999999994</v>
      </c>
      <c r="U743" s="167">
        <f t="shared" si="217"/>
        <v>96.006</v>
      </c>
      <c r="V743" s="135">
        <f t="shared" si="218"/>
        <v>60</v>
      </c>
      <c r="W743" s="167">
        <f t="shared" si="219"/>
        <v>75.935000000000002</v>
      </c>
      <c r="X743" s="167">
        <f t="shared" si="220"/>
        <v>64.218999999999994</v>
      </c>
      <c r="Y743" s="167">
        <f t="shared" si="221"/>
        <v>66.006</v>
      </c>
      <c r="Z743">
        <f t="shared" si="222"/>
        <v>110.935</v>
      </c>
      <c r="AA743">
        <f t="shared" si="223"/>
        <v>99.218999999999994</v>
      </c>
      <c r="AB743" s="168">
        <f t="shared" si="224"/>
        <v>105.935</v>
      </c>
      <c r="AC743">
        <f t="shared" si="225"/>
        <v>94.218999999999994</v>
      </c>
      <c r="AD743" s="168">
        <f t="shared" si="226"/>
        <v>75.935000000000002</v>
      </c>
      <c r="AE743">
        <f t="shared" si="227"/>
        <v>64.218999999999994</v>
      </c>
    </row>
    <row r="744" spans="1:31" outlineLevel="1" x14ac:dyDescent="0.25">
      <c r="A744" s="149">
        <v>150</v>
      </c>
      <c r="B744" s="164" t="str">
        <f t="shared" si="209"/>
        <v>FA</v>
      </c>
      <c r="C744" s="164" t="str">
        <f t="shared" si="210"/>
        <v>FA</v>
      </c>
      <c r="D744" s="164" t="str">
        <f t="shared" si="211"/>
        <v>FA</v>
      </c>
      <c r="E744" s="135">
        <v>222.86</v>
      </c>
      <c r="F744" s="165">
        <v>2</v>
      </c>
      <c r="G744" s="135">
        <v>24</v>
      </c>
      <c r="H744" s="135">
        <v>125</v>
      </c>
      <c r="I744" s="154">
        <v>218.62200000000001</v>
      </c>
      <c r="J744" s="154">
        <v>2.4E-2</v>
      </c>
      <c r="K744" s="154">
        <v>138.393</v>
      </c>
      <c r="L744" s="154">
        <v>128.57400000000001</v>
      </c>
      <c r="M744" s="154">
        <v>130.166</v>
      </c>
      <c r="N744" s="135">
        <f t="shared" si="212"/>
        <v>95</v>
      </c>
      <c r="O744" s="167">
        <f t="shared" si="213"/>
        <v>108.393</v>
      </c>
      <c r="P744" s="167">
        <f t="shared" si="213"/>
        <v>98.574000000000012</v>
      </c>
      <c r="Q744" s="167">
        <f t="shared" si="213"/>
        <v>100.166</v>
      </c>
      <c r="R744" s="135">
        <f t="shared" si="214"/>
        <v>90</v>
      </c>
      <c r="S744" s="167">
        <f t="shared" si="215"/>
        <v>103.393</v>
      </c>
      <c r="T744" s="167">
        <f t="shared" si="216"/>
        <v>93.574000000000012</v>
      </c>
      <c r="U744" s="167">
        <f t="shared" si="217"/>
        <v>95.165999999999997</v>
      </c>
      <c r="V744" s="135">
        <f t="shared" si="218"/>
        <v>60</v>
      </c>
      <c r="W744" s="167">
        <f t="shared" si="219"/>
        <v>73.393000000000001</v>
      </c>
      <c r="X744" s="167">
        <f t="shared" si="220"/>
        <v>63.574000000000012</v>
      </c>
      <c r="Y744" s="167">
        <f t="shared" si="221"/>
        <v>65.165999999999997</v>
      </c>
      <c r="Z744">
        <f t="shared" si="222"/>
        <v>108.393</v>
      </c>
      <c r="AA744">
        <f t="shared" si="223"/>
        <v>98.574000000000012</v>
      </c>
      <c r="AB744" s="168">
        <f t="shared" si="224"/>
        <v>103.393</v>
      </c>
      <c r="AC744">
        <f t="shared" si="225"/>
        <v>93.574000000000012</v>
      </c>
      <c r="AD744" s="168">
        <f t="shared" si="226"/>
        <v>73.393000000000001</v>
      </c>
      <c r="AE744">
        <f t="shared" si="227"/>
        <v>63.574000000000012</v>
      </c>
    </row>
    <row r="745" spans="1:31" outlineLevel="1" x14ac:dyDescent="0.25">
      <c r="A745" s="149">
        <v>2</v>
      </c>
      <c r="B745" s="164" t="str">
        <f t="shared" si="209"/>
        <v>FA</v>
      </c>
      <c r="C745" s="164" t="str">
        <f t="shared" si="210"/>
        <v>FA</v>
      </c>
      <c r="D745" s="164" t="str">
        <f t="shared" si="211"/>
        <v>FA</v>
      </c>
      <c r="E745" s="135">
        <v>3.14</v>
      </c>
      <c r="F745" s="165">
        <v>2</v>
      </c>
      <c r="G745" s="135">
        <v>30</v>
      </c>
      <c r="H745" s="135">
        <v>125</v>
      </c>
      <c r="I745" s="154">
        <v>-1.10154</v>
      </c>
      <c r="J745" s="154">
        <v>0.03</v>
      </c>
      <c r="K745" s="154">
        <v>929.82</v>
      </c>
      <c r="L745" s="154">
        <v>323.995</v>
      </c>
      <c r="M745" s="154">
        <v>424.125</v>
      </c>
      <c r="N745" s="135">
        <f t="shared" si="212"/>
        <v>95</v>
      </c>
      <c r="O745" s="167">
        <f t="shared" si="213"/>
        <v>899.82</v>
      </c>
      <c r="P745" s="167">
        <f t="shared" si="213"/>
        <v>293.995</v>
      </c>
      <c r="Q745" s="167">
        <f t="shared" si="213"/>
        <v>394.125</v>
      </c>
      <c r="R745" s="135">
        <f t="shared" si="214"/>
        <v>90</v>
      </c>
      <c r="S745" s="167">
        <f t="shared" si="215"/>
        <v>894.82</v>
      </c>
      <c r="T745" s="167">
        <f t="shared" si="216"/>
        <v>288.995</v>
      </c>
      <c r="U745" s="167">
        <f t="shared" si="217"/>
        <v>389.125</v>
      </c>
      <c r="V745" s="135">
        <f t="shared" si="218"/>
        <v>60</v>
      </c>
      <c r="W745" s="167">
        <f t="shared" si="219"/>
        <v>864.82</v>
      </c>
      <c r="X745" s="167">
        <f t="shared" si="220"/>
        <v>258.995</v>
      </c>
      <c r="Y745" s="167">
        <f t="shared" si="221"/>
        <v>359.125</v>
      </c>
      <c r="Z745" t="str">
        <f t="shared" si="222"/>
        <v>NA</v>
      </c>
      <c r="AA745" t="str">
        <f t="shared" si="223"/>
        <v>NA</v>
      </c>
      <c r="AB745" s="168" t="str">
        <f t="shared" si="224"/>
        <v>NA</v>
      </c>
      <c r="AC745" t="str">
        <f t="shared" si="225"/>
        <v>NA</v>
      </c>
      <c r="AD745" s="168" t="str">
        <f t="shared" si="226"/>
        <v>NA</v>
      </c>
      <c r="AE745" t="str">
        <f t="shared" si="227"/>
        <v>NA</v>
      </c>
    </row>
    <row r="746" spans="1:31" outlineLevel="1" x14ac:dyDescent="0.25">
      <c r="A746" s="149">
        <v>3.5</v>
      </c>
      <c r="B746" s="164" t="str">
        <f t="shared" si="209"/>
        <v>FA</v>
      </c>
      <c r="C746" s="164" t="str">
        <f t="shared" si="210"/>
        <v>FA</v>
      </c>
      <c r="D746" s="164" t="str">
        <f t="shared" si="211"/>
        <v>FA</v>
      </c>
      <c r="E746" s="135">
        <v>5.37</v>
      </c>
      <c r="F746" s="165">
        <v>2</v>
      </c>
      <c r="G746" s="135">
        <v>30</v>
      </c>
      <c r="H746" s="135">
        <v>125</v>
      </c>
      <c r="I746" s="154">
        <v>1.12538</v>
      </c>
      <c r="J746" s="154">
        <v>0.03</v>
      </c>
      <c r="K746" s="154">
        <v>658.22799999999995</v>
      </c>
      <c r="L746" s="154">
        <v>255.441</v>
      </c>
      <c r="M746" s="154">
        <v>317.96800000000002</v>
      </c>
      <c r="N746" s="135">
        <f t="shared" si="212"/>
        <v>95</v>
      </c>
      <c r="O746" s="167">
        <f t="shared" si="213"/>
        <v>628.22799999999995</v>
      </c>
      <c r="P746" s="167">
        <f t="shared" si="213"/>
        <v>225.441</v>
      </c>
      <c r="Q746" s="167">
        <f t="shared" si="213"/>
        <v>287.96800000000002</v>
      </c>
      <c r="R746" s="135">
        <f t="shared" si="214"/>
        <v>90</v>
      </c>
      <c r="S746" s="167">
        <f t="shared" si="215"/>
        <v>623.22799999999995</v>
      </c>
      <c r="T746" s="167">
        <f t="shared" si="216"/>
        <v>220.441</v>
      </c>
      <c r="U746" s="167">
        <f t="shared" si="217"/>
        <v>282.96800000000002</v>
      </c>
      <c r="V746" s="135">
        <f t="shared" si="218"/>
        <v>60</v>
      </c>
      <c r="W746" s="167">
        <f t="shared" si="219"/>
        <v>593.22799999999995</v>
      </c>
      <c r="X746" s="167">
        <f t="shared" si="220"/>
        <v>190.441</v>
      </c>
      <c r="Y746" s="167">
        <f t="shared" si="221"/>
        <v>252.96800000000002</v>
      </c>
      <c r="Z746" t="str">
        <f t="shared" si="222"/>
        <v>NA</v>
      </c>
      <c r="AA746" t="str">
        <f t="shared" si="223"/>
        <v>NA</v>
      </c>
      <c r="AB746" s="168" t="str">
        <f t="shared" si="224"/>
        <v>NA</v>
      </c>
      <c r="AC746" t="str">
        <f t="shared" si="225"/>
        <v>NA</v>
      </c>
      <c r="AD746" s="168" t="str">
        <f t="shared" si="226"/>
        <v>NA</v>
      </c>
      <c r="AE746" t="str">
        <f t="shared" si="227"/>
        <v>NA</v>
      </c>
    </row>
    <row r="747" spans="1:31" outlineLevel="1" x14ac:dyDescent="0.25">
      <c r="A747" s="149">
        <v>5</v>
      </c>
      <c r="B747" s="164" t="str">
        <f t="shared" si="209"/>
        <v>FA</v>
      </c>
      <c r="C747" s="164" t="str">
        <f t="shared" si="210"/>
        <v>FA</v>
      </c>
      <c r="D747" s="164" t="str">
        <f t="shared" si="211"/>
        <v>FA</v>
      </c>
      <c r="E747" s="135">
        <v>7.59</v>
      </c>
      <c r="F747" s="165">
        <v>2</v>
      </c>
      <c r="G747" s="135">
        <v>30</v>
      </c>
      <c r="H747" s="135">
        <v>125</v>
      </c>
      <c r="I747" s="154">
        <v>3.3523100000000001</v>
      </c>
      <c r="J747" s="154">
        <v>0.03</v>
      </c>
      <c r="K747" s="154">
        <v>522.48599999999999</v>
      </c>
      <c r="L747" s="154">
        <v>221.804</v>
      </c>
      <c r="M747" s="154">
        <v>268.68200000000002</v>
      </c>
      <c r="N747" s="135">
        <f t="shared" si="212"/>
        <v>95</v>
      </c>
      <c r="O747" s="167">
        <f t="shared" si="213"/>
        <v>492.48599999999999</v>
      </c>
      <c r="P747" s="167">
        <f t="shared" si="213"/>
        <v>191.804</v>
      </c>
      <c r="Q747" s="167">
        <f t="shared" si="213"/>
        <v>238.68200000000002</v>
      </c>
      <c r="R747" s="135">
        <f t="shared" si="214"/>
        <v>90</v>
      </c>
      <c r="S747" s="167">
        <f t="shared" si="215"/>
        <v>487.48599999999999</v>
      </c>
      <c r="T747" s="167">
        <f t="shared" si="216"/>
        <v>186.804</v>
      </c>
      <c r="U747" s="167">
        <f t="shared" si="217"/>
        <v>233.68200000000002</v>
      </c>
      <c r="V747" s="135">
        <f t="shared" si="218"/>
        <v>60</v>
      </c>
      <c r="W747" s="167">
        <f t="shared" si="219"/>
        <v>457.48599999999999</v>
      </c>
      <c r="X747" s="167">
        <f t="shared" si="220"/>
        <v>156.804</v>
      </c>
      <c r="Y747" s="167">
        <f t="shared" si="221"/>
        <v>203.68200000000002</v>
      </c>
      <c r="Z747" t="str">
        <f t="shared" si="222"/>
        <v>NA</v>
      </c>
      <c r="AA747" t="str">
        <f t="shared" si="223"/>
        <v>NA</v>
      </c>
      <c r="AB747" s="168" t="str">
        <f t="shared" si="224"/>
        <v>NA</v>
      </c>
      <c r="AC747" t="str">
        <f t="shared" si="225"/>
        <v>NA</v>
      </c>
      <c r="AD747" s="168" t="str">
        <f t="shared" si="226"/>
        <v>NA</v>
      </c>
      <c r="AE747" t="str">
        <f t="shared" si="227"/>
        <v>NA</v>
      </c>
    </row>
    <row r="748" spans="1:31" outlineLevel="1" x14ac:dyDescent="0.25">
      <c r="A748" s="149">
        <v>7.5</v>
      </c>
      <c r="B748" s="164" t="str">
        <f t="shared" si="209"/>
        <v>FA</v>
      </c>
      <c r="C748" s="164" t="str">
        <f t="shared" si="210"/>
        <v>FA</v>
      </c>
      <c r="D748" s="164" t="str">
        <f t="shared" si="211"/>
        <v>FA</v>
      </c>
      <c r="E748" s="135">
        <v>11.3</v>
      </c>
      <c r="F748" s="165">
        <v>2</v>
      </c>
      <c r="G748" s="135">
        <v>30</v>
      </c>
      <c r="H748" s="135">
        <v>125</v>
      </c>
      <c r="I748" s="154">
        <v>7.0638500000000004</v>
      </c>
      <c r="J748" s="154">
        <v>0.03</v>
      </c>
      <c r="K748" s="154">
        <v>404.37099999999998</v>
      </c>
      <c r="L748" s="154">
        <v>193.96299999999999</v>
      </c>
      <c r="M748" s="154">
        <v>226.22200000000001</v>
      </c>
      <c r="N748" s="135">
        <f t="shared" si="212"/>
        <v>95</v>
      </c>
      <c r="O748" s="167">
        <f t="shared" si="213"/>
        <v>374.37099999999998</v>
      </c>
      <c r="P748" s="167">
        <f t="shared" si="213"/>
        <v>163.96299999999999</v>
      </c>
      <c r="Q748" s="167">
        <f t="shared" si="213"/>
        <v>196.22200000000001</v>
      </c>
      <c r="R748" s="135">
        <f t="shared" si="214"/>
        <v>90</v>
      </c>
      <c r="S748" s="167">
        <f t="shared" si="215"/>
        <v>369.37099999999998</v>
      </c>
      <c r="T748" s="167">
        <f t="shared" si="216"/>
        <v>158.96299999999999</v>
      </c>
      <c r="U748" s="167">
        <f t="shared" si="217"/>
        <v>191.22200000000001</v>
      </c>
      <c r="V748" s="135">
        <f t="shared" si="218"/>
        <v>60</v>
      </c>
      <c r="W748" s="167">
        <f t="shared" si="219"/>
        <v>339.37099999999998</v>
      </c>
      <c r="X748" s="167">
        <f t="shared" si="220"/>
        <v>128.96299999999999</v>
      </c>
      <c r="Y748" s="167">
        <f t="shared" si="221"/>
        <v>161.22200000000001</v>
      </c>
      <c r="Z748" t="str">
        <f t="shared" si="222"/>
        <v>NA</v>
      </c>
      <c r="AA748" t="str">
        <f t="shared" si="223"/>
        <v>NA</v>
      </c>
      <c r="AB748" s="168" t="str">
        <f t="shared" si="224"/>
        <v>NA</v>
      </c>
      <c r="AC748" t="str">
        <f t="shared" si="225"/>
        <v>NA</v>
      </c>
      <c r="AD748" s="168" t="str">
        <f t="shared" si="226"/>
        <v>NA</v>
      </c>
      <c r="AE748" t="str">
        <f t="shared" si="227"/>
        <v>NA</v>
      </c>
    </row>
    <row r="749" spans="1:31" outlineLevel="1" x14ac:dyDescent="0.25">
      <c r="A749" s="149">
        <v>10</v>
      </c>
      <c r="B749" s="164" t="str">
        <f t="shared" si="209"/>
        <v>FA</v>
      </c>
      <c r="C749" s="164" t="str">
        <f t="shared" si="210"/>
        <v>FA</v>
      </c>
      <c r="D749" s="164" t="str">
        <f t="shared" si="211"/>
        <v>FA</v>
      </c>
      <c r="E749" s="135">
        <v>15.02</v>
      </c>
      <c r="F749" s="165">
        <v>2</v>
      </c>
      <c r="G749" s="135">
        <v>30</v>
      </c>
      <c r="H749" s="135">
        <v>125</v>
      </c>
      <c r="I749" s="154">
        <v>10.775399999999999</v>
      </c>
      <c r="J749" s="154">
        <v>0.03</v>
      </c>
      <c r="K749" s="154">
        <v>340.84199999999998</v>
      </c>
      <c r="L749" s="154">
        <v>178.13800000000001</v>
      </c>
      <c r="M749" s="154">
        <v>203.298</v>
      </c>
      <c r="N749" s="135">
        <f t="shared" si="212"/>
        <v>95</v>
      </c>
      <c r="O749" s="167">
        <f t="shared" si="213"/>
        <v>310.84199999999998</v>
      </c>
      <c r="P749" s="167">
        <f t="shared" si="213"/>
        <v>148.13800000000001</v>
      </c>
      <c r="Q749" s="167">
        <f t="shared" si="213"/>
        <v>173.298</v>
      </c>
      <c r="R749" s="135">
        <f t="shared" si="214"/>
        <v>90</v>
      </c>
      <c r="S749" s="167">
        <f t="shared" si="215"/>
        <v>305.84199999999998</v>
      </c>
      <c r="T749" s="167">
        <f t="shared" si="216"/>
        <v>143.13800000000001</v>
      </c>
      <c r="U749" s="167">
        <f t="shared" si="217"/>
        <v>168.298</v>
      </c>
      <c r="V749" s="135">
        <f t="shared" si="218"/>
        <v>60</v>
      </c>
      <c r="W749" s="167">
        <f t="shared" si="219"/>
        <v>275.84199999999998</v>
      </c>
      <c r="X749" s="167">
        <f t="shared" si="220"/>
        <v>113.13800000000001</v>
      </c>
      <c r="Y749" s="167">
        <f t="shared" si="221"/>
        <v>138.298</v>
      </c>
      <c r="Z749" t="str">
        <f t="shared" si="222"/>
        <v>NA</v>
      </c>
      <c r="AA749" t="str">
        <f t="shared" si="223"/>
        <v>NA</v>
      </c>
      <c r="AB749" s="168" t="str">
        <f t="shared" si="224"/>
        <v>NA</v>
      </c>
      <c r="AC749" t="str">
        <f t="shared" si="225"/>
        <v>NA</v>
      </c>
      <c r="AD749" s="168" t="str">
        <f t="shared" si="226"/>
        <v>NA</v>
      </c>
      <c r="AE749" t="str">
        <f t="shared" si="227"/>
        <v>NA</v>
      </c>
    </row>
    <row r="750" spans="1:31" outlineLevel="1" x14ac:dyDescent="0.25">
      <c r="A750" s="149">
        <v>15</v>
      </c>
      <c r="B750" s="164" t="str">
        <f t="shared" si="209"/>
        <v>FA</v>
      </c>
      <c r="C750" s="164" t="str">
        <f t="shared" si="210"/>
        <v>FA</v>
      </c>
      <c r="D750" s="164" t="str">
        <f t="shared" si="211"/>
        <v>FA</v>
      </c>
      <c r="E750" s="135">
        <v>22.44</v>
      </c>
      <c r="F750" s="165">
        <v>2</v>
      </c>
      <c r="G750" s="135">
        <v>30</v>
      </c>
      <c r="H750" s="135">
        <v>125</v>
      </c>
      <c r="I750" s="154">
        <v>18.198499999999999</v>
      </c>
      <c r="J750" s="154">
        <v>0.03</v>
      </c>
      <c r="K750" s="154">
        <v>274.24700000000001</v>
      </c>
      <c r="L750" s="154">
        <v>162.17699999999999</v>
      </c>
      <c r="M750" s="154">
        <v>179.12</v>
      </c>
      <c r="N750" s="135">
        <f t="shared" si="212"/>
        <v>95</v>
      </c>
      <c r="O750" s="167">
        <f t="shared" si="213"/>
        <v>244.24700000000001</v>
      </c>
      <c r="P750" s="167">
        <f t="shared" si="213"/>
        <v>132.17699999999999</v>
      </c>
      <c r="Q750" s="167">
        <f t="shared" si="213"/>
        <v>149.12</v>
      </c>
      <c r="R750" s="135">
        <f t="shared" si="214"/>
        <v>90</v>
      </c>
      <c r="S750" s="167">
        <f t="shared" si="215"/>
        <v>239.24700000000001</v>
      </c>
      <c r="T750" s="167">
        <f t="shared" si="216"/>
        <v>127.17699999999999</v>
      </c>
      <c r="U750" s="167">
        <f t="shared" si="217"/>
        <v>144.12</v>
      </c>
      <c r="V750" s="135">
        <f t="shared" si="218"/>
        <v>60</v>
      </c>
      <c r="W750" s="167">
        <f t="shared" si="219"/>
        <v>209.24700000000001</v>
      </c>
      <c r="X750" s="167">
        <f t="shared" si="220"/>
        <v>97.176999999999992</v>
      </c>
      <c r="Y750" s="167">
        <f t="shared" si="221"/>
        <v>114.12</v>
      </c>
      <c r="Z750" t="str">
        <f t="shared" si="222"/>
        <v>NA</v>
      </c>
      <c r="AA750">
        <f t="shared" si="223"/>
        <v>132.17699999999999</v>
      </c>
      <c r="AB750" s="168" t="str">
        <f t="shared" si="224"/>
        <v>NA</v>
      </c>
      <c r="AC750" t="str">
        <f t="shared" si="225"/>
        <v>NA</v>
      </c>
      <c r="AD750" s="168" t="str">
        <f t="shared" si="226"/>
        <v>NA</v>
      </c>
      <c r="AE750" t="str">
        <f t="shared" si="227"/>
        <v>NA</v>
      </c>
    </row>
    <row r="751" spans="1:31" outlineLevel="1" x14ac:dyDescent="0.25">
      <c r="A751" s="149">
        <v>20</v>
      </c>
      <c r="B751" s="164" t="str">
        <f t="shared" si="209"/>
        <v>FA</v>
      </c>
      <c r="C751" s="164" t="str">
        <f t="shared" si="210"/>
        <v>FA</v>
      </c>
      <c r="D751" s="164" t="str">
        <f t="shared" si="211"/>
        <v>FA</v>
      </c>
      <c r="E751" s="135">
        <v>29.86</v>
      </c>
      <c r="F751" s="165">
        <v>2</v>
      </c>
      <c r="G751" s="135">
        <v>30</v>
      </c>
      <c r="H751" s="135">
        <v>125</v>
      </c>
      <c r="I751" s="154">
        <v>25.621500000000001</v>
      </c>
      <c r="J751" s="154">
        <v>0.03</v>
      </c>
      <c r="K751" s="154">
        <v>238.92599999999999</v>
      </c>
      <c r="L751" s="154">
        <v>153.16399999999999</v>
      </c>
      <c r="M751" s="154">
        <v>166.571</v>
      </c>
      <c r="N751" s="135">
        <f t="shared" si="212"/>
        <v>95</v>
      </c>
      <c r="O751" s="167">
        <f t="shared" si="213"/>
        <v>208.92599999999999</v>
      </c>
      <c r="P751" s="167">
        <f t="shared" si="213"/>
        <v>123.16399999999999</v>
      </c>
      <c r="Q751" s="167">
        <f t="shared" si="213"/>
        <v>136.571</v>
      </c>
      <c r="R751" s="135">
        <f t="shared" si="214"/>
        <v>90</v>
      </c>
      <c r="S751" s="167">
        <f t="shared" si="215"/>
        <v>203.92599999999999</v>
      </c>
      <c r="T751" s="167">
        <f t="shared" si="216"/>
        <v>118.16399999999999</v>
      </c>
      <c r="U751" s="167">
        <f t="shared" si="217"/>
        <v>131.571</v>
      </c>
      <c r="V751" s="135">
        <f t="shared" si="218"/>
        <v>60</v>
      </c>
      <c r="W751" s="167">
        <f t="shared" si="219"/>
        <v>173.92599999999999</v>
      </c>
      <c r="X751" s="167">
        <f t="shared" si="220"/>
        <v>88.163999999999987</v>
      </c>
      <c r="Y751" s="167">
        <f t="shared" si="221"/>
        <v>101.571</v>
      </c>
      <c r="Z751" t="str">
        <f t="shared" si="222"/>
        <v>NA</v>
      </c>
      <c r="AA751">
        <f t="shared" si="223"/>
        <v>123.16399999999999</v>
      </c>
      <c r="AB751" s="168" t="str">
        <f t="shared" si="224"/>
        <v>NA</v>
      </c>
      <c r="AC751">
        <f t="shared" si="225"/>
        <v>118.16399999999999</v>
      </c>
      <c r="AD751" s="168" t="str">
        <f t="shared" si="226"/>
        <v>NA</v>
      </c>
      <c r="AE751" t="str">
        <f t="shared" si="227"/>
        <v>NA</v>
      </c>
    </row>
    <row r="752" spans="1:31" outlineLevel="1" x14ac:dyDescent="0.25">
      <c r="A752" s="149">
        <v>35</v>
      </c>
      <c r="B752" s="164" t="str">
        <f t="shared" si="209"/>
        <v>FA</v>
      </c>
      <c r="C752" s="164" t="str">
        <f t="shared" si="210"/>
        <v>FA</v>
      </c>
      <c r="D752" s="164" t="str">
        <f t="shared" si="211"/>
        <v>FA</v>
      </c>
      <c r="E752" s="135">
        <v>52.13</v>
      </c>
      <c r="F752" s="165">
        <v>2</v>
      </c>
      <c r="G752" s="135">
        <v>30</v>
      </c>
      <c r="H752" s="135">
        <v>125</v>
      </c>
      <c r="I752" s="154">
        <v>47.890799999999999</v>
      </c>
      <c r="J752" s="154">
        <v>0.03</v>
      </c>
      <c r="K752" s="154">
        <v>192.245</v>
      </c>
      <c r="L752" s="154">
        <v>141.96199999999999</v>
      </c>
      <c r="M752" s="154">
        <v>149.46600000000001</v>
      </c>
      <c r="N752" s="135">
        <f t="shared" si="212"/>
        <v>95</v>
      </c>
      <c r="O752" s="167">
        <f t="shared" si="213"/>
        <v>162.245</v>
      </c>
      <c r="P752" s="167">
        <f t="shared" si="213"/>
        <v>111.96199999999999</v>
      </c>
      <c r="Q752" s="167">
        <f t="shared" si="213"/>
        <v>119.46600000000001</v>
      </c>
      <c r="R752" s="135">
        <f t="shared" si="214"/>
        <v>90</v>
      </c>
      <c r="S752" s="167">
        <f t="shared" si="215"/>
        <v>157.245</v>
      </c>
      <c r="T752" s="167">
        <f t="shared" si="216"/>
        <v>106.96199999999999</v>
      </c>
      <c r="U752" s="167">
        <f t="shared" si="217"/>
        <v>114.46600000000001</v>
      </c>
      <c r="V752" s="135">
        <f t="shared" si="218"/>
        <v>60</v>
      </c>
      <c r="W752" s="167">
        <f t="shared" si="219"/>
        <v>127.245</v>
      </c>
      <c r="X752" s="167">
        <f t="shared" si="220"/>
        <v>76.961999999999989</v>
      </c>
      <c r="Y752" s="167">
        <f t="shared" si="221"/>
        <v>84.466000000000008</v>
      </c>
      <c r="Z752">
        <f t="shared" si="222"/>
        <v>162.245</v>
      </c>
      <c r="AA752">
        <f t="shared" si="223"/>
        <v>111.96199999999999</v>
      </c>
      <c r="AB752" s="168">
        <f t="shared" si="224"/>
        <v>157.245</v>
      </c>
      <c r="AC752">
        <f t="shared" si="225"/>
        <v>106.96199999999999</v>
      </c>
      <c r="AD752" s="168">
        <f t="shared" si="226"/>
        <v>127.245</v>
      </c>
      <c r="AE752">
        <f t="shared" si="227"/>
        <v>76.961999999999989</v>
      </c>
    </row>
    <row r="753" spans="1:31" outlineLevel="1" x14ac:dyDescent="0.25">
      <c r="A753" s="149">
        <v>50</v>
      </c>
      <c r="B753" s="164" t="str">
        <f t="shared" si="209"/>
        <v>FA</v>
      </c>
      <c r="C753" s="164" t="str">
        <f t="shared" si="210"/>
        <v>FA</v>
      </c>
      <c r="D753" s="164" t="str">
        <f t="shared" si="211"/>
        <v>FA</v>
      </c>
      <c r="E753" s="135">
        <v>74.400000000000006</v>
      </c>
      <c r="F753" s="165">
        <v>2</v>
      </c>
      <c r="G753" s="135">
        <v>30</v>
      </c>
      <c r="H753" s="135">
        <v>125</v>
      </c>
      <c r="I753" s="154">
        <v>70.16</v>
      </c>
      <c r="J753" s="154">
        <v>0.03</v>
      </c>
      <c r="K753" s="154">
        <v>172.821</v>
      </c>
      <c r="L753" s="154">
        <v>137.304</v>
      </c>
      <c r="M753" s="154">
        <v>142.79900000000001</v>
      </c>
      <c r="N753" s="135">
        <f t="shared" si="212"/>
        <v>95</v>
      </c>
      <c r="O753" s="167">
        <f t="shared" si="213"/>
        <v>142.821</v>
      </c>
      <c r="P753" s="167">
        <f t="shared" si="213"/>
        <v>107.304</v>
      </c>
      <c r="Q753" s="167">
        <f t="shared" si="213"/>
        <v>112.79900000000001</v>
      </c>
      <c r="R753" s="135">
        <f t="shared" si="214"/>
        <v>90</v>
      </c>
      <c r="S753" s="167">
        <f t="shared" si="215"/>
        <v>137.821</v>
      </c>
      <c r="T753" s="167">
        <f t="shared" si="216"/>
        <v>102.304</v>
      </c>
      <c r="U753" s="167">
        <f t="shared" si="217"/>
        <v>107.79900000000001</v>
      </c>
      <c r="V753" s="135">
        <f t="shared" si="218"/>
        <v>60</v>
      </c>
      <c r="W753" s="167">
        <f t="shared" si="219"/>
        <v>107.821</v>
      </c>
      <c r="X753" s="167">
        <f t="shared" si="220"/>
        <v>72.304000000000002</v>
      </c>
      <c r="Y753" s="167">
        <f t="shared" si="221"/>
        <v>77.799000000000007</v>
      </c>
      <c r="Z753">
        <f t="shared" si="222"/>
        <v>142.821</v>
      </c>
      <c r="AA753">
        <f t="shared" si="223"/>
        <v>107.304</v>
      </c>
      <c r="AB753" s="168">
        <f t="shared" si="224"/>
        <v>137.821</v>
      </c>
      <c r="AC753">
        <f t="shared" si="225"/>
        <v>102.304</v>
      </c>
      <c r="AD753" s="168">
        <f t="shared" si="226"/>
        <v>107.821</v>
      </c>
      <c r="AE753">
        <f t="shared" si="227"/>
        <v>72.304000000000002</v>
      </c>
    </row>
    <row r="754" spans="1:31" outlineLevel="1" x14ac:dyDescent="0.25">
      <c r="A754" s="149">
        <v>60</v>
      </c>
      <c r="B754" s="164" t="str">
        <f t="shared" si="209"/>
        <v>FA</v>
      </c>
      <c r="C754" s="164" t="str">
        <f t="shared" si="210"/>
        <v>FA</v>
      </c>
      <c r="D754" s="164" t="str">
        <f t="shared" si="211"/>
        <v>FA</v>
      </c>
      <c r="E754" s="135">
        <v>89.25</v>
      </c>
      <c r="F754" s="165">
        <v>2</v>
      </c>
      <c r="G754" s="135">
        <v>30</v>
      </c>
      <c r="H754" s="135">
        <v>125</v>
      </c>
      <c r="I754" s="154">
        <v>85.006200000000007</v>
      </c>
      <c r="J754" s="154">
        <v>0.03</v>
      </c>
      <c r="K754" s="154">
        <v>165.184</v>
      </c>
      <c r="L754" s="154">
        <v>135.37799999999999</v>
      </c>
      <c r="M754" s="154">
        <v>140.173</v>
      </c>
      <c r="N754" s="135">
        <f t="shared" si="212"/>
        <v>95</v>
      </c>
      <c r="O754" s="167">
        <f t="shared" si="213"/>
        <v>135.184</v>
      </c>
      <c r="P754" s="167">
        <f t="shared" si="213"/>
        <v>105.37799999999999</v>
      </c>
      <c r="Q754" s="167">
        <f t="shared" si="213"/>
        <v>110.173</v>
      </c>
      <c r="R754" s="135">
        <f t="shared" si="214"/>
        <v>90</v>
      </c>
      <c r="S754" s="167">
        <f t="shared" si="215"/>
        <v>130.184</v>
      </c>
      <c r="T754" s="167">
        <f t="shared" si="216"/>
        <v>100.37799999999999</v>
      </c>
      <c r="U754" s="167">
        <f t="shared" si="217"/>
        <v>105.173</v>
      </c>
      <c r="V754" s="135">
        <f t="shared" si="218"/>
        <v>60</v>
      </c>
      <c r="W754" s="167">
        <f t="shared" si="219"/>
        <v>100.184</v>
      </c>
      <c r="X754" s="167">
        <f t="shared" si="220"/>
        <v>70.377999999999986</v>
      </c>
      <c r="Y754" s="167">
        <f t="shared" si="221"/>
        <v>75.173000000000002</v>
      </c>
      <c r="Z754">
        <f t="shared" si="222"/>
        <v>135.184</v>
      </c>
      <c r="AA754">
        <f t="shared" si="223"/>
        <v>105.37799999999999</v>
      </c>
      <c r="AB754" s="168">
        <f t="shared" si="224"/>
        <v>130.184</v>
      </c>
      <c r="AC754">
        <f t="shared" si="225"/>
        <v>100.37799999999999</v>
      </c>
      <c r="AD754" s="168">
        <f t="shared" si="226"/>
        <v>100.184</v>
      </c>
      <c r="AE754">
        <f t="shared" si="227"/>
        <v>70.377999999999986</v>
      </c>
    </row>
    <row r="755" spans="1:31" outlineLevel="1" x14ac:dyDescent="0.25">
      <c r="A755" s="149">
        <v>70</v>
      </c>
      <c r="B755" s="164" t="str">
        <f t="shared" si="209"/>
        <v>FA</v>
      </c>
      <c r="C755" s="164" t="str">
        <f t="shared" si="210"/>
        <v>FA</v>
      </c>
      <c r="D755" s="164" t="str">
        <f t="shared" si="211"/>
        <v>FA</v>
      </c>
      <c r="E755" s="135">
        <v>104.09</v>
      </c>
      <c r="F755" s="165">
        <v>2</v>
      </c>
      <c r="G755" s="135">
        <v>30</v>
      </c>
      <c r="H755" s="135">
        <v>125</v>
      </c>
      <c r="I755" s="154">
        <v>99.8523</v>
      </c>
      <c r="J755" s="154">
        <v>0.03</v>
      </c>
      <c r="K755" s="154">
        <v>159.65100000000001</v>
      </c>
      <c r="L755" s="154">
        <v>133.988</v>
      </c>
      <c r="M755" s="154">
        <v>137.86799999999999</v>
      </c>
      <c r="N755" s="135">
        <f t="shared" si="212"/>
        <v>95</v>
      </c>
      <c r="O755" s="167">
        <f t="shared" si="213"/>
        <v>129.65100000000001</v>
      </c>
      <c r="P755" s="167">
        <f t="shared" si="213"/>
        <v>103.988</v>
      </c>
      <c r="Q755" s="167">
        <f t="shared" si="213"/>
        <v>107.86799999999999</v>
      </c>
      <c r="R755" s="135">
        <f t="shared" si="214"/>
        <v>90</v>
      </c>
      <c r="S755" s="167">
        <f t="shared" si="215"/>
        <v>124.65100000000001</v>
      </c>
      <c r="T755" s="167">
        <f t="shared" si="216"/>
        <v>98.988</v>
      </c>
      <c r="U755" s="167">
        <f t="shared" si="217"/>
        <v>102.86799999999999</v>
      </c>
      <c r="V755" s="135">
        <f t="shared" si="218"/>
        <v>60</v>
      </c>
      <c r="W755" s="167">
        <f t="shared" si="219"/>
        <v>94.65100000000001</v>
      </c>
      <c r="X755" s="167">
        <f t="shared" si="220"/>
        <v>68.988</v>
      </c>
      <c r="Y755" s="167">
        <f t="shared" si="221"/>
        <v>72.867999999999995</v>
      </c>
      <c r="Z755">
        <f t="shared" si="222"/>
        <v>129.65100000000001</v>
      </c>
      <c r="AA755">
        <f t="shared" si="223"/>
        <v>103.988</v>
      </c>
      <c r="AB755" s="168">
        <f t="shared" si="224"/>
        <v>124.65100000000001</v>
      </c>
      <c r="AC755">
        <f t="shared" si="225"/>
        <v>98.988</v>
      </c>
      <c r="AD755" s="168">
        <f t="shared" si="226"/>
        <v>94.65100000000001</v>
      </c>
      <c r="AE755">
        <f t="shared" si="227"/>
        <v>68.988</v>
      </c>
    </row>
    <row r="756" spans="1:31" outlineLevel="1" x14ac:dyDescent="0.25">
      <c r="A756" s="149">
        <v>85</v>
      </c>
      <c r="B756" s="164" t="str">
        <f t="shared" si="209"/>
        <v>FA</v>
      </c>
      <c r="C756" s="164" t="str">
        <f t="shared" si="210"/>
        <v>FA</v>
      </c>
      <c r="D756" s="164" t="str">
        <f t="shared" si="211"/>
        <v>FA</v>
      </c>
      <c r="E756" s="135">
        <v>126.36</v>
      </c>
      <c r="F756" s="165">
        <v>2</v>
      </c>
      <c r="G756" s="135">
        <v>30</v>
      </c>
      <c r="H756" s="135">
        <v>125</v>
      </c>
      <c r="I756" s="154">
        <v>122.122</v>
      </c>
      <c r="J756" s="154">
        <v>0.03</v>
      </c>
      <c r="K756" s="154">
        <v>153.77000000000001</v>
      </c>
      <c r="L756" s="154">
        <v>132.49199999999999</v>
      </c>
      <c r="M756" s="154">
        <v>135.584</v>
      </c>
      <c r="N756" s="135">
        <f t="shared" si="212"/>
        <v>95</v>
      </c>
      <c r="O756" s="167">
        <f t="shared" si="213"/>
        <v>123.77000000000001</v>
      </c>
      <c r="P756" s="167">
        <f t="shared" si="213"/>
        <v>102.49199999999999</v>
      </c>
      <c r="Q756" s="167">
        <f t="shared" si="213"/>
        <v>105.584</v>
      </c>
      <c r="R756" s="135">
        <f t="shared" si="214"/>
        <v>90</v>
      </c>
      <c r="S756" s="167">
        <f t="shared" si="215"/>
        <v>118.77000000000001</v>
      </c>
      <c r="T756" s="167">
        <f t="shared" si="216"/>
        <v>97.49199999999999</v>
      </c>
      <c r="U756" s="167">
        <f t="shared" si="217"/>
        <v>100.584</v>
      </c>
      <c r="V756" s="135">
        <f t="shared" si="218"/>
        <v>60</v>
      </c>
      <c r="W756" s="167">
        <f t="shared" si="219"/>
        <v>88.77000000000001</v>
      </c>
      <c r="X756" s="167">
        <f t="shared" si="220"/>
        <v>67.49199999999999</v>
      </c>
      <c r="Y756" s="167">
        <f t="shared" si="221"/>
        <v>70.584000000000003</v>
      </c>
      <c r="Z756">
        <f t="shared" si="222"/>
        <v>123.77000000000001</v>
      </c>
      <c r="AA756">
        <f t="shared" si="223"/>
        <v>102.49199999999999</v>
      </c>
      <c r="AB756" s="168">
        <f t="shared" si="224"/>
        <v>118.77000000000001</v>
      </c>
      <c r="AC756">
        <f t="shared" si="225"/>
        <v>97.49199999999999</v>
      </c>
      <c r="AD756" s="168">
        <f t="shared" si="226"/>
        <v>88.77000000000001</v>
      </c>
      <c r="AE756">
        <f t="shared" si="227"/>
        <v>67.49199999999999</v>
      </c>
    </row>
    <row r="757" spans="1:31" outlineLevel="1" x14ac:dyDescent="0.25">
      <c r="A757" s="149">
        <v>100</v>
      </c>
      <c r="B757" s="164" t="str">
        <f t="shared" si="209"/>
        <v>FA</v>
      </c>
      <c r="C757" s="164" t="str">
        <f t="shared" si="210"/>
        <v>FA</v>
      </c>
      <c r="D757" s="164" t="str">
        <f t="shared" si="211"/>
        <v>FA</v>
      </c>
      <c r="E757" s="135">
        <v>148.63</v>
      </c>
      <c r="F757" s="165">
        <v>2</v>
      </c>
      <c r="G757" s="135">
        <v>30</v>
      </c>
      <c r="H757" s="135">
        <v>125</v>
      </c>
      <c r="I757" s="154">
        <v>144.39099999999999</v>
      </c>
      <c r="J757" s="154">
        <v>0.03</v>
      </c>
      <c r="K757" s="154">
        <v>149.63300000000001</v>
      </c>
      <c r="L757" s="154">
        <v>131.47</v>
      </c>
      <c r="M757" s="154">
        <v>134.15199999999999</v>
      </c>
      <c r="N757" s="135">
        <f t="shared" si="212"/>
        <v>95</v>
      </c>
      <c r="O757" s="167">
        <f t="shared" si="213"/>
        <v>119.63300000000001</v>
      </c>
      <c r="P757" s="167">
        <f t="shared" si="213"/>
        <v>101.47</v>
      </c>
      <c r="Q757" s="167">
        <f t="shared" si="213"/>
        <v>104.15199999999999</v>
      </c>
      <c r="R757" s="135">
        <f t="shared" si="214"/>
        <v>90</v>
      </c>
      <c r="S757" s="167">
        <f t="shared" si="215"/>
        <v>114.63300000000001</v>
      </c>
      <c r="T757" s="167">
        <f t="shared" si="216"/>
        <v>96.47</v>
      </c>
      <c r="U757" s="167">
        <f t="shared" si="217"/>
        <v>99.151999999999987</v>
      </c>
      <c r="V757" s="135">
        <f t="shared" si="218"/>
        <v>60</v>
      </c>
      <c r="W757" s="167">
        <f t="shared" si="219"/>
        <v>84.63300000000001</v>
      </c>
      <c r="X757" s="167">
        <f t="shared" si="220"/>
        <v>66.47</v>
      </c>
      <c r="Y757" s="167">
        <f t="shared" si="221"/>
        <v>69.151999999999987</v>
      </c>
      <c r="Z757">
        <f t="shared" si="222"/>
        <v>119.63300000000001</v>
      </c>
      <c r="AA757">
        <f t="shared" si="223"/>
        <v>101.47</v>
      </c>
      <c r="AB757" s="168">
        <f t="shared" si="224"/>
        <v>114.63300000000001</v>
      </c>
      <c r="AC757">
        <f t="shared" si="225"/>
        <v>96.47</v>
      </c>
      <c r="AD757" s="168">
        <f t="shared" si="226"/>
        <v>84.63300000000001</v>
      </c>
      <c r="AE757">
        <f t="shared" si="227"/>
        <v>66.47</v>
      </c>
    </row>
    <row r="758" spans="1:31" outlineLevel="1" x14ac:dyDescent="0.25">
      <c r="A758" s="149">
        <v>125</v>
      </c>
      <c r="B758" s="164" t="str">
        <f t="shared" si="209"/>
        <v>FA</v>
      </c>
      <c r="C758" s="164" t="str">
        <f t="shared" si="210"/>
        <v>FA</v>
      </c>
      <c r="D758" s="164" t="str">
        <f t="shared" si="211"/>
        <v>FA</v>
      </c>
      <c r="E758" s="135">
        <v>185.75</v>
      </c>
      <c r="F758" s="165">
        <v>2</v>
      </c>
      <c r="G758" s="135">
        <v>30</v>
      </c>
      <c r="H758" s="135">
        <v>125</v>
      </c>
      <c r="I758" s="154">
        <v>181.506</v>
      </c>
      <c r="J758" s="154">
        <v>0.03</v>
      </c>
      <c r="K758" s="154">
        <v>144.89599999999999</v>
      </c>
      <c r="L758" s="154">
        <v>130.26900000000001</v>
      </c>
      <c r="M758" s="154">
        <v>132.5</v>
      </c>
      <c r="N758" s="135">
        <f t="shared" si="212"/>
        <v>95</v>
      </c>
      <c r="O758" s="167">
        <f t="shared" si="213"/>
        <v>114.89599999999999</v>
      </c>
      <c r="P758" s="167">
        <f t="shared" si="213"/>
        <v>100.26900000000001</v>
      </c>
      <c r="Q758" s="167">
        <f t="shared" si="213"/>
        <v>102.5</v>
      </c>
      <c r="R758" s="135">
        <f t="shared" si="214"/>
        <v>90</v>
      </c>
      <c r="S758" s="167">
        <f t="shared" si="215"/>
        <v>109.89599999999999</v>
      </c>
      <c r="T758" s="167">
        <f t="shared" si="216"/>
        <v>95.269000000000005</v>
      </c>
      <c r="U758" s="167">
        <f t="shared" si="217"/>
        <v>97.5</v>
      </c>
      <c r="V758" s="135">
        <f t="shared" si="218"/>
        <v>60</v>
      </c>
      <c r="W758" s="167">
        <f t="shared" si="219"/>
        <v>79.895999999999987</v>
      </c>
      <c r="X758" s="167">
        <f t="shared" si="220"/>
        <v>65.269000000000005</v>
      </c>
      <c r="Y758" s="167">
        <f t="shared" si="221"/>
        <v>67.5</v>
      </c>
      <c r="Z758">
        <f t="shared" si="222"/>
        <v>114.89599999999999</v>
      </c>
      <c r="AA758">
        <f t="shared" si="223"/>
        <v>100.26900000000001</v>
      </c>
      <c r="AB758" s="168">
        <f t="shared" si="224"/>
        <v>109.89599999999999</v>
      </c>
      <c r="AC758">
        <f t="shared" si="225"/>
        <v>95.269000000000005</v>
      </c>
      <c r="AD758" s="168">
        <f t="shared" si="226"/>
        <v>79.895999999999987</v>
      </c>
      <c r="AE758">
        <f t="shared" si="227"/>
        <v>65.269000000000005</v>
      </c>
    </row>
    <row r="759" spans="1:31" outlineLevel="1" x14ac:dyDescent="0.25">
      <c r="A759" s="149">
        <v>150</v>
      </c>
      <c r="B759" s="164" t="str">
        <f t="shared" si="209"/>
        <v>FA</v>
      </c>
      <c r="C759" s="164" t="str">
        <f t="shared" si="210"/>
        <v>FA</v>
      </c>
      <c r="D759" s="164" t="str">
        <f t="shared" si="211"/>
        <v>FA</v>
      </c>
      <c r="E759" s="135">
        <v>222.86</v>
      </c>
      <c r="F759" s="165">
        <v>2</v>
      </c>
      <c r="G759" s="135">
        <v>30</v>
      </c>
      <c r="H759" s="135">
        <v>125</v>
      </c>
      <c r="I759" s="154">
        <v>218.62200000000001</v>
      </c>
      <c r="J759" s="154">
        <v>0.03</v>
      </c>
      <c r="K759" s="154">
        <v>141.72499999999999</v>
      </c>
      <c r="L759" s="154">
        <v>129.465</v>
      </c>
      <c r="M759" s="154">
        <v>131.45099999999999</v>
      </c>
      <c r="N759" s="135">
        <f t="shared" si="212"/>
        <v>95</v>
      </c>
      <c r="O759" s="167">
        <f t="shared" si="213"/>
        <v>111.72499999999999</v>
      </c>
      <c r="P759" s="167">
        <f t="shared" si="213"/>
        <v>99.465000000000003</v>
      </c>
      <c r="Q759" s="167">
        <f t="shared" si="213"/>
        <v>101.45099999999999</v>
      </c>
      <c r="R759" s="135">
        <f t="shared" si="214"/>
        <v>90</v>
      </c>
      <c r="S759" s="167">
        <f t="shared" si="215"/>
        <v>106.72499999999999</v>
      </c>
      <c r="T759" s="167">
        <f t="shared" si="216"/>
        <v>94.465000000000003</v>
      </c>
      <c r="U759" s="167">
        <f t="shared" si="217"/>
        <v>96.450999999999993</v>
      </c>
      <c r="V759" s="135">
        <f t="shared" si="218"/>
        <v>60</v>
      </c>
      <c r="W759" s="167">
        <f t="shared" si="219"/>
        <v>76.724999999999994</v>
      </c>
      <c r="X759" s="167">
        <f t="shared" si="220"/>
        <v>64.465000000000003</v>
      </c>
      <c r="Y759" s="167">
        <f t="shared" si="221"/>
        <v>66.450999999999993</v>
      </c>
      <c r="Z759">
        <f t="shared" si="222"/>
        <v>111.72499999999999</v>
      </c>
      <c r="AA759">
        <f t="shared" si="223"/>
        <v>99.465000000000003</v>
      </c>
      <c r="AB759" s="168">
        <f t="shared" si="224"/>
        <v>106.72499999999999</v>
      </c>
      <c r="AC759">
        <f t="shared" si="225"/>
        <v>94.465000000000003</v>
      </c>
      <c r="AD759" s="168">
        <f t="shared" si="226"/>
        <v>76.724999999999994</v>
      </c>
      <c r="AE759">
        <f t="shared" si="227"/>
        <v>64.465000000000003</v>
      </c>
    </row>
    <row r="760" spans="1:31" outlineLevel="1" x14ac:dyDescent="0.25">
      <c r="A760" s="168"/>
      <c r="B760" s="164"/>
      <c r="C760" s="164"/>
      <c r="D760" s="164"/>
      <c r="F760" s="169"/>
      <c r="O760" s="168"/>
      <c r="P760" s="168"/>
      <c r="Q760" s="168"/>
      <c r="S760" s="168"/>
      <c r="T760" s="168"/>
      <c r="U760" s="168"/>
      <c r="W760" s="168"/>
      <c r="X760" s="168"/>
      <c r="Y760" s="168"/>
      <c r="AB760" s="168"/>
      <c r="AD760" s="168"/>
    </row>
    <row r="761" spans="1:31" outlineLevel="1" x14ac:dyDescent="0.25">
      <c r="A761" s="149">
        <v>2</v>
      </c>
      <c r="B761" s="164" t="str">
        <f t="shared" ref="B761:B824" si="228">IF(AND($A761&lt;=$C$29,Z761&lt;&gt;"NA",AA761&lt;&gt;"NA",G761&gt;=$Z$31),"TR","FA")</f>
        <v>FA</v>
      </c>
      <c r="C761" s="164" t="str">
        <f t="shared" ref="C761:C824" si="229">IF(AND($A761&lt;=$C$29,$AB761&lt;&gt;"NA",$AC761&lt;&gt;"NA",$G761&gt;=$AB$31),"TR","FA")</f>
        <v>FA</v>
      </c>
      <c r="D761" s="164" t="str">
        <f t="shared" ref="D761:D824" si="230">IF(AND($A761&lt;=$C$29,$AD761&lt;&gt;"NA",$AE761&lt;&gt;"NA",$G761&gt;=$AD$31),"TR","FA")</f>
        <v>FA</v>
      </c>
      <c r="E761" s="135">
        <v>4.68</v>
      </c>
      <c r="F761" s="165">
        <v>3</v>
      </c>
      <c r="G761" s="135">
        <v>0.5</v>
      </c>
      <c r="H761" s="135">
        <v>125</v>
      </c>
      <c r="I761" s="154">
        <v>0.43692300000000001</v>
      </c>
      <c r="J761" s="154">
        <v>5.0000000000000001E-4</v>
      </c>
      <c r="K761" s="154">
        <v>133.41900000000001</v>
      </c>
      <c r="L761" s="154">
        <v>127.202</v>
      </c>
      <c r="M761" s="154">
        <v>128.399</v>
      </c>
      <c r="N761" s="135">
        <f>$O$35</f>
        <v>95</v>
      </c>
      <c r="O761" s="167">
        <f>K761-$K$35+$O$35</f>
        <v>103.41900000000001</v>
      </c>
      <c r="P761" s="167">
        <f>L761-$K$35+$O$35</f>
        <v>97.201999999999998</v>
      </c>
      <c r="Q761" s="167">
        <f>M761-$K$35+$O$35</f>
        <v>98.399000000000001</v>
      </c>
      <c r="R761" s="135">
        <f>$S$35</f>
        <v>90</v>
      </c>
      <c r="S761" s="167">
        <f>$K761-$K$35+$S$35</f>
        <v>98.419000000000011</v>
      </c>
      <c r="T761" s="167">
        <f>$L761-$K$35+$S$35</f>
        <v>92.201999999999998</v>
      </c>
      <c r="U761" s="167">
        <f>$M761-$K$35+$S$35</f>
        <v>93.399000000000001</v>
      </c>
      <c r="V761" s="135">
        <f>$W$35</f>
        <v>60</v>
      </c>
      <c r="W761" s="167">
        <f>$K761-$K$35+$W$35</f>
        <v>68.419000000000011</v>
      </c>
      <c r="X761" s="167">
        <f>$L761-$K$35+$W$35</f>
        <v>62.201999999999998</v>
      </c>
      <c r="Y761" s="167">
        <f>$M761-$K$35+$W$35</f>
        <v>63.399000000000001</v>
      </c>
      <c r="Z761">
        <f>IF(O761&lt;$Z$35,O761,"NA")</f>
        <v>103.41900000000001</v>
      </c>
      <c r="AA761">
        <f>IF(P761&lt;$AA$35,P761,"NA")</f>
        <v>97.201999999999998</v>
      </c>
      <c r="AB761" s="168">
        <f>IF(S761&lt;$AB$35,S761,"NA")</f>
        <v>98.419000000000011</v>
      </c>
      <c r="AC761">
        <f>IF(T761&lt;$AC$35,T761,"NA")</f>
        <v>92.201999999999998</v>
      </c>
      <c r="AD761" s="168">
        <f>IF(W761&lt;$AD$35,W761,"NA")</f>
        <v>68.419000000000011</v>
      </c>
      <c r="AE761">
        <f>IF(X761&lt;$AE$35,X761,"NA")</f>
        <v>62.201999999999998</v>
      </c>
    </row>
    <row r="762" spans="1:31" outlineLevel="1" x14ac:dyDescent="0.25">
      <c r="A762" s="149">
        <v>3.5</v>
      </c>
      <c r="B762" s="164" t="str">
        <f t="shared" si="228"/>
        <v>FA</v>
      </c>
      <c r="C762" s="164" t="str">
        <f t="shared" si="229"/>
        <v>FA</v>
      </c>
      <c r="D762" s="164" t="str">
        <f t="shared" si="230"/>
        <v>FA</v>
      </c>
      <c r="E762" s="135">
        <v>8.06</v>
      </c>
      <c r="F762" s="165">
        <v>3</v>
      </c>
      <c r="G762" s="135">
        <v>0.5</v>
      </c>
      <c r="H762" s="135">
        <v>125</v>
      </c>
      <c r="I762" s="154">
        <v>3.8176899999999998</v>
      </c>
      <c r="J762" s="154">
        <v>5.0000000000000001E-4</v>
      </c>
      <c r="K762" s="154">
        <v>130.233</v>
      </c>
      <c r="L762" s="154">
        <v>126.354</v>
      </c>
      <c r="M762" s="154">
        <v>127.06399999999999</v>
      </c>
      <c r="N762" s="135">
        <f t="shared" ref="N762:N825" si="231">$O$35</f>
        <v>95</v>
      </c>
      <c r="O762" s="167">
        <f t="shared" ref="O762:Q825" si="232">K762-$K$35+$O$35</f>
        <v>100.233</v>
      </c>
      <c r="P762" s="167">
        <f t="shared" si="232"/>
        <v>96.353999999999999</v>
      </c>
      <c r="Q762" s="167">
        <f t="shared" si="232"/>
        <v>97.063999999999993</v>
      </c>
      <c r="R762" s="135">
        <f t="shared" ref="R762:R825" si="233">$S$35</f>
        <v>90</v>
      </c>
      <c r="S762" s="167">
        <f t="shared" ref="S762:S825" si="234">$K762-$K$35+$S$35</f>
        <v>95.233000000000004</v>
      </c>
      <c r="T762" s="167">
        <f t="shared" ref="T762:T825" si="235">$L762-$K$35+$S$35</f>
        <v>91.353999999999999</v>
      </c>
      <c r="U762" s="167">
        <f t="shared" ref="U762:U825" si="236">$M762-$K$35+$S$35</f>
        <v>92.063999999999993</v>
      </c>
      <c r="V762" s="135">
        <f t="shared" ref="V762:V825" si="237">$W$35</f>
        <v>60</v>
      </c>
      <c r="W762" s="167">
        <f t="shared" ref="W762:W825" si="238">$K762-$K$35+$W$35</f>
        <v>65.233000000000004</v>
      </c>
      <c r="X762" s="167">
        <f t="shared" ref="X762:X825" si="239">$L762-$K$35+$W$35</f>
        <v>61.353999999999999</v>
      </c>
      <c r="Y762" s="167">
        <f t="shared" ref="Y762:Y825" si="240">$M762-$K$35+$W$35</f>
        <v>62.063999999999993</v>
      </c>
      <c r="Z762">
        <f t="shared" ref="Z762:Z825" si="241">IF(O762&lt;$Z$35,O762,"NA")</f>
        <v>100.233</v>
      </c>
      <c r="AA762">
        <f t="shared" ref="AA762:AA825" si="242">IF(P762&lt;$AA$35,P762,"NA")</f>
        <v>96.353999999999999</v>
      </c>
      <c r="AB762" s="168">
        <f t="shared" ref="AB762:AB825" si="243">IF(S762&lt;$AB$35,S762,"NA")</f>
        <v>95.233000000000004</v>
      </c>
      <c r="AC762">
        <f t="shared" ref="AC762:AC825" si="244">IF(T762&lt;$AC$35,T762,"NA")</f>
        <v>91.353999999999999</v>
      </c>
      <c r="AD762" s="168">
        <f t="shared" ref="AD762:AD825" si="245">IF(W762&lt;$AD$35,W762,"NA")</f>
        <v>65.233000000000004</v>
      </c>
      <c r="AE762">
        <f t="shared" ref="AE762:AE825" si="246">IF(X762&lt;$AE$35,X762,"NA")</f>
        <v>61.353999999999999</v>
      </c>
    </row>
    <row r="763" spans="1:31" outlineLevel="1" x14ac:dyDescent="0.25">
      <c r="A763" s="149">
        <v>5</v>
      </c>
      <c r="B763" s="164" t="str">
        <f t="shared" si="228"/>
        <v>FA</v>
      </c>
      <c r="C763" s="164" t="str">
        <f t="shared" si="229"/>
        <v>FA</v>
      </c>
      <c r="D763" s="164" t="str">
        <f t="shared" si="230"/>
        <v>FA</v>
      </c>
      <c r="E763" s="135">
        <v>11.44</v>
      </c>
      <c r="F763" s="165">
        <v>3</v>
      </c>
      <c r="G763" s="135">
        <v>0.5</v>
      </c>
      <c r="H763" s="135">
        <v>125</v>
      </c>
      <c r="I763" s="154">
        <v>7.1984599999999999</v>
      </c>
      <c r="J763" s="154">
        <v>5.0000000000000001E-4</v>
      </c>
      <c r="K763" s="154">
        <v>128.77799999999999</v>
      </c>
      <c r="L763" s="154">
        <v>125.989</v>
      </c>
      <c r="M763" s="154">
        <v>126.46599999999999</v>
      </c>
      <c r="N763" s="135">
        <f t="shared" si="231"/>
        <v>95</v>
      </c>
      <c r="O763" s="167">
        <f t="shared" si="232"/>
        <v>98.777999999999992</v>
      </c>
      <c r="P763" s="167">
        <f t="shared" si="232"/>
        <v>95.989000000000004</v>
      </c>
      <c r="Q763" s="167">
        <f t="shared" si="232"/>
        <v>96.465999999999994</v>
      </c>
      <c r="R763" s="135">
        <f t="shared" si="233"/>
        <v>90</v>
      </c>
      <c r="S763" s="167">
        <f t="shared" si="234"/>
        <v>93.777999999999992</v>
      </c>
      <c r="T763" s="167">
        <f t="shared" si="235"/>
        <v>90.989000000000004</v>
      </c>
      <c r="U763" s="167">
        <f t="shared" si="236"/>
        <v>91.465999999999994</v>
      </c>
      <c r="V763" s="135">
        <f t="shared" si="237"/>
        <v>60</v>
      </c>
      <c r="W763" s="167">
        <f t="shared" si="238"/>
        <v>63.777999999999992</v>
      </c>
      <c r="X763" s="167">
        <f t="shared" si="239"/>
        <v>60.989000000000004</v>
      </c>
      <c r="Y763" s="167">
        <f t="shared" si="240"/>
        <v>61.465999999999994</v>
      </c>
      <c r="Z763">
        <f t="shared" si="241"/>
        <v>98.777999999999992</v>
      </c>
      <c r="AA763">
        <f t="shared" si="242"/>
        <v>95.989000000000004</v>
      </c>
      <c r="AB763" s="168">
        <f t="shared" si="243"/>
        <v>93.777999999999992</v>
      </c>
      <c r="AC763">
        <f t="shared" si="244"/>
        <v>90.989000000000004</v>
      </c>
      <c r="AD763" s="168">
        <f t="shared" si="245"/>
        <v>63.777999999999992</v>
      </c>
      <c r="AE763">
        <f t="shared" si="246"/>
        <v>60.989000000000004</v>
      </c>
    </row>
    <row r="764" spans="1:31" outlineLevel="1" x14ac:dyDescent="0.25">
      <c r="A764" s="149">
        <v>7.5</v>
      </c>
      <c r="B764" s="164" t="str">
        <f t="shared" si="228"/>
        <v>FA</v>
      </c>
      <c r="C764" s="164" t="str">
        <f t="shared" si="229"/>
        <v>FA</v>
      </c>
      <c r="D764" s="164" t="str">
        <f t="shared" si="230"/>
        <v>FA</v>
      </c>
      <c r="E764" s="135">
        <v>17.07</v>
      </c>
      <c r="F764" s="165">
        <v>3</v>
      </c>
      <c r="G764" s="135">
        <v>0.5</v>
      </c>
      <c r="H764" s="135">
        <v>125</v>
      </c>
      <c r="I764" s="154">
        <v>12.8331</v>
      </c>
      <c r="J764" s="154">
        <v>5.0000000000000001E-4</v>
      </c>
      <c r="K764" s="154">
        <v>127.57899999999999</v>
      </c>
      <c r="L764" s="154">
        <v>125.67700000000001</v>
      </c>
      <c r="M764" s="154">
        <v>126.01</v>
      </c>
      <c r="N764" s="135">
        <f t="shared" si="231"/>
        <v>95</v>
      </c>
      <c r="O764" s="167">
        <f t="shared" si="232"/>
        <v>97.578999999999994</v>
      </c>
      <c r="P764" s="167">
        <f t="shared" si="232"/>
        <v>95.677000000000007</v>
      </c>
      <c r="Q764" s="167">
        <f t="shared" si="232"/>
        <v>96.01</v>
      </c>
      <c r="R764" s="135">
        <f t="shared" si="233"/>
        <v>90</v>
      </c>
      <c r="S764" s="167">
        <f t="shared" si="234"/>
        <v>92.578999999999994</v>
      </c>
      <c r="T764" s="167">
        <f t="shared" si="235"/>
        <v>90.677000000000007</v>
      </c>
      <c r="U764" s="167">
        <f t="shared" si="236"/>
        <v>91.01</v>
      </c>
      <c r="V764" s="135">
        <f t="shared" si="237"/>
        <v>60</v>
      </c>
      <c r="W764" s="167">
        <f t="shared" si="238"/>
        <v>62.578999999999994</v>
      </c>
      <c r="X764" s="167">
        <f t="shared" si="239"/>
        <v>60.677000000000007</v>
      </c>
      <c r="Y764" s="167">
        <f t="shared" si="240"/>
        <v>61.010000000000005</v>
      </c>
      <c r="Z764">
        <f t="shared" si="241"/>
        <v>97.578999999999994</v>
      </c>
      <c r="AA764">
        <f t="shared" si="242"/>
        <v>95.677000000000007</v>
      </c>
      <c r="AB764" s="168">
        <f t="shared" si="243"/>
        <v>92.578999999999994</v>
      </c>
      <c r="AC764">
        <f t="shared" si="244"/>
        <v>90.677000000000007</v>
      </c>
      <c r="AD764" s="168">
        <f t="shared" si="245"/>
        <v>62.578999999999994</v>
      </c>
      <c r="AE764">
        <f t="shared" si="246"/>
        <v>60.677000000000007</v>
      </c>
    </row>
    <row r="765" spans="1:31" outlineLevel="1" x14ac:dyDescent="0.25">
      <c r="A765" s="149">
        <v>10</v>
      </c>
      <c r="B765" s="164" t="str">
        <f t="shared" si="228"/>
        <v>FA</v>
      </c>
      <c r="C765" s="164" t="str">
        <f t="shared" si="229"/>
        <v>FA</v>
      </c>
      <c r="D765" s="164" t="str">
        <f t="shared" si="230"/>
        <v>FA</v>
      </c>
      <c r="E765" s="135">
        <v>22.71</v>
      </c>
      <c r="F765" s="165">
        <v>3</v>
      </c>
      <c r="G765" s="135">
        <v>0.5</v>
      </c>
      <c r="H765" s="135">
        <v>125</v>
      </c>
      <c r="I765" s="154">
        <v>18.467700000000001</v>
      </c>
      <c r="J765" s="154">
        <v>5.0000000000000001E-4</v>
      </c>
      <c r="K765" s="154">
        <v>126.96599999999999</v>
      </c>
      <c r="L765" s="154">
        <v>125.523</v>
      </c>
      <c r="M765" s="154">
        <v>125.767</v>
      </c>
      <c r="N765" s="135">
        <f t="shared" si="231"/>
        <v>95</v>
      </c>
      <c r="O765" s="167">
        <f t="shared" si="232"/>
        <v>96.965999999999994</v>
      </c>
      <c r="P765" s="167">
        <f t="shared" si="232"/>
        <v>95.522999999999996</v>
      </c>
      <c r="Q765" s="167">
        <f t="shared" si="232"/>
        <v>95.766999999999996</v>
      </c>
      <c r="R765" s="135">
        <f t="shared" si="233"/>
        <v>90</v>
      </c>
      <c r="S765" s="167">
        <f t="shared" si="234"/>
        <v>91.965999999999994</v>
      </c>
      <c r="T765" s="167">
        <f t="shared" si="235"/>
        <v>90.522999999999996</v>
      </c>
      <c r="U765" s="167">
        <f t="shared" si="236"/>
        <v>90.766999999999996</v>
      </c>
      <c r="V765" s="135">
        <f t="shared" si="237"/>
        <v>60</v>
      </c>
      <c r="W765" s="167">
        <f t="shared" si="238"/>
        <v>61.965999999999994</v>
      </c>
      <c r="X765" s="167">
        <f t="shared" si="239"/>
        <v>60.522999999999996</v>
      </c>
      <c r="Y765" s="167">
        <f t="shared" si="240"/>
        <v>60.766999999999996</v>
      </c>
      <c r="Z765">
        <f t="shared" si="241"/>
        <v>96.965999999999994</v>
      </c>
      <c r="AA765">
        <f t="shared" si="242"/>
        <v>95.522999999999996</v>
      </c>
      <c r="AB765" s="168">
        <f t="shared" si="243"/>
        <v>91.965999999999994</v>
      </c>
      <c r="AC765">
        <f t="shared" si="244"/>
        <v>90.522999999999996</v>
      </c>
      <c r="AD765" s="168">
        <f t="shared" si="245"/>
        <v>61.965999999999994</v>
      </c>
      <c r="AE765">
        <f t="shared" si="246"/>
        <v>60.522999999999996</v>
      </c>
    </row>
    <row r="766" spans="1:31" outlineLevel="1" x14ac:dyDescent="0.25">
      <c r="A766" s="149">
        <v>15</v>
      </c>
      <c r="B766" s="164" t="str">
        <f t="shared" si="228"/>
        <v>FA</v>
      </c>
      <c r="C766" s="164" t="str">
        <f t="shared" si="229"/>
        <v>FA</v>
      </c>
      <c r="D766" s="164" t="str">
        <f t="shared" si="230"/>
        <v>FA</v>
      </c>
      <c r="E766" s="135">
        <v>33.979999999999997</v>
      </c>
      <c r="F766" s="165">
        <v>3</v>
      </c>
      <c r="G766" s="135">
        <v>0.5</v>
      </c>
      <c r="H766" s="135">
        <v>125</v>
      </c>
      <c r="I766" s="154">
        <v>29.736899999999999</v>
      </c>
      <c r="J766" s="154">
        <v>5.0000000000000001E-4</v>
      </c>
      <c r="K766" s="154">
        <v>126.336</v>
      </c>
      <c r="L766" s="154">
        <v>125.357</v>
      </c>
      <c r="M766" s="154">
        <v>125.52200000000001</v>
      </c>
      <c r="N766" s="135">
        <f t="shared" si="231"/>
        <v>95</v>
      </c>
      <c r="O766" s="167">
        <f t="shared" si="232"/>
        <v>96.335999999999999</v>
      </c>
      <c r="P766" s="167">
        <f t="shared" si="232"/>
        <v>95.356999999999999</v>
      </c>
      <c r="Q766" s="167">
        <f t="shared" si="232"/>
        <v>95.522000000000006</v>
      </c>
      <c r="R766" s="135">
        <f t="shared" si="233"/>
        <v>90</v>
      </c>
      <c r="S766" s="167">
        <f t="shared" si="234"/>
        <v>91.335999999999999</v>
      </c>
      <c r="T766" s="167">
        <f t="shared" si="235"/>
        <v>90.356999999999999</v>
      </c>
      <c r="U766" s="167">
        <f t="shared" si="236"/>
        <v>90.522000000000006</v>
      </c>
      <c r="V766" s="135">
        <f t="shared" si="237"/>
        <v>60</v>
      </c>
      <c r="W766" s="167">
        <f t="shared" si="238"/>
        <v>61.335999999999999</v>
      </c>
      <c r="X766" s="167">
        <f t="shared" si="239"/>
        <v>60.356999999999999</v>
      </c>
      <c r="Y766" s="167">
        <f t="shared" si="240"/>
        <v>60.522000000000006</v>
      </c>
      <c r="Z766">
        <f t="shared" si="241"/>
        <v>96.335999999999999</v>
      </c>
      <c r="AA766">
        <f t="shared" si="242"/>
        <v>95.356999999999999</v>
      </c>
      <c r="AB766" s="168">
        <f t="shared" si="243"/>
        <v>91.335999999999999</v>
      </c>
      <c r="AC766">
        <f t="shared" si="244"/>
        <v>90.356999999999999</v>
      </c>
      <c r="AD766" s="168">
        <f t="shared" si="245"/>
        <v>61.335999999999999</v>
      </c>
      <c r="AE766">
        <f t="shared" si="246"/>
        <v>60.356999999999999</v>
      </c>
    </row>
    <row r="767" spans="1:31" outlineLevel="1" x14ac:dyDescent="0.25">
      <c r="A767" s="149">
        <v>20</v>
      </c>
      <c r="B767" s="164" t="str">
        <f t="shared" si="228"/>
        <v>FA</v>
      </c>
      <c r="C767" s="164" t="str">
        <f t="shared" si="229"/>
        <v>FA</v>
      </c>
      <c r="D767" s="164" t="str">
        <f t="shared" si="230"/>
        <v>FA</v>
      </c>
      <c r="E767" s="135">
        <v>45.25</v>
      </c>
      <c r="F767" s="165">
        <v>3</v>
      </c>
      <c r="G767" s="135">
        <v>0.5</v>
      </c>
      <c r="H767" s="135">
        <v>125</v>
      </c>
      <c r="I767" s="154">
        <v>41.0062</v>
      </c>
      <c r="J767" s="154">
        <v>5.0000000000000001E-4</v>
      </c>
      <c r="K767" s="154">
        <v>126.015</v>
      </c>
      <c r="L767" s="154">
        <v>125.27500000000001</v>
      </c>
      <c r="M767" s="154">
        <v>125.396</v>
      </c>
      <c r="N767" s="135">
        <f t="shared" si="231"/>
        <v>95</v>
      </c>
      <c r="O767" s="167">
        <f t="shared" si="232"/>
        <v>96.015000000000001</v>
      </c>
      <c r="P767" s="167">
        <f t="shared" si="232"/>
        <v>95.275000000000006</v>
      </c>
      <c r="Q767" s="167">
        <f t="shared" si="232"/>
        <v>95.396000000000001</v>
      </c>
      <c r="R767" s="135">
        <f t="shared" si="233"/>
        <v>90</v>
      </c>
      <c r="S767" s="167">
        <f t="shared" si="234"/>
        <v>91.015000000000001</v>
      </c>
      <c r="T767" s="167">
        <f t="shared" si="235"/>
        <v>90.275000000000006</v>
      </c>
      <c r="U767" s="167">
        <f t="shared" si="236"/>
        <v>90.396000000000001</v>
      </c>
      <c r="V767" s="135">
        <f t="shared" si="237"/>
        <v>60</v>
      </c>
      <c r="W767" s="167">
        <f t="shared" si="238"/>
        <v>61.015000000000001</v>
      </c>
      <c r="X767" s="167">
        <f t="shared" si="239"/>
        <v>60.275000000000006</v>
      </c>
      <c r="Y767" s="167">
        <f t="shared" si="240"/>
        <v>60.396000000000001</v>
      </c>
      <c r="Z767">
        <f t="shared" si="241"/>
        <v>96.015000000000001</v>
      </c>
      <c r="AA767">
        <f t="shared" si="242"/>
        <v>95.275000000000006</v>
      </c>
      <c r="AB767" s="168">
        <f t="shared" si="243"/>
        <v>91.015000000000001</v>
      </c>
      <c r="AC767">
        <f t="shared" si="244"/>
        <v>90.275000000000006</v>
      </c>
      <c r="AD767" s="168">
        <f t="shared" si="245"/>
        <v>61.015000000000001</v>
      </c>
      <c r="AE767">
        <f t="shared" si="246"/>
        <v>60.275000000000006</v>
      </c>
    </row>
    <row r="768" spans="1:31" outlineLevel="1" x14ac:dyDescent="0.25">
      <c r="A768" s="149">
        <v>35</v>
      </c>
      <c r="B768" s="164" t="str">
        <f t="shared" si="228"/>
        <v>FA</v>
      </c>
      <c r="C768" s="164" t="str">
        <f t="shared" si="229"/>
        <v>FA</v>
      </c>
      <c r="D768" s="164" t="str">
        <f t="shared" si="230"/>
        <v>FA</v>
      </c>
      <c r="E768" s="135">
        <v>79.05</v>
      </c>
      <c r="F768" s="165">
        <v>3</v>
      </c>
      <c r="G768" s="135">
        <v>0.5</v>
      </c>
      <c r="H768" s="135">
        <v>125</v>
      </c>
      <c r="I768" s="154">
        <v>74.813800000000001</v>
      </c>
      <c r="J768" s="154">
        <v>5.0000000000000001E-4</v>
      </c>
      <c r="K768" s="154">
        <v>125.593</v>
      </c>
      <c r="L768" s="154">
        <v>125.16500000000001</v>
      </c>
      <c r="M768" s="154">
        <v>125.23699999999999</v>
      </c>
      <c r="N768" s="135">
        <f t="shared" si="231"/>
        <v>95</v>
      </c>
      <c r="O768" s="167">
        <f t="shared" si="232"/>
        <v>95.593000000000004</v>
      </c>
      <c r="P768" s="167">
        <f t="shared" si="232"/>
        <v>95.165000000000006</v>
      </c>
      <c r="Q768" s="167">
        <f t="shared" si="232"/>
        <v>95.236999999999995</v>
      </c>
      <c r="R768" s="135">
        <f t="shared" si="233"/>
        <v>90</v>
      </c>
      <c r="S768" s="167">
        <f t="shared" si="234"/>
        <v>90.593000000000004</v>
      </c>
      <c r="T768" s="167">
        <f t="shared" si="235"/>
        <v>90.165000000000006</v>
      </c>
      <c r="U768" s="167">
        <f t="shared" si="236"/>
        <v>90.236999999999995</v>
      </c>
      <c r="V768" s="135">
        <f t="shared" si="237"/>
        <v>60</v>
      </c>
      <c r="W768" s="167">
        <f t="shared" si="238"/>
        <v>60.593000000000004</v>
      </c>
      <c r="X768" s="167">
        <f t="shared" si="239"/>
        <v>60.165000000000006</v>
      </c>
      <c r="Y768" s="167">
        <f t="shared" si="240"/>
        <v>60.236999999999995</v>
      </c>
      <c r="Z768">
        <f t="shared" si="241"/>
        <v>95.593000000000004</v>
      </c>
      <c r="AA768">
        <f t="shared" si="242"/>
        <v>95.165000000000006</v>
      </c>
      <c r="AB768" s="168">
        <f t="shared" si="243"/>
        <v>90.593000000000004</v>
      </c>
      <c r="AC768">
        <f t="shared" si="244"/>
        <v>90.165000000000006</v>
      </c>
      <c r="AD768" s="168">
        <f t="shared" si="245"/>
        <v>60.593000000000004</v>
      </c>
      <c r="AE768">
        <f t="shared" si="246"/>
        <v>60.165000000000006</v>
      </c>
    </row>
    <row r="769" spans="1:31" outlineLevel="1" x14ac:dyDescent="0.25">
      <c r="A769" s="149">
        <v>50</v>
      </c>
      <c r="B769" s="164" t="str">
        <f t="shared" si="228"/>
        <v>FA</v>
      </c>
      <c r="C769" s="164" t="str">
        <f t="shared" si="229"/>
        <v>FA</v>
      </c>
      <c r="D769" s="164" t="str">
        <f t="shared" si="230"/>
        <v>FA</v>
      </c>
      <c r="E769" s="135">
        <v>112.86</v>
      </c>
      <c r="F769" s="165">
        <v>3</v>
      </c>
      <c r="G769" s="135">
        <v>0.5</v>
      </c>
      <c r="H769" s="135">
        <v>125</v>
      </c>
      <c r="I769" s="154">
        <v>108.622</v>
      </c>
      <c r="J769" s="154">
        <v>5.0000000000000001E-4</v>
      </c>
      <c r="K769" s="154">
        <v>125.423</v>
      </c>
      <c r="L769" s="154">
        <v>125.11799999999999</v>
      </c>
      <c r="M769" s="154">
        <v>125.16800000000001</v>
      </c>
      <c r="N769" s="135">
        <f t="shared" si="231"/>
        <v>95</v>
      </c>
      <c r="O769" s="167">
        <f t="shared" si="232"/>
        <v>95.423000000000002</v>
      </c>
      <c r="P769" s="167">
        <f t="shared" si="232"/>
        <v>95.117999999999995</v>
      </c>
      <c r="Q769" s="167">
        <f t="shared" si="232"/>
        <v>95.168000000000006</v>
      </c>
      <c r="R769" s="135">
        <f t="shared" si="233"/>
        <v>90</v>
      </c>
      <c r="S769" s="167">
        <f t="shared" si="234"/>
        <v>90.423000000000002</v>
      </c>
      <c r="T769" s="167">
        <f t="shared" si="235"/>
        <v>90.117999999999995</v>
      </c>
      <c r="U769" s="167">
        <f t="shared" si="236"/>
        <v>90.168000000000006</v>
      </c>
      <c r="V769" s="135">
        <f t="shared" si="237"/>
        <v>60</v>
      </c>
      <c r="W769" s="167">
        <f t="shared" si="238"/>
        <v>60.423000000000002</v>
      </c>
      <c r="X769" s="167">
        <f t="shared" si="239"/>
        <v>60.117999999999995</v>
      </c>
      <c r="Y769" s="167">
        <f t="shared" si="240"/>
        <v>60.168000000000006</v>
      </c>
      <c r="Z769">
        <f t="shared" si="241"/>
        <v>95.423000000000002</v>
      </c>
      <c r="AA769">
        <f t="shared" si="242"/>
        <v>95.117999999999995</v>
      </c>
      <c r="AB769" s="168">
        <f t="shared" si="243"/>
        <v>90.423000000000002</v>
      </c>
      <c r="AC769">
        <f t="shared" si="244"/>
        <v>90.117999999999995</v>
      </c>
      <c r="AD769" s="168">
        <f t="shared" si="245"/>
        <v>60.423000000000002</v>
      </c>
      <c r="AE769">
        <f t="shared" si="246"/>
        <v>60.117999999999995</v>
      </c>
    </row>
    <row r="770" spans="1:31" outlineLevel="1" x14ac:dyDescent="0.25">
      <c r="A770" s="149">
        <v>60</v>
      </c>
      <c r="B770" s="164" t="str">
        <f t="shared" si="228"/>
        <v>FA</v>
      </c>
      <c r="C770" s="164" t="str">
        <f t="shared" si="229"/>
        <v>FA</v>
      </c>
      <c r="D770" s="164" t="str">
        <f t="shared" si="230"/>
        <v>FA</v>
      </c>
      <c r="E770" s="135">
        <v>135.4</v>
      </c>
      <c r="F770" s="165">
        <v>3</v>
      </c>
      <c r="G770" s="135">
        <v>0.5</v>
      </c>
      <c r="H770" s="135">
        <v>125</v>
      </c>
      <c r="I770" s="154">
        <v>131.16</v>
      </c>
      <c r="J770" s="154">
        <v>5.0000000000000001E-4</v>
      </c>
      <c r="K770" s="154">
        <v>125.355</v>
      </c>
      <c r="L770" s="154">
        <v>125.102</v>
      </c>
      <c r="M770" s="154">
        <v>125.14100000000001</v>
      </c>
      <c r="N770" s="135">
        <f t="shared" si="231"/>
        <v>95</v>
      </c>
      <c r="O770" s="167">
        <f t="shared" si="232"/>
        <v>95.355000000000004</v>
      </c>
      <c r="P770" s="167">
        <f t="shared" si="232"/>
        <v>95.102000000000004</v>
      </c>
      <c r="Q770" s="167">
        <f t="shared" si="232"/>
        <v>95.141000000000005</v>
      </c>
      <c r="R770" s="135">
        <f t="shared" si="233"/>
        <v>90</v>
      </c>
      <c r="S770" s="167">
        <f t="shared" si="234"/>
        <v>90.355000000000004</v>
      </c>
      <c r="T770" s="167">
        <f t="shared" si="235"/>
        <v>90.102000000000004</v>
      </c>
      <c r="U770" s="167">
        <f t="shared" si="236"/>
        <v>90.141000000000005</v>
      </c>
      <c r="V770" s="135">
        <f t="shared" si="237"/>
        <v>60</v>
      </c>
      <c r="W770" s="167">
        <f t="shared" si="238"/>
        <v>60.355000000000004</v>
      </c>
      <c r="X770" s="167">
        <f t="shared" si="239"/>
        <v>60.102000000000004</v>
      </c>
      <c r="Y770" s="167">
        <f t="shared" si="240"/>
        <v>60.141000000000005</v>
      </c>
      <c r="Z770">
        <f t="shared" si="241"/>
        <v>95.355000000000004</v>
      </c>
      <c r="AA770">
        <f t="shared" si="242"/>
        <v>95.102000000000004</v>
      </c>
      <c r="AB770" s="168">
        <f t="shared" si="243"/>
        <v>90.355000000000004</v>
      </c>
      <c r="AC770">
        <f t="shared" si="244"/>
        <v>90.102000000000004</v>
      </c>
      <c r="AD770" s="168">
        <f t="shared" si="245"/>
        <v>60.355000000000004</v>
      </c>
      <c r="AE770">
        <f t="shared" si="246"/>
        <v>60.102000000000004</v>
      </c>
    </row>
    <row r="771" spans="1:31" outlineLevel="1" x14ac:dyDescent="0.25">
      <c r="A771" s="149">
        <v>70</v>
      </c>
      <c r="B771" s="164" t="str">
        <f t="shared" si="228"/>
        <v>FA</v>
      </c>
      <c r="C771" s="164" t="str">
        <f t="shared" si="229"/>
        <v>FA</v>
      </c>
      <c r="D771" s="164" t="str">
        <f t="shared" si="230"/>
        <v>FA</v>
      </c>
      <c r="E771" s="135">
        <v>157.94</v>
      </c>
      <c r="F771" s="165">
        <v>3</v>
      </c>
      <c r="G771" s="135">
        <v>0.5</v>
      </c>
      <c r="H771" s="135">
        <v>125</v>
      </c>
      <c r="I771" s="154">
        <v>153.69800000000001</v>
      </c>
      <c r="J771" s="154">
        <v>5.0000000000000001E-4</v>
      </c>
      <c r="K771" s="154">
        <v>125.306</v>
      </c>
      <c r="L771" s="154">
        <v>125.08799999999999</v>
      </c>
      <c r="M771" s="154">
        <v>125.123</v>
      </c>
      <c r="N771" s="135">
        <f t="shared" si="231"/>
        <v>95</v>
      </c>
      <c r="O771" s="167">
        <f t="shared" si="232"/>
        <v>95.305999999999997</v>
      </c>
      <c r="P771" s="167">
        <f t="shared" si="232"/>
        <v>95.087999999999994</v>
      </c>
      <c r="Q771" s="167">
        <f t="shared" si="232"/>
        <v>95.123000000000005</v>
      </c>
      <c r="R771" s="135">
        <f t="shared" si="233"/>
        <v>90</v>
      </c>
      <c r="S771" s="167">
        <f t="shared" si="234"/>
        <v>90.305999999999997</v>
      </c>
      <c r="T771" s="167">
        <f t="shared" si="235"/>
        <v>90.087999999999994</v>
      </c>
      <c r="U771" s="167">
        <f t="shared" si="236"/>
        <v>90.123000000000005</v>
      </c>
      <c r="V771" s="135">
        <f t="shared" si="237"/>
        <v>60</v>
      </c>
      <c r="W771" s="167">
        <f t="shared" si="238"/>
        <v>60.305999999999997</v>
      </c>
      <c r="X771" s="167">
        <f t="shared" si="239"/>
        <v>60.087999999999994</v>
      </c>
      <c r="Y771" s="167">
        <f t="shared" si="240"/>
        <v>60.123000000000005</v>
      </c>
      <c r="Z771">
        <f t="shared" si="241"/>
        <v>95.305999999999997</v>
      </c>
      <c r="AA771">
        <f t="shared" si="242"/>
        <v>95.087999999999994</v>
      </c>
      <c r="AB771" s="168">
        <f t="shared" si="243"/>
        <v>90.305999999999997</v>
      </c>
      <c r="AC771">
        <f t="shared" si="244"/>
        <v>90.087999999999994</v>
      </c>
      <c r="AD771" s="168">
        <f t="shared" si="245"/>
        <v>60.305999999999997</v>
      </c>
      <c r="AE771">
        <f t="shared" si="246"/>
        <v>60.087999999999994</v>
      </c>
    </row>
    <row r="772" spans="1:31" outlineLevel="1" x14ac:dyDescent="0.25">
      <c r="A772" s="149">
        <v>85</v>
      </c>
      <c r="B772" s="164" t="str">
        <f t="shared" si="228"/>
        <v>FA</v>
      </c>
      <c r="C772" s="164" t="str">
        <f t="shared" si="229"/>
        <v>FA</v>
      </c>
      <c r="D772" s="164" t="str">
        <f t="shared" si="230"/>
        <v>FA</v>
      </c>
      <c r="E772" s="135">
        <v>191.75</v>
      </c>
      <c r="F772" s="165">
        <v>3</v>
      </c>
      <c r="G772" s="135">
        <v>0.5</v>
      </c>
      <c r="H772" s="135">
        <v>125</v>
      </c>
      <c r="I772" s="154">
        <v>187.506</v>
      </c>
      <c r="J772" s="154">
        <v>5.0000000000000001E-4</v>
      </c>
      <c r="K772" s="154">
        <v>125.254</v>
      </c>
      <c r="L772" s="154">
        <v>125.07299999999999</v>
      </c>
      <c r="M772" s="154">
        <v>125.102</v>
      </c>
      <c r="N772" s="135">
        <f t="shared" si="231"/>
        <v>95</v>
      </c>
      <c r="O772" s="167">
        <f t="shared" si="232"/>
        <v>95.254000000000005</v>
      </c>
      <c r="P772" s="167">
        <f t="shared" si="232"/>
        <v>95.072999999999993</v>
      </c>
      <c r="Q772" s="167">
        <f t="shared" si="232"/>
        <v>95.102000000000004</v>
      </c>
      <c r="R772" s="135">
        <f t="shared" si="233"/>
        <v>90</v>
      </c>
      <c r="S772" s="167">
        <f t="shared" si="234"/>
        <v>90.254000000000005</v>
      </c>
      <c r="T772" s="167">
        <f t="shared" si="235"/>
        <v>90.072999999999993</v>
      </c>
      <c r="U772" s="167">
        <f t="shared" si="236"/>
        <v>90.102000000000004</v>
      </c>
      <c r="V772" s="135">
        <f t="shared" si="237"/>
        <v>60</v>
      </c>
      <c r="W772" s="167">
        <f t="shared" si="238"/>
        <v>60.254000000000005</v>
      </c>
      <c r="X772" s="167">
        <f t="shared" si="239"/>
        <v>60.072999999999993</v>
      </c>
      <c r="Y772" s="167">
        <f t="shared" si="240"/>
        <v>60.102000000000004</v>
      </c>
      <c r="Z772">
        <f t="shared" si="241"/>
        <v>95.254000000000005</v>
      </c>
      <c r="AA772">
        <f t="shared" si="242"/>
        <v>95.072999999999993</v>
      </c>
      <c r="AB772" s="168">
        <f t="shared" si="243"/>
        <v>90.254000000000005</v>
      </c>
      <c r="AC772">
        <f t="shared" si="244"/>
        <v>90.072999999999993</v>
      </c>
      <c r="AD772" s="168">
        <f t="shared" si="245"/>
        <v>60.254000000000005</v>
      </c>
      <c r="AE772">
        <f t="shared" si="246"/>
        <v>60.072999999999993</v>
      </c>
    </row>
    <row r="773" spans="1:31" outlineLevel="1" x14ac:dyDescent="0.25">
      <c r="A773" s="149">
        <v>100</v>
      </c>
      <c r="B773" s="164" t="str">
        <f t="shared" si="228"/>
        <v>FA</v>
      </c>
      <c r="C773" s="164" t="str">
        <f t="shared" si="229"/>
        <v>FA</v>
      </c>
      <c r="D773" s="164" t="str">
        <f t="shared" si="230"/>
        <v>FA</v>
      </c>
      <c r="E773" s="135">
        <v>225.55</v>
      </c>
      <c r="F773" s="165">
        <v>3</v>
      </c>
      <c r="G773" s="135">
        <v>0.5</v>
      </c>
      <c r="H773" s="135">
        <v>125</v>
      </c>
      <c r="I773" s="154">
        <v>221.31399999999999</v>
      </c>
      <c r="J773" s="154">
        <v>5.0000000000000001E-4</v>
      </c>
      <c r="K773" s="154">
        <v>125.21599999999999</v>
      </c>
      <c r="L773" s="154">
        <v>125.06399999999999</v>
      </c>
      <c r="M773" s="154">
        <v>125.08799999999999</v>
      </c>
      <c r="N773" s="135">
        <f t="shared" si="231"/>
        <v>95</v>
      </c>
      <c r="O773" s="167">
        <f t="shared" si="232"/>
        <v>95.215999999999994</v>
      </c>
      <c r="P773" s="167">
        <f t="shared" si="232"/>
        <v>95.063999999999993</v>
      </c>
      <c r="Q773" s="167">
        <f t="shared" si="232"/>
        <v>95.087999999999994</v>
      </c>
      <c r="R773" s="135">
        <f t="shared" si="233"/>
        <v>90</v>
      </c>
      <c r="S773" s="167">
        <f t="shared" si="234"/>
        <v>90.215999999999994</v>
      </c>
      <c r="T773" s="167">
        <f t="shared" si="235"/>
        <v>90.063999999999993</v>
      </c>
      <c r="U773" s="167">
        <f t="shared" si="236"/>
        <v>90.087999999999994</v>
      </c>
      <c r="V773" s="135">
        <f t="shared" si="237"/>
        <v>60</v>
      </c>
      <c r="W773" s="167">
        <f t="shared" si="238"/>
        <v>60.215999999999994</v>
      </c>
      <c r="X773" s="167">
        <f t="shared" si="239"/>
        <v>60.063999999999993</v>
      </c>
      <c r="Y773" s="167">
        <f t="shared" si="240"/>
        <v>60.087999999999994</v>
      </c>
      <c r="Z773">
        <f t="shared" si="241"/>
        <v>95.215999999999994</v>
      </c>
      <c r="AA773">
        <f t="shared" si="242"/>
        <v>95.063999999999993</v>
      </c>
      <c r="AB773" s="168">
        <f t="shared" si="243"/>
        <v>90.215999999999994</v>
      </c>
      <c r="AC773">
        <f t="shared" si="244"/>
        <v>90.063999999999993</v>
      </c>
      <c r="AD773" s="168">
        <f t="shared" si="245"/>
        <v>60.215999999999994</v>
      </c>
      <c r="AE773">
        <f t="shared" si="246"/>
        <v>60.063999999999993</v>
      </c>
    </row>
    <row r="774" spans="1:31" outlineLevel="1" x14ac:dyDescent="0.25">
      <c r="A774" s="149">
        <v>125</v>
      </c>
      <c r="B774" s="164" t="str">
        <f t="shared" si="228"/>
        <v>FA</v>
      </c>
      <c r="C774" s="164" t="str">
        <f t="shared" si="229"/>
        <v>FA</v>
      </c>
      <c r="D774" s="164" t="str">
        <f t="shared" si="230"/>
        <v>FA</v>
      </c>
      <c r="E774" s="135">
        <v>281.89999999999998</v>
      </c>
      <c r="F774" s="165">
        <v>3</v>
      </c>
      <c r="G774" s="135">
        <v>0.5</v>
      </c>
      <c r="H774" s="135">
        <v>125</v>
      </c>
      <c r="I774" s="154">
        <v>277.66000000000003</v>
      </c>
      <c r="J774" s="154">
        <v>5.0000000000000001E-4</v>
      </c>
      <c r="K774" s="154">
        <v>125.175</v>
      </c>
      <c r="L774" s="154">
        <v>125.05200000000001</v>
      </c>
      <c r="M774" s="154">
        <v>125.07</v>
      </c>
      <c r="N774" s="135">
        <f t="shared" si="231"/>
        <v>95</v>
      </c>
      <c r="O774" s="167">
        <f t="shared" si="232"/>
        <v>95.174999999999997</v>
      </c>
      <c r="P774" s="167">
        <f t="shared" si="232"/>
        <v>95.052000000000007</v>
      </c>
      <c r="Q774" s="167">
        <f t="shared" si="232"/>
        <v>95.07</v>
      </c>
      <c r="R774" s="135">
        <f t="shared" si="233"/>
        <v>90</v>
      </c>
      <c r="S774" s="167">
        <f t="shared" si="234"/>
        <v>90.174999999999997</v>
      </c>
      <c r="T774" s="167">
        <f t="shared" si="235"/>
        <v>90.052000000000007</v>
      </c>
      <c r="U774" s="167">
        <f t="shared" si="236"/>
        <v>90.07</v>
      </c>
      <c r="V774" s="135">
        <f t="shared" si="237"/>
        <v>60</v>
      </c>
      <c r="W774" s="167">
        <f t="shared" si="238"/>
        <v>60.174999999999997</v>
      </c>
      <c r="X774" s="167">
        <f t="shared" si="239"/>
        <v>60.052000000000007</v>
      </c>
      <c r="Y774" s="167">
        <f t="shared" si="240"/>
        <v>60.069999999999993</v>
      </c>
      <c r="Z774">
        <f t="shared" si="241"/>
        <v>95.174999999999997</v>
      </c>
      <c r="AA774">
        <f t="shared" si="242"/>
        <v>95.052000000000007</v>
      </c>
      <c r="AB774" s="168">
        <f t="shared" si="243"/>
        <v>90.174999999999997</v>
      </c>
      <c r="AC774">
        <f t="shared" si="244"/>
        <v>90.052000000000007</v>
      </c>
      <c r="AD774" s="168">
        <f t="shared" si="245"/>
        <v>60.174999999999997</v>
      </c>
      <c r="AE774">
        <f t="shared" si="246"/>
        <v>60.052000000000007</v>
      </c>
    </row>
    <row r="775" spans="1:31" outlineLevel="1" x14ac:dyDescent="0.25">
      <c r="A775" s="149">
        <v>150</v>
      </c>
      <c r="B775" s="164" t="str">
        <f t="shared" si="228"/>
        <v>FA</v>
      </c>
      <c r="C775" s="164" t="str">
        <f t="shared" si="229"/>
        <v>FA</v>
      </c>
      <c r="D775" s="164" t="str">
        <f t="shared" si="230"/>
        <v>FA</v>
      </c>
      <c r="E775" s="135">
        <v>338.25</v>
      </c>
      <c r="F775" s="165">
        <v>3</v>
      </c>
      <c r="G775" s="135">
        <v>0.5</v>
      </c>
      <c r="H775" s="135">
        <v>125</v>
      </c>
      <c r="I775" s="154">
        <v>334.00599999999997</v>
      </c>
      <c r="J775" s="154">
        <v>5.0000000000000001E-4</v>
      </c>
      <c r="K775" s="154">
        <v>125.145</v>
      </c>
      <c r="L775" s="154">
        <v>125.044</v>
      </c>
      <c r="M775" s="154">
        <v>125.06</v>
      </c>
      <c r="N775" s="135">
        <f t="shared" si="231"/>
        <v>95</v>
      </c>
      <c r="O775" s="167">
        <f t="shared" si="232"/>
        <v>95.144999999999996</v>
      </c>
      <c r="P775" s="167">
        <f t="shared" si="232"/>
        <v>95.043999999999997</v>
      </c>
      <c r="Q775" s="167">
        <f t="shared" si="232"/>
        <v>95.06</v>
      </c>
      <c r="R775" s="135">
        <f t="shared" si="233"/>
        <v>90</v>
      </c>
      <c r="S775" s="167">
        <f t="shared" si="234"/>
        <v>90.144999999999996</v>
      </c>
      <c r="T775" s="167">
        <f t="shared" si="235"/>
        <v>90.043999999999997</v>
      </c>
      <c r="U775" s="167">
        <f t="shared" si="236"/>
        <v>90.06</v>
      </c>
      <c r="V775" s="135">
        <f t="shared" si="237"/>
        <v>60</v>
      </c>
      <c r="W775" s="167">
        <f t="shared" si="238"/>
        <v>60.144999999999996</v>
      </c>
      <c r="X775" s="167">
        <f t="shared" si="239"/>
        <v>60.043999999999997</v>
      </c>
      <c r="Y775" s="167">
        <f t="shared" si="240"/>
        <v>60.06</v>
      </c>
      <c r="Z775">
        <f t="shared" si="241"/>
        <v>95.144999999999996</v>
      </c>
      <c r="AA775">
        <f t="shared" si="242"/>
        <v>95.043999999999997</v>
      </c>
      <c r="AB775" s="168">
        <f t="shared" si="243"/>
        <v>90.144999999999996</v>
      </c>
      <c r="AC775">
        <f t="shared" si="244"/>
        <v>90.043999999999997</v>
      </c>
      <c r="AD775" s="168">
        <f t="shared" si="245"/>
        <v>60.144999999999996</v>
      </c>
      <c r="AE775">
        <f t="shared" si="246"/>
        <v>60.043999999999997</v>
      </c>
    </row>
    <row r="776" spans="1:31" outlineLevel="1" x14ac:dyDescent="0.25">
      <c r="A776" s="149">
        <v>2</v>
      </c>
      <c r="B776" s="164" t="str">
        <f t="shared" si="228"/>
        <v>FA</v>
      </c>
      <c r="C776" s="164" t="str">
        <f t="shared" si="229"/>
        <v>FA</v>
      </c>
      <c r="D776" s="164" t="str">
        <f t="shared" si="230"/>
        <v>FA</v>
      </c>
      <c r="E776" s="135">
        <v>4.68</v>
      </c>
      <c r="F776" s="165">
        <v>3</v>
      </c>
      <c r="G776" s="135">
        <v>1</v>
      </c>
      <c r="H776" s="135">
        <v>125</v>
      </c>
      <c r="I776" s="154">
        <v>0.43692300000000001</v>
      </c>
      <c r="J776" s="154">
        <v>1E-3</v>
      </c>
      <c r="K776" s="154">
        <v>141.79900000000001</v>
      </c>
      <c r="L776" s="154">
        <v>129.393</v>
      </c>
      <c r="M776" s="154">
        <v>131.78</v>
      </c>
      <c r="N776" s="135">
        <f t="shared" si="231"/>
        <v>95</v>
      </c>
      <c r="O776" s="167">
        <f t="shared" si="232"/>
        <v>111.79900000000001</v>
      </c>
      <c r="P776" s="167">
        <f t="shared" si="232"/>
        <v>99.393000000000001</v>
      </c>
      <c r="Q776" s="167">
        <f t="shared" si="232"/>
        <v>101.78</v>
      </c>
      <c r="R776" s="135">
        <f t="shared" si="233"/>
        <v>90</v>
      </c>
      <c r="S776" s="167">
        <f t="shared" si="234"/>
        <v>106.79900000000001</v>
      </c>
      <c r="T776" s="167">
        <f t="shared" si="235"/>
        <v>94.393000000000001</v>
      </c>
      <c r="U776" s="167">
        <f t="shared" si="236"/>
        <v>96.78</v>
      </c>
      <c r="V776" s="135">
        <f t="shared" si="237"/>
        <v>60</v>
      </c>
      <c r="W776" s="167">
        <f t="shared" si="238"/>
        <v>76.799000000000007</v>
      </c>
      <c r="X776" s="167">
        <f t="shared" si="239"/>
        <v>64.393000000000001</v>
      </c>
      <c r="Y776" s="167">
        <f t="shared" si="240"/>
        <v>66.78</v>
      </c>
      <c r="Z776">
        <f t="shared" si="241"/>
        <v>111.79900000000001</v>
      </c>
      <c r="AA776">
        <f t="shared" si="242"/>
        <v>99.393000000000001</v>
      </c>
      <c r="AB776" s="168">
        <f t="shared" si="243"/>
        <v>106.79900000000001</v>
      </c>
      <c r="AC776">
        <f t="shared" si="244"/>
        <v>94.393000000000001</v>
      </c>
      <c r="AD776" s="168">
        <f t="shared" si="245"/>
        <v>76.799000000000007</v>
      </c>
      <c r="AE776">
        <f t="shared" si="246"/>
        <v>64.393000000000001</v>
      </c>
    </row>
    <row r="777" spans="1:31" outlineLevel="1" x14ac:dyDescent="0.25">
      <c r="A777" s="149">
        <v>3.5</v>
      </c>
      <c r="B777" s="164" t="str">
        <f t="shared" si="228"/>
        <v>FA</v>
      </c>
      <c r="C777" s="164" t="str">
        <f t="shared" si="229"/>
        <v>FA</v>
      </c>
      <c r="D777" s="164" t="str">
        <f t="shared" si="230"/>
        <v>FA</v>
      </c>
      <c r="E777" s="135">
        <v>8.06</v>
      </c>
      <c r="F777" s="165">
        <v>3</v>
      </c>
      <c r="G777" s="135">
        <v>1</v>
      </c>
      <c r="H777" s="135">
        <v>125</v>
      </c>
      <c r="I777" s="154">
        <v>3.8176899999999998</v>
      </c>
      <c r="J777" s="154">
        <v>1E-3</v>
      </c>
      <c r="K777" s="154">
        <v>135.44999999999999</v>
      </c>
      <c r="L777" s="154">
        <v>127.70399999999999</v>
      </c>
      <c r="M777" s="154">
        <v>129.12100000000001</v>
      </c>
      <c r="N777" s="135">
        <f t="shared" si="231"/>
        <v>95</v>
      </c>
      <c r="O777" s="167">
        <f t="shared" si="232"/>
        <v>105.44999999999999</v>
      </c>
      <c r="P777" s="167">
        <f t="shared" si="232"/>
        <v>97.703999999999994</v>
      </c>
      <c r="Q777" s="167">
        <f t="shared" si="232"/>
        <v>99.121000000000009</v>
      </c>
      <c r="R777" s="135">
        <f t="shared" si="233"/>
        <v>90</v>
      </c>
      <c r="S777" s="167">
        <f t="shared" si="234"/>
        <v>100.44999999999999</v>
      </c>
      <c r="T777" s="167">
        <f t="shared" si="235"/>
        <v>92.703999999999994</v>
      </c>
      <c r="U777" s="167">
        <f t="shared" si="236"/>
        <v>94.121000000000009</v>
      </c>
      <c r="V777" s="135">
        <f t="shared" si="237"/>
        <v>60</v>
      </c>
      <c r="W777" s="167">
        <f t="shared" si="238"/>
        <v>70.449999999999989</v>
      </c>
      <c r="X777" s="167">
        <f t="shared" si="239"/>
        <v>62.703999999999994</v>
      </c>
      <c r="Y777" s="167">
        <f t="shared" si="240"/>
        <v>64.121000000000009</v>
      </c>
      <c r="Z777">
        <f t="shared" si="241"/>
        <v>105.44999999999999</v>
      </c>
      <c r="AA777">
        <f t="shared" si="242"/>
        <v>97.703999999999994</v>
      </c>
      <c r="AB777" s="168">
        <f t="shared" si="243"/>
        <v>100.44999999999999</v>
      </c>
      <c r="AC777">
        <f t="shared" si="244"/>
        <v>92.703999999999994</v>
      </c>
      <c r="AD777" s="168">
        <f t="shared" si="245"/>
        <v>70.449999999999989</v>
      </c>
      <c r="AE777">
        <f t="shared" si="246"/>
        <v>62.703999999999994</v>
      </c>
    </row>
    <row r="778" spans="1:31" outlineLevel="1" x14ac:dyDescent="0.25">
      <c r="A778" s="149">
        <v>5</v>
      </c>
      <c r="B778" s="164" t="str">
        <f t="shared" si="228"/>
        <v>FA</v>
      </c>
      <c r="C778" s="164" t="str">
        <f t="shared" si="229"/>
        <v>FA</v>
      </c>
      <c r="D778" s="164" t="str">
        <f t="shared" si="230"/>
        <v>FA</v>
      </c>
      <c r="E778" s="135">
        <v>11.44</v>
      </c>
      <c r="F778" s="165">
        <v>3</v>
      </c>
      <c r="G778" s="135">
        <v>1</v>
      </c>
      <c r="H778" s="135">
        <v>125</v>
      </c>
      <c r="I778" s="154">
        <v>7.1984599999999999</v>
      </c>
      <c r="J778" s="154">
        <v>1E-3</v>
      </c>
      <c r="K778" s="154">
        <v>132.54599999999999</v>
      </c>
      <c r="L778" s="154">
        <v>126.97499999999999</v>
      </c>
      <c r="M778" s="154">
        <v>127.926</v>
      </c>
      <c r="N778" s="135">
        <f t="shared" si="231"/>
        <v>95</v>
      </c>
      <c r="O778" s="167">
        <f t="shared" si="232"/>
        <v>102.54599999999999</v>
      </c>
      <c r="P778" s="167">
        <f t="shared" si="232"/>
        <v>96.974999999999994</v>
      </c>
      <c r="Q778" s="167">
        <f t="shared" si="232"/>
        <v>97.926000000000002</v>
      </c>
      <c r="R778" s="135">
        <f t="shared" si="233"/>
        <v>90</v>
      </c>
      <c r="S778" s="167">
        <f t="shared" si="234"/>
        <v>97.545999999999992</v>
      </c>
      <c r="T778" s="167">
        <f t="shared" si="235"/>
        <v>91.974999999999994</v>
      </c>
      <c r="U778" s="167">
        <f t="shared" si="236"/>
        <v>92.926000000000002</v>
      </c>
      <c r="V778" s="135">
        <f t="shared" si="237"/>
        <v>60</v>
      </c>
      <c r="W778" s="167">
        <f t="shared" si="238"/>
        <v>67.545999999999992</v>
      </c>
      <c r="X778" s="167">
        <f t="shared" si="239"/>
        <v>61.974999999999994</v>
      </c>
      <c r="Y778" s="167">
        <f t="shared" si="240"/>
        <v>62.926000000000002</v>
      </c>
      <c r="Z778">
        <f t="shared" si="241"/>
        <v>102.54599999999999</v>
      </c>
      <c r="AA778">
        <f t="shared" si="242"/>
        <v>96.974999999999994</v>
      </c>
      <c r="AB778" s="168">
        <f t="shared" si="243"/>
        <v>97.545999999999992</v>
      </c>
      <c r="AC778">
        <f t="shared" si="244"/>
        <v>91.974999999999994</v>
      </c>
      <c r="AD778" s="168">
        <f t="shared" si="245"/>
        <v>67.545999999999992</v>
      </c>
      <c r="AE778">
        <f t="shared" si="246"/>
        <v>61.974999999999994</v>
      </c>
    </row>
    <row r="779" spans="1:31" outlineLevel="1" x14ac:dyDescent="0.25">
      <c r="A779" s="149">
        <v>7.5</v>
      </c>
      <c r="B779" s="164" t="str">
        <f t="shared" si="228"/>
        <v>FA</v>
      </c>
      <c r="C779" s="164" t="str">
        <f t="shared" si="229"/>
        <v>FA</v>
      </c>
      <c r="D779" s="164" t="str">
        <f t="shared" si="230"/>
        <v>FA</v>
      </c>
      <c r="E779" s="135">
        <v>17.07</v>
      </c>
      <c r="F779" s="165">
        <v>3</v>
      </c>
      <c r="G779" s="135">
        <v>1</v>
      </c>
      <c r="H779" s="135">
        <v>125</v>
      </c>
      <c r="I779" s="154">
        <v>12.8331</v>
      </c>
      <c r="J779" s="154">
        <v>1E-3</v>
      </c>
      <c r="K779" s="154">
        <v>130.154</v>
      </c>
      <c r="L779" s="154">
        <v>126.354</v>
      </c>
      <c r="M779" s="154">
        <v>127.018</v>
      </c>
      <c r="N779" s="135">
        <f t="shared" si="231"/>
        <v>95</v>
      </c>
      <c r="O779" s="167">
        <f t="shared" si="232"/>
        <v>100.154</v>
      </c>
      <c r="P779" s="167">
        <f t="shared" si="232"/>
        <v>96.353999999999999</v>
      </c>
      <c r="Q779" s="167">
        <f t="shared" si="232"/>
        <v>97.018000000000001</v>
      </c>
      <c r="R779" s="135">
        <f t="shared" si="233"/>
        <v>90</v>
      </c>
      <c r="S779" s="167">
        <f t="shared" si="234"/>
        <v>95.153999999999996</v>
      </c>
      <c r="T779" s="167">
        <f t="shared" si="235"/>
        <v>91.353999999999999</v>
      </c>
      <c r="U779" s="167">
        <f t="shared" si="236"/>
        <v>92.018000000000001</v>
      </c>
      <c r="V779" s="135">
        <f t="shared" si="237"/>
        <v>60</v>
      </c>
      <c r="W779" s="167">
        <f t="shared" si="238"/>
        <v>65.153999999999996</v>
      </c>
      <c r="X779" s="167">
        <f t="shared" si="239"/>
        <v>61.353999999999999</v>
      </c>
      <c r="Y779" s="167">
        <f t="shared" si="240"/>
        <v>62.018000000000001</v>
      </c>
      <c r="Z779">
        <f t="shared" si="241"/>
        <v>100.154</v>
      </c>
      <c r="AA779">
        <f t="shared" si="242"/>
        <v>96.353999999999999</v>
      </c>
      <c r="AB779" s="168">
        <f t="shared" si="243"/>
        <v>95.153999999999996</v>
      </c>
      <c r="AC779">
        <f t="shared" si="244"/>
        <v>91.353999999999999</v>
      </c>
      <c r="AD779" s="168">
        <f t="shared" si="245"/>
        <v>65.153999999999996</v>
      </c>
      <c r="AE779">
        <f t="shared" si="246"/>
        <v>61.353999999999999</v>
      </c>
    </row>
    <row r="780" spans="1:31" outlineLevel="1" x14ac:dyDescent="0.25">
      <c r="A780" s="149">
        <v>10</v>
      </c>
      <c r="B780" s="164" t="str">
        <f t="shared" si="228"/>
        <v>FA</v>
      </c>
      <c r="C780" s="164" t="str">
        <f t="shared" si="229"/>
        <v>FA</v>
      </c>
      <c r="D780" s="164" t="str">
        <f t="shared" si="230"/>
        <v>FA</v>
      </c>
      <c r="E780" s="135">
        <v>22.71</v>
      </c>
      <c r="F780" s="165">
        <v>3</v>
      </c>
      <c r="G780" s="135">
        <v>1</v>
      </c>
      <c r="H780" s="135">
        <v>125</v>
      </c>
      <c r="I780" s="154">
        <v>18.467700000000001</v>
      </c>
      <c r="J780" s="154">
        <v>1E-3</v>
      </c>
      <c r="K780" s="154">
        <v>128.929</v>
      </c>
      <c r="L780" s="154">
        <v>126.04600000000001</v>
      </c>
      <c r="M780" s="154">
        <v>126.53400000000001</v>
      </c>
      <c r="N780" s="135">
        <f t="shared" si="231"/>
        <v>95</v>
      </c>
      <c r="O780" s="167">
        <f t="shared" si="232"/>
        <v>98.929000000000002</v>
      </c>
      <c r="P780" s="167">
        <f t="shared" si="232"/>
        <v>96.046000000000006</v>
      </c>
      <c r="Q780" s="167">
        <f t="shared" si="232"/>
        <v>96.534000000000006</v>
      </c>
      <c r="R780" s="135">
        <f t="shared" si="233"/>
        <v>90</v>
      </c>
      <c r="S780" s="167">
        <f t="shared" si="234"/>
        <v>93.929000000000002</v>
      </c>
      <c r="T780" s="167">
        <f t="shared" si="235"/>
        <v>91.046000000000006</v>
      </c>
      <c r="U780" s="167">
        <f t="shared" si="236"/>
        <v>91.534000000000006</v>
      </c>
      <c r="V780" s="135">
        <f t="shared" si="237"/>
        <v>60</v>
      </c>
      <c r="W780" s="167">
        <f t="shared" si="238"/>
        <v>63.929000000000002</v>
      </c>
      <c r="X780" s="167">
        <f t="shared" si="239"/>
        <v>61.046000000000006</v>
      </c>
      <c r="Y780" s="167">
        <f t="shared" si="240"/>
        <v>61.534000000000006</v>
      </c>
      <c r="Z780">
        <f t="shared" si="241"/>
        <v>98.929000000000002</v>
      </c>
      <c r="AA780">
        <f t="shared" si="242"/>
        <v>96.046000000000006</v>
      </c>
      <c r="AB780" s="168">
        <f t="shared" si="243"/>
        <v>93.929000000000002</v>
      </c>
      <c r="AC780">
        <f t="shared" si="244"/>
        <v>91.046000000000006</v>
      </c>
      <c r="AD780" s="168">
        <f t="shared" si="245"/>
        <v>63.929000000000002</v>
      </c>
      <c r="AE780">
        <f t="shared" si="246"/>
        <v>61.046000000000006</v>
      </c>
    </row>
    <row r="781" spans="1:31" outlineLevel="1" x14ac:dyDescent="0.25">
      <c r="A781" s="149">
        <v>15</v>
      </c>
      <c r="B781" s="164" t="str">
        <f t="shared" si="228"/>
        <v>FA</v>
      </c>
      <c r="C781" s="164" t="str">
        <f t="shared" si="229"/>
        <v>FA</v>
      </c>
      <c r="D781" s="164" t="str">
        <f t="shared" si="230"/>
        <v>FA</v>
      </c>
      <c r="E781" s="135">
        <v>33.979999999999997</v>
      </c>
      <c r="F781" s="165">
        <v>3</v>
      </c>
      <c r="G781" s="135">
        <v>1</v>
      </c>
      <c r="H781" s="135">
        <v>125</v>
      </c>
      <c r="I781" s="154">
        <v>29.736899999999999</v>
      </c>
      <c r="J781" s="154">
        <v>1E-3</v>
      </c>
      <c r="K781" s="154">
        <v>127.67</v>
      </c>
      <c r="L781" s="154">
        <v>125.714</v>
      </c>
      <c r="M781" s="154">
        <v>126.044</v>
      </c>
      <c r="N781" s="135">
        <f t="shared" si="231"/>
        <v>95</v>
      </c>
      <c r="O781" s="167">
        <f t="shared" si="232"/>
        <v>97.67</v>
      </c>
      <c r="P781" s="167">
        <f t="shared" si="232"/>
        <v>95.713999999999999</v>
      </c>
      <c r="Q781" s="167">
        <f t="shared" si="232"/>
        <v>96.043999999999997</v>
      </c>
      <c r="R781" s="135">
        <f t="shared" si="233"/>
        <v>90</v>
      </c>
      <c r="S781" s="167">
        <f t="shared" si="234"/>
        <v>92.67</v>
      </c>
      <c r="T781" s="167">
        <f t="shared" si="235"/>
        <v>90.713999999999999</v>
      </c>
      <c r="U781" s="167">
        <f t="shared" si="236"/>
        <v>91.043999999999997</v>
      </c>
      <c r="V781" s="135">
        <f t="shared" si="237"/>
        <v>60</v>
      </c>
      <c r="W781" s="167">
        <f t="shared" si="238"/>
        <v>62.67</v>
      </c>
      <c r="X781" s="167">
        <f t="shared" si="239"/>
        <v>60.713999999999999</v>
      </c>
      <c r="Y781" s="167">
        <f t="shared" si="240"/>
        <v>61.043999999999997</v>
      </c>
      <c r="Z781">
        <f t="shared" si="241"/>
        <v>97.67</v>
      </c>
      <c r="AA781">
        <f t="shared" si="242"/>
        <v>95.713999999999999</v>
      </c>
      <c r="AB781" s="168">
        <f t="shared" si="243"/>
        <v>92.67</v>
      </c>
      <c r="AC781">
        <f t="shared" si="244"/>
        <v>90.713999999999999</v>
      </c>
      <c r="AD781" s="168">
        <f t="shared" si="245"/>
        <v>62.67</v>
      </c>
      <c r="AE781">
        <f t="shared" si="246"/>
        <v>60.713999999999999</v>
      </c>
    </row>
    <row r="782" spans="1:31" outlineLevel="1" x14ac:dyDescent="0.25">
      <c r="A782" s="149">
        <v>20</v>
      </c>
      <c r="B782" s="164" t="str">
        <f t="shared" si="228"/>
        <v>FA</v>
      </c>
      <c r="C782" s="164" t="str">
        <f t="shared" si="229"/>
        <v>FA</v>
      </c>
      <c r="D782" s="164" t="str">
        <f t="shared" si="230"/>
        <v>FA</v>
      </c>
      <c r="E782" s="135">
        <v>45.25</v>
      </c>
      <c r="F782" s="165">
        <v>3</v>
      </c>
      <c r="G782" s="135">
        <v>1</v>
      </c>
      <c r="H782" s="135">
        <v>125</v>
      </c>
      <c r="I782" s="154">
        <v>41.0062</v>
      </c>
      <c r="J782" s="154">
        <v>1E-3</v>
      </c>
      <c r="K782" s="154">
        <v>127.029</v>
      </c>
      <c r="L782" s="154">
        <v>125.55</v>
      </c>
      <c r="M782" s="154">
        <v>125.791</v>
      </c>
      <c r="N782" s="135">
        <f t="shared" si="231"/>
        <v>95</v>
      </c>
      <c r="O782" s="167">
        <f t="shared" si="232"/>
        <v>97.028999999999996</v>
      </c>
      <c r="P782" s="167">
        <f t="shared" si="232"/>
        <v>95.55</v>
      </c>
      <c r="Q782" s="167">
        <f t="shared" si="232"/>
        <v>95.790999999999997</v>
      </c>
      <c r="R782" s="135">
        <f t="shared" si="233"/>
        <v>90</v>
      </c>
      <c r="S782" s="167">
        <f t="shared" si="234"/>
        <v>92.028999999999996</v>
      </c>
      <c r="T782" s="167">
        <f t="shared" si="235"/>
        <v>90.55</v>
      </c>
      <c r="U782" s="167">
        <f t="shared" si="236"/>
        <v>90.790999999999997</v>
      </c>
      <c r="V782" s="135">
        <f t="shared" si="237"/>
        <v>60</v>
      </c>
      <c r="W782" s="167">
        <f t="shared" si="238"/>
        <v>62.028999999999996</v>
      </c>
      <c r="X782" s="167">
        <f t="shared" si="239"/>
        <v>60.55</v>
      </c>
      <c r="Y782" s="167">
        <f t="shared" si="240"/>
        <v>60.790999999999997</v>
      </c>
      <c r="Z782">
        <f t="shared" si="241"/>
        <v>97.028999999999996</v>
      </c>
      <c r="AA782">
        <f t="shared" si="242"/>
        <v>95.55</v>
      </c>
      <c r="AB782" s="168">
        <f t="shared" si="243"/>
        <v>92.028999999999996</v>
      </c>
      <c r="AC782">
        <f t="shared" si="244"/>
        <v>90.55</v>
      </c>
      <c r="AD782" s="168">
        <f t="shared" si="245"/>
        <v>62.028999999999996</v>
      </c>
      <c r="AE782">
        <f t="shared" si="246"/>
        <v>60.55</v>
      </c>
    </row>
    <row r="783" spans="1:31" outlineLevel="1" x14ac:dyDescent="0.25">
      <c r="A783" s="149">
        <v>35</v>
      </c>
      <c r="B783" s="164" t="str">
        <f t="shared" si="228"/>
        <v>FA</v>
      </c>
      <c r="C783" s="164" t="str">
        <f t="shared" si="229"/>
        <v>FA</v>
      </c>
      <c r="D783" s="164" t="str">
        <f t="shared" si="230"/>
        <v>FA</v>
      </c>
      <c r="E783" s="135">
        <v>79.05</v>
      </c>
      <c r="F783" s="165">
        <v>3</v>
      </c>
      <c r="G783" s="135">
        <v>1</v>
      </c>
      <c r="H783" s="135">
        <v>125</v>
      </c>
      <c r="I783" s="154">
        <v>74.813800000000001</v>
      </c>
      <c r="J783" s="154">
        <v>1E-3</v>
      </c>
      <c r="K783" s="154">
        <v>126.187</v>
      </c>
      <c r="L783" s="154">
        <v>125.33</v>
      </c>
      <c r="M783" s="154">
        <v>125.474</v>
      </c>
      <c r="N783" s="135">
        <f t="shared" si="231"/>
        <v>95</v>
      </c>
      <c r="O783" s="167">
        <f t="shared" si="232"/>
        <v>96.186999999999998</v>
      </c>
      <c r="P783" s="167">
        <f t="shared" si="232"/>
        <v>95.33</v>
      </c>
      <c r="Q783" s="167">
        <f t="shared" si="232"/>
        <v>95.474000000000004</v>
      </c>
      <c r="R783" s="135">
        <f t="shared" si="233"/>
        <v>90</v>
      </c>
      <c r="S783" s="167">
        <f t="shared" si="234"/>
        <v>91.186999999999998</v>
      </c>
      <c r="T783" s="167">
        <f t="shared" si="235"/>
        <v>90.33</v>
      </c>
      <c r="U783" s="167">
        <f t="shared" si="236"/>
        <v>90.474000000000004</v>
      </c>
      <c r="V783" s="135">
        <f t="shared" si="237"/>
        <v>60</v>
      </c>
      <c r="W783" s="167">
        <f t="shared" si="238"/>
        <v>61.186999999999998</v>
      </c>
      <c r="X783" s="167">
        <f t="shared" si="239"/>
        <v>60.33</v>
      </c>
      <c r="Y783" s="167">
        <f t="shared" si="240"/>
        <v>60.474000000000004</v>
      </c>
      <c r="Z783">
        <f t="shared" si="241"/>
        <v>96.186999999999998</v>
      </c>
      <c r="AA783">
        <f t="shared" si="242"/>
        <v>95.33</v>
      </c>
      <c r="AB783" s="168">
        <f t="shared" si="243"/>
        <v>91.186999999999998</v>
      </c>
      <c r="AC783">
        <f t="shared" si="244"/>
        <v>90.33</v>
      </c>
      <c r="AD783" s="168">
        <f t="shared" si="245"/>
        <v>61.186999999999998</v>
      </c>
      <c r="AE783">
        <f t="shared" si="246"/>
        <v>60.33</v>
      </c>
    </row>
    <row r="784" spans="1:31" outlineLevel="1" x14ac:dyDescent="0.25">
      <c r="A784" s="149">
        <v>50</v>
      </c>
      <c r="B784" s="164" t="str">
        <f t="shared" si="228"/>
        <v>FA</v>
      </c>
      <c r="C784" s="164" t="str">
        <f t="shared" si="229"/>
        <v>FA</v>
      </c>
      <c r="D784" s="164" t="str">
        <f t="shared" si="230"/>
        <v>FA</v>
      </c>
      <c r="E784" s="135">
        <v>112.86</v>
      </c>
      <c r="F784" s="165">
        <v>3</v>
      </c>
      <c r="G784" s="135">
        <v>1</v>
      </c>
      <c r="H784" s="135">
        <v>125</v>
      </c>
      <c r="I784" s="154">
        <v>108.622</v>
      </c>
      <c r="J784" s="154">
        <v>1E-3</v>
      </c>
      <c r="K784" s="154">
        <v>125.845</v>
      </c>
      <c r="L784" s="154">
        <v>125.23699999999999</v>
      </c>
      <c r="M784" s="154">
        <v>125.33499999999999</v>
      </c>
      <c r="N784" s="135">
        <f t="shared" si="231"/>
        <v>95</v>
      </c>
      <c r="O784" s="167">
        <f t="shared" si="232"/>
        <v>95.844999999999999</v>
      </c>
      <c r="P784" s="167">
        <f t="shared" si="232"/>
        <v>95.236999999999995</v>
      </c>
      <c r="Q784" s="167">
        <f t="shared" si="232"/>
        <v>95.334999999999994</v>
      </c>
      <c r="R784" s="135">
        <f t="shared" si="233"/>
        <v>90</v>
      </c>
      <c r="S784" s="167">
        <f t="shared" si="234"/>
        <v>90.844999999999999</v>
      </c>
      <c r="T784" s="167">
        <f t="shared" si="235"/>
        <v>90.236999999999995</v>
      </c>
      <c r="U784" s="167">
        <f t="shared" si="236"/>
        <v>90.334999999999994</v>
      </c>
      <c r="V784" s="135">
        <f t="shared" si="237"/>
        <v>60</v>
      </c>
      <c r="W784" s="167">
        <f t="shared" si="238"/>
        <v>60.844999999999999</v>
      </c>
      <c r="X784" s="167">
        <f t="shared" si="239"/>
        <v>60.236999999999995</v>
      </c>
      <c r="Y784" s="167">
        <f t="shared" si="240"/>
        <v>60.334999999999994</v>
      </c>
      <c r="Z784">
        <f t="shared" si="241"/>
        <v>95.844999999999999</v>
      </c>
      <c r="AA784">
        <f t="shared" si="242"/>
        <v>95.236999999999995</v>
      </c>
      <c r="AB784" s="168">
        <f t="shared" si="243"/>
        <v>90.844999999999999</v>
      </c>
      <c r="AC784">
        <f t="shared" si="244"/>
        <v>90.236999999999995</v>
      </c>
      <c r="AD784" s="168">
        <f t="shared" si="245"/>
        <v>60.844999999999999</v>
      </c>
      <c r="AE784">
        <f t="shared" si="246"/>
        <v>60.236999999999995</v>
      </c>
    </row>
    <row r="785" spans="1:31" outlineLevel="1" x14ac:dyDescent="0.25">
      <c r="A785" s="149">
        <v>60</v>
      </c>
      <c r="B785" s="164" t="str">
        <f t="shared" si="228"/>
        <v>FA</v>
      </c>
      <c r="C785" s="164" t="str">
        <f t="shared" si="229"/>
        <v>FA</v>
      </c>
      <c r="D785" s="164" t="str">
        <f t="shared" si="230"/>
        <v>FA</v>
      </c>
      <c r="E785" s="135">
        <v>135.4</v>
      </c>
      <c r="F785" s="165">
        <v>3</v>
      </c>
      <c r="G785" s="135">
        <v>1</v>
      </c>
      <c r="H785" s="135">
        <v>125</v>
      </c>
      <c r="I785" s="154">
        <v>131.16</v>
      </c>
      <c r="J785" s="154">
        <v>1E-3</v>
      </c>
      <c r="K785" s="154">
        <v>125.709</v>
      </c>
      <c r="L785" s="154">
        <v>125.202</v>
      </c>
      <c r="M785" s="154">
        <v>125.28100000000001</v>
      </c>
      <c r="N785" s="135">
        <f t="shared" si="231"/>
        <v>95</v>
      </c>
      <c r="O785" s="167">
        <f t="shared" si="232"/>
        <v>95.709000000000003</v>
      </c>
      <c r="P785" s="167">
        <f t="shared" si="232"/>
        <v>95.201999999999998</v>
      </c>
      <c r="Q785" s="167">
        <f t="shared" si="232"/>
        <v>95.281000000000006</v>
      </c>
      <c r="R785" s="135">
        <f t="shared" si="233"/>
        <v>90</v>
      </c>
      <c r="S785" s="167">
        <f t="shared" si="234"/>
        <v>90.709000000000003</v>
      </c>
      <c r="T785" s="167">
        <f t="shared" si="235"/>
        <v>90.201999999999998</v>
      </c>
      <c r="U785" s="167">
        <f t="shared" si="236"/>
        <v>90.281000000000006</v>
      </c>
      <c r="V785" s="135">
        <f t="shared" si="237"/>
        <v>60</v>
      </c>
      <c r="W785" s="167">
        <f t="shared" si="238"/>
        <v>60.709000000000003</v>
      </c>
      <c r="X785" s="167">
        <f t="shared" si="239"/>
        <v>60.201999999999998</v>
      </c>
      <c r="Y785" s="167">
        <f t="shared" si="240"/>
        <v>60.281000000000006</v>
      </c>
      <c r="Z785">
        <f t="shared" si="241"/>
        <v>95.709000000000003</v>
      </c>
      <c r="AA785">
        <f t="shared" si="242"/>
        <v>95.201999999999998</v>
      </c>
      <c r="AB785" s="168">
        <f t="shared" si="243"/>
        <v>90.709000000000003</v>
      </c>
      <c r="AC785">
        <f t="shared" si="244"/>
        <v>90.201999999999998</v>
      </c>
      <c r="AD785" s="168">
        <f t="shared" si="245"/>
        <v>60.709000000000003</v>
      </c>
      <c r="AE785">
        <f t="shared" si="246"/>
        <v>60.201999999999998</v>
      </c>
    </row>
    <row r="786" spans="1:31" outlineLevel="1" x14ac:dyDescent="0.25">
      <c r="A786" s="149">
        <v>70</v>
      </c>
      <c r="B786" s="164" t="str">
        <f t="shared" si="228"/>
        <v>FA</v>
      </c>
      <c r="C786" s="164" t="str">
        <f t="shared" si="229"/>
        <v>FA</v>
      </c>
      <c r="D786" s="164" t="str">
        <f t="shared" si="230"/>
        <v>FA</v>
      </c>
      <c r="E786" s="135">
        <v>157.94</v>
      </c>
      <c r="F786" s="165">
        <v>3</v>
      </c>
      <c r="G786" s="135">
        <v>1</v>
      </c>
      <c r="H786" s="135">
        <v>125</v>
      </c>
      <c r="I786" s="154">
        <v>153.69800000000001</v>
      </c>
      <c r="J786" s="154">
        <v>1E-3</v>
      </c>
      <c r="K786" s="154">
        <v>125.613</v>
      </c>
      <c r="L786" s="154">
        <v>125.176</v>
      </c>
      <c r="M786" s="154">
        <v>125.246</v>
      </c>
      <c r="N786" s="135">
        <f t="shared" si="231"/>
        <v>95</v>
      </c>
      <c r="O786" s="167">
        <f t="shared" si="232"/>
        <v>95.613</v>
      </c>
      <c r="P786" s="167">
        <f t="shared" si="232"/>
        <v>95.176000000000002</v>
      </c>
      <c r="Q786" s="167">
        <f t="shared" si="232"/>
        <v>95.245999999999995</v>
      </c>
      <c r="R786" s="135">
        <f t="shared" si="233"/>
        <v>90</v>
      </c>
      <c r="S786" s="167">
        <f t="shared" si="234"/>
        <v>90.613</v>
      </c>
      <c r="T786" s="167">
        <f t="shared" si="235"/>
        <v>90.176000000000002</v>
      </c>
      <c r="U786" s="167">
        <f t="shared" si="236"/>
        <v>90.245999999999995</v>
      </c>
      <c r="V786" s="135">
        <f t="shared" si="237"/>
        <v>60</v>
      </c>
      <c r="W786" s="167">
        <f t="shared" si="238"/>
        <v>60.613</v>
      </c>
      <c r="X786" s="167">
        <f t="shared" si="239"/>
        <v>60.176000000000002</v>
      </c>
      <c r="Y786" s="167">
        <f t="shared" si="240"/>
        <v>60.245999999999995</v>
      </c>
      <c r="Z786">
        <f t="shared" si="241"/>
        <v>95.613</v>
      </c>
      <c r="AA786">
        <f t="shared" si="242"/>
        <v>95.176000000000002</v>
      </c>
      <c r="AB786" s="168">
        <f t="shared" si="243"/>
        <v>90.613</v>
      </c>
      <c r="AC786">
        <f t="shared" si="244"/>
        <v>90.176000000000002</v>
      </c>
      <c r="AD786" s="168">
        <f t="shared" si="245"/>
        <v>60.613</v>
      </c>
      <c r="AE786">
        <f t="shared" si="246"/>
        <v>60.176000000000002</v>
      </c>
    </row>
    <row r="787" spans="1:31" outlineLevel="1" x14ac:dyDescent="0.25">
      <c r="A787" s="149">
        <v>85</v>
      </c>
      <c r="B787" s="164" t="str">
        <f t="shared" si="228"/>
        <v>FA</v>
      </c>
      <c r="C787" s="164" t="str">
        <f t="shared" si="229"/>
        <v>FA</v>
      </c>
      <c r="D787" s="164" t="str">
        <f t="shared" si="230"/>
        <v>FA</v>
      </c>
      <c r="E787" s="135">
        <v>191.75</v>
      </c>
      <c r="F787" s="165">
        <v>3</v>
      </c>
      <c r="G787" s="135">
        <v>1</v>
      </c>
      <c r="H787" s="135">
        <v>125</v>
      </c>
      <c r="I787" s="154">
        <v>187.506</v>
      </c>
      <c r="J787" s="154">
        <v>1E-3</v>
      </c>
      <c r="K787" s="154">
        <v>125.508</v>
      </c>
      <c r="L787" s="154">
        <v>125.146</v>
      </c>
      <c r="M787" s="154">
        <v>125.205</v>
      </c>
      <c r="N787" s="135">
        <f t="shared" si="231"/>
        <v>95</v>
      </c>
      <c r="O787" s="167">
        <f t="shared" si="232"/>
        <v>95.507999999999996</v>
      </c>
      <c r="P787" s="167">
        <f t="shared" si="232"/>
        <v>95.146000000000001</v>
      </c>
      <c r="Q787" s="167">
        <f t="shared" si="232"/>
        <v>95.204999999999998</v>
      </c>
      <c r="R787" s="135">
        <f t="shared" si="233"/>
        <v>90</v>
      </c>
      <c r="S787" s="167">
        <f t="shared" si="234"/>
        <v>90.507999999999996</v>
      </c>
      <c r="T787" s="167">
        <f t="shared" si="235"/>
        <v>90.146000000000001</v>
      </c>
      <c r="U787" s="167">
        <f t="shared" si="236"/>
        <v>90.204999999999998</v>
      </c>
      <c r="V787" s="135">
        <f t="shared" si="237"/>
        <v>60</v>
      </c>
      <c r="W787" s="167">
        <f t="shared" si="238"/>
        <v>60.507999999999996</v>
      </c>
      <c r="X787" s="167">
        <f t="shared" si="239"/>
        <v>60.146000000000001</v>
      </c>
      <c r="Y787" s="167">
        <f t="shared" si="240"/>
        <v>60.204999999999998</v>
      </c>
      <c r="Z787">
        <f t="shared" si="241"/>
        <v>95.507999999999996</v>
      </c>
      <c r="AA787">
        <f t="shared" si="242"/>
        <v>95.146000000000001</v>
      </c>
      <c r="AB787" s="168">
        <f t="shared" si="243"/>
        <v>90.507999999999996</v>
      </c>
      <c r="AC787">
        <f t="shared" si="244"/>
        <v>90.146000000000001</v>
      </c>
      <c r="AD787" s="168">
        <f t="shared" si="245"/>
        <v>60.507999999999996</v>
      </c>
      <c r="AE787">
        <f t="shared" si="246"/>
        <v>60.146000000000001</v>
      </c>
    </row>
    <row r="788" spans="1:31" outlineLevel="1" x14ac:dyDescent="0.25">
      <c r="A788" s="149">
        <v>100</v>
      </c>
      <c r="B788" s="164" t="str">
        <f t="shared" si="228"/>
        <v>FA</v>
      </c>
      <c r="C788" s="164" t="str">
        <f t="shared" si="229"/>
        <v>FA</v>
      </c>
      <c r="D788" s="164" t="str">
        <f t="shared" si="230"/>
        <v>FA</v>
      </c>
      <c r="E788" s="135">
        <v>225.55</v>
      </c>
      <c r="F788" s="165">
        <v>3</v>
      </c>
      <c r="G788" s="135">
        <v>1</v>
      </c>
      <c r="H788" s="135">
        <v>125</v>
      </c>
      <c r="I788" s="154">
        <v>221.31399999999999</v>
      </c>
      <c r="J788" s="154">
        <v>1E-3</v>
      </c>
      <c r="K788" s="154">
        <v>125.432</v>
      </c>
      <c r="L788" s="154">
        <v>125.127</v>
      </c>
      <c r="M788" s="154">
        <v>125.18</v>
      </c>
      <c r="N788" s="135">
        <f t="shared" si="231"/>
        <v>95</v>
      </c>
      <c r="O788" s="167">
        <f t="shared" si="232"/>
        <v>95.432000000000002</v>
      </c>
      <c r="P788" s="167">
        <f t="shared" si="232"/>
        <v>95.126999999999995</v>
      </c>
      <c r="Q788" s="167">
        <f t="shared" si="232"/>
        <v>95.18</v>
      </c>
      <c r="R788" s="135">
        <f t="shared" si="233"/>
        <v>90</v>
      </c>
      <c r="S788" s="167">
        <f t="shared" si="234"/>
        <v>90.432000000000002</v>
      </c>
      <c r="T788" s="167">
        <f t="shared" si="235"/>
        <v>90.126999999999995</v>
      </c>
      <c r="U788" s="167">
        <f t="shared" si="236"/>
        <v>90.18</v>
      </c>
      <c r="V788" s="135">
        <f t="shared" si="237"/>
        <v>60</v>
      </c>
      <c r="W788" s="167">
        <f t="shared" si="238"/>
        <v>60.432000000000002</v>
      </c>
      <c r="X788" s="167">
        <f t="shared" si="239"/>
        <v>60.126999999999995</v>
      </c>
      <c r="Y788" s="167">
        <f t="shared" si="240"/>
        <v>60.180000000000007</v>
      </c>
      <c r="Z788">
        <f t="shared" si="241"/>
        <v>95.432000000000002</v>
      </c>
      <c r="AA788">
        <f t="shared" si="242"/>
        <v>95.126999999999995</v>
      </c>
      <c r="AB788" s="168">
        <f t="shared" si="243"/>
        <v>90.432000000000002</v>
      </c>
      <c r="AC788">
        <f t="shared" si="244"/>
        <v>90.126999999999995</v>
      </c>
      <c r="AD788" s="168">
        <f t="shared" si="245"/>
        <v>60.432000000000002</v>
      </c>
      <c r="AE788">
        <f t="shared" si="246"/>
        <v>60.126999999999995</v>
      </c>
    </row>
    <row r="789" spans="1:31" outlineLevel="1" x14ac:dyDescent="0.25">
      <c r="A789" s="149">
        <v>125</v>
      </c>
      <c r="B789" s="164" t="str">
        <f t="shared" si="228"/>
        <v>FA</v>
      </c>
      <c r="C789" s="164" t="str">
        <f t="shared" si="229"/>
        <v>FA</v>
      </c>
      <c r="D789" s="164" t="str">
        <f t="shared" si="230"/>
        <v>FA</v>
      </c>
      <c r="E789" s="135">
        <v>281.89999999999998</v>
      </c>
      <c r="F789" s="165">
        <v>3</v>
      </c>
      <c r="G789" s="135">
        <v>1</v>
      </c>
      <c r="H789" s="135">
        <v>125</v>
      </c>
      <c r="I789" s="154">
        <v>277.66000000000003</v>
      </c>
      <c r="J789" s="154">
        <v>1E-3</v>
      </c>
      <c r="K789" s="154">
        <v>125.35</v>
      </c>
      <c r="L789" s="154">
        <v>125.104</v>
      </c>
      <c r="M789" s="154">
        <v>125.139</v>
      </c>
      <c r="N789" s="135">
        <f t="shared" si="231"/>
        <v>95</v>
      </c>
      <c r="O789" s="167">
        <f t="shared" si="232"/>
        <v>95.35</v>
      </c>
      <c r="P789" s="167">
        <f t="shared" si="232"/>
        <v>95.103999999999999</v>
      </c>
      <c r="Q789" s="167">
        <f t="shared" si="232"/>
        <v>95.138999999999996</v>
      </c>
      <c r="R789" s="135">
        <f t="shared" si="233"/>
        <v>90</v>
      </c>
      <c r="S789" s="167">
        <f t="shared" si="234"/>
        <v>90.35</v>
      </c>
      <c r="T789" s="167">
        <f t="shared" si="235"/>
        <v>90.103999999999999</v>
      </c>
      <c r="U789" s="167">
        <f t="shared" si="236"/>
        <v>90.138999999999996</v>
      </c>
      <c r="V789" s="135">
        <f t="shared" si="237"/>
        <v>60</v>
      </c>
      <c r="W789" s="167">
        <f t="shared" si="238"/>
        <v>60.349999999999994</v>
      </c>
      <c r="X789" s="167">
        <f t="shared" si="239"/>
        <v>60.103999999999999</v>
      </c>
      <c r="Y789" s="167">
        <f t="shared" si="240"/>
        <v>60.138999999999996</v>
      </c>
      <c r="Z789">
        <f t="shared" si="241"/>
        <v>95.35</v>
      </c>
      <c r="AA789">
        <f t="shared" si="242"/>
        <v>95.103999999999999</v>
      </c>
      <c r="AB789" s="168">
        <f t="shared" si="243"/>
        <v>90.35</v>
      </c>
      <c r="AC789">
        <f t="shared" si="244"/>
        <v>90.103999999999999</v>
      </c>
      <c r="AD789" s="168">
        <f t="shared" si="245"/>
        <v>60.349999999999994</v>
      </c>
      <c r="AE789">
        <f t="shared" si="246"/>
        <v>60.103999999999999</v>
      </c>
    </row>
    <row r="790" spans="1:31" outlineLevel="1" x14ac:dyDescent="0.25">
      <c r="A790" s="149">
        <v>150</v>
      </c>
      <c r="B790" s="164" t="str">
        <f t="shared" si="228"/>
        <v>FA</v>
      </c>
      <c r="C790" s="164" t="str">
        <f t="shared" si="229"/>
        <v>FA</v>
      </c>
      <c r="D790" s="164" t="str">
        <f t="shared" si="230"/>
        <v>FA</v>
      </c>
      <c r="E790" s="135">
        <v>338.25</v>
      </c>
      <c r="F790" s="165">
        <v>3</v>
      </c>
      <c r="G790" s="135">
        <v>1</v>
      </c>
      <c r="H790" s="135">
        <v>125</v>
      </c>
      <c r="I790" s="154">
        <v>334.00599999999997</v>
      </c>
      <c r="J790" s="154">
        <v>1E-3</v>
      </c>
      <c r="K790" s="154">
        <v>125.29</v>
      </c>
      <c r="L790" s="154">
        <v>125.08799999999999</v>
      </c>
      <c r="M790" s="154">
        <v>125.12</v>
      </c>
      <c r="N790" s="135">
        <f t="shared" si="231"/>
        <v>95</v>
      </c>
      <c r="O790" s="167">
        <f t="shared" si="232"/>
        <v>95.29</v>
      </c>
      <c r="P790" s="167">
        <f t="shared" si="232"/>
        <v>95.087999999999994</v>
      </c>
      <c r="Q790" s="167">
        <f t="shared" si="232"/>
        <v>95.12</v>
      </c>
      <c r="R790" s="135">
        <f t="shared" si="233"/>
        <v>90</v>
      </c>
      <c r="S790" s="167">
        <f t="shared" si="234"/>
        <v>90.29</v>
      </c>
      <c r="T790" s="167">
        <f t="shared" si="235"/>
        <v>90.087999999999994</v>
      </c>
      <c r="U790" s="167">
        <f t="shared" si="236"/>
        <v>90.12</v>
      </c>
      <c r="V790" s="135">
        <f t="shared" si="237"/>
        <v>60</v>
      </c>
      <c r="W790" s="167">
        <f t="shared" si="238"/>
        <v>60.290000000000006</v>
      </c>
      <c r="X790" s="167">
        <f t="shared" si="239"/>
        <v>60.087999999999994</v>
      </c>
      <c r="Y790" s="167">
        <f t="shared" si="240"/>
        <v>60.120000000000005</v>
      </c>
      <c r="Z790">
        <f t="shared" si="241"/>
        <v>95.29</v>
      </c>
      <c r="AA790">
        <f t="shared" si="242"/>
        <v>95.087999999999994</v>
      </c>
      <c r="AB790" s="168">
        <f t="shared" si="243"/>
        <v>90.29</v>
      </c>
      <c r="AC790">
        <f t="shared" si="244"/>
        <v>90.087999999999994</v>
      </c>
      <c r="AD790" s="168">
        <f t="shared" si="245"/>
        <v>60.290000000000006</v>
      </c>
      <c r="AE790">
        <f t="shared" si="246"/>
        <v>60.087999999999994</v>
      </c>
    </row>
    <row r="791" spans="1:31" outlineLevel="1" x14ac:dyDescent="0.25">
      <c r="A791" s="149">
        <v>2</v>
      </c>
      <c r="B791" s="164" t="str">
        <f t="shared" si="228"/>
        <v>FA</v>
      </c>
      <c r="C791" s="164" t="str">
        <f t="shared" si="229"/>
        <v>FA</v>
      </c>
      <c r="D791" s="164" t="str">
        <f t="shared" si="230"/>
        <v>FA</v>
      </c>
      <c r="E791" s="135">
        <v>4.68</v>
      </c>
      <c r="F791" s="165">
        <v>3</v>
      </c>
      <c r="G791" s="135">
        <v>2</v>
      </c>
      <c r="H791" s="135">
        <v>125</v>
      </c>
      <c r="I791" s="154">
        <v>0.43692300000000001</v>
      </c>
      <c r="J791" s="154">
        <v>2E-3</v>
      </c>
      <c r="K791" s="154">
        <v>158.44200000000001</v>
      </c>
      <c r="L791" s="154">
        <v>133.74600000000001</v>
      </c>
      <c r="M791" s="154">
        <v>138.482</v>
      </c>
      <c r="N791" s="135">
        <f t="shared" si="231"/>
        <v>95</v>
      </c>
      <c r="O791" s="167">
        <f t="shared" si="232"/>
        <v>128.44200000000001</v>
      </c>
      <c r="P791" s="167">
        <f t="shared" si="232"/>
        <v>103.74600000000001</v>
      </c>
      <c r="Q791" s="167">
        <f t="shared" si="232"/>
        <v>108.482</v>
      </c>
      <c r="R791" s="135">
        <f t="shared" si="233"/>
        <v>90</v>
      </c>
      <c r="S791" s="167">
        <f t="shared" si="234"/>
        <v>123.44200000000001</v>
      </c>
      <c r="T791" s="167">
        <f t="shared" si="235"/>
        <v>98.746000000000009</v>
      </c>
      <c r="U791" s="167">
        <f t="shared" si="236"/>
        <v>103.482</v>
      </c>
      <c r="V791" s="135">
        <f t="shared" si="237"/>
        <v>60</v>
      </c>
      <c r="W791" s="167">
        <f t="shared" si="238"/>
        <v>93.442000000000007</v>
      </c>
      <c r="X791" s="167">
        <f t="shared" si="239"/>
        <v>68.746000000000009</v>
      </c>
      <c r="Y791" s="167">
        <f t="shared" si="240"/>
        <v>73.481999999999999</v>
      </c>
      <c r="Z791">
        <f t="shared" si="241"/>
        <v>128.44200000000001</v>
      </c>
      <c r="AA791">
        <f t="shared" si="242"/>
        <v>103.74600000000001</v>
      </c>
      <c r="AB791" s="168">
        <f t="shared" si="243"/>
        <v>123.44200000000001</v>
      </c>
      <c r="AC791">
        <f t="shared" si="244"/>
        <v>98.746000000000009</v>
      </c>
      <c r="AD791" s="168">
        <f t="shared" si="245"/>
        <v>93.442000000000007</v>
      </c>
      <c r="AE791">
        <f t="shared" si="246"/>
        <v>68.746000000000009</v>
      </c>
    </row>
    <row r="792" spans="1:31" outlineLevel="1" x14ac:dyDescent="0.25">
      <c r="A792" s="149">
        <v>3.5</v>
      </c>
      <c r="B792" s="164" t="str">
        <f t="shared" si="228"/>
        <v>FA</v>
      </c>
      <c r="C792" s="164" t="str">
        <f t="shared" si="229"/>
        <v>FA</v>
      </c>
      <c r="D792" s="164" t="str">
        <f t="shared" si="230"/>
        <v>FA</v>
      </c>
      <c r="E792" s="135">
        <v>8.06</v>
      </c>
      <c r="F792" s="165">
        <v>3</v>
      </c>
      <c r="G792" s="135">
        <v>2</v>
      </c>
      <c r="H792" s="135">
        <v>125</v>
      </c>
      <c r="I792" s="154">
        <v>3.8176899999999998</v>
      </c>
      <c r="J792" s="154">
        <v>2E-3</v>
      </c>
      <c r="K792" s="154">
        <v>145.833</v>
      </c>
      <c r="L792" s="154">
        <v>130.393</v>
      </c>
      <c r="M792" s="154">
        <v>133.214</v>
      </c>
      <c r="N792" s="135">
        <f t="shared" si="231"/>
        <v>95</v>
      </c>
      <c r="O792" s="167">
        <f t="shared" si="232"/>
        <v>115.833</v>
      </c>
      <c r="P792" s="167">
        <f t="shared" si="232"/>
        <v>100.393</v>
      </c>
      <c r="Q792" s="167">
        <f t="shared" si="232"/>
        <v>103.214</v>
      </c>
      <c r="R792" s="135">
        <f t="shared" si="233"/>
        <v>90</v>
      </c>
      <c r="S792" s="167">
        <f t="shared" si="234"/>
        <v>110.833</v>
      </c>
      <c r="T792" s="167">
        <f t="shared" si="235"/>
        <v>95.393000000000001</v>
      </c>
      <c r="U792" s="167">
        <f t="shared" si="236"/>
        <v>98.213999999999999</v>
      </c>
      <c r="V792" s="135">
        <f t="shared" si="237"/>
        <v>60</v>
      </c>
      <c r="W792" s="167">
        <f t="shared" si="238"/>
        <v>80.832999999999998</v>
      </c>
      <c r="X792" s="167">
        <f t="shared" si="239"/>
        <v>65.393000000000001</v>
      </c>
      <c r="Y792" s="167">
        <f t="shared" si="240"/>
        <v>68.213999999999999</v>
      </c>
      <c r="Z792">
        <f t="shared" si="241"/>
        <v>115.833</v>
      </c>
      <c r="AA792">
        <f t="shared" si="242"/>
        <v>100.393</v>
      </c>
      <c r="AB792" s="168">
        <f t="shared" si="243"/>
        <v>110.833</v>
      </c>
      <c r="AC792">
        <f t="shared" si="244"/>
        <v>95.393000000000001</v>
      </c>
      <c r="AD792" s="168">
        <f t="shared" si="245"/>
        <v>80.832999999999998</v>
      </c>
      <c r="AE792">
        <f t="shared" si="246"/>
        <v>65.393000000000001</v>
      </c>
    </row>
    <row r="793" spans="1:31" outlineLevel="1" x14ac:dyDescent="0.25">
      <c r="A793" s="149">
        <v>5</v>
      </c>
      <c r="B793" s="164" t="str">
        <f t="shared" si="228"/>
        <v>FA</v>
      </c>
      <c r="C793" s="164" t="str">
        <f t="shared" si="229"/>
        <v>FA</v>
      </c>
      <c r="D793" s="164" t="str">
        <f t="shared" si="230"/>
        <v>FA</v>
      </c>
      <c r="E793" s="135">
        <v>11.44</v>
      </c>
      <c r="F793" s="165">
        <v>3</v>
      </c>
      <c r="G793" s="135">
        <v>2</v>
      </c>
      <c r="H793" s="135">
        <v>125</v>
      </c>
      <c r="I793" s="154">
        <v>7.1984599999999999</v>
      </c>
      <c r="J793" s="154">
        <v>2E-3</v>
      </c>
      <c r="K793" s="154">
        <v>140.05699999999999</v>
      </c>
      <c r="L793" s="154">
        <v>128.94200000000001</v>
      </c>
      <c r="M793" s="154">
        <v>130.83699999999999</v>
      </c>
      <c r="N793" s="135">
        <f t="shared" si="231"/>
        <v>95</v>
      </c>
      <c r="O793" s="167">
        <f t="shared" si="232"/>
        <v>110.05699999999999</v>
      </c>
      <c r="P793" s="167">
        <f t="shared" si="232"/>
        <v>98.942000000000007</v>
      </c>
      <c r="Q793" s="167">
        <f t="shared" si="232"/>
        <v>100.83699999999999</v>
      </c>
      <c r="R793" s="135">
        <f t="shared" si="233"/>
        <v>90</v>
      </c>
      <c r="S793" s="167">
        <f t="shared" si="234"/>
        <v>105.05699999999999</v>
      </c>
      <c r="T793" s="167">
        <f t="shared" si="235"/>
        <v>93.942000000000007</v>
      </c>
      <c r="U793" s="167">
        <f t="shared" si="236"/>
        <v>95.836999999999989</v>
      </c>
      <c r="V793" s="135">
        <f t="shared" si="237"/>
        <v>60</v>
      </c>
      <c r="W793" s="167">
        <f t="shared" si="238"/>
        <v>75.056999999999988</v>
      </c>
      <c r="X793" s="167">
        <f t="shared" si="239"/>
        <v>63.942000000000007</v>
      </c>
      <c r="Y793" s="167">
        <f t="shared" si="240"/>
        <v>65.836999999999989</v>
      </c>
      <c r="Z793">
        <f t="shared" si="241"/>
        <v>110.05699999999999</v>
      </c>
      <c r="AA793">
        <f t="shared" si="242"/>
        <v>98.942000000000007</v>
      </c>
      <c r="AB793" s="168">
        <f t="shared" si="243"/>
        <v>105.05699999999999</v>
      </c>
      <c r="AC793">
        <f t="shared" si="244"/>
        <v>93.942000000000007</v>
      </c>
      <c r="AD793" s="168">
        <f t="shared" si="245"/>
        <v>75.056999999999988</v>
      </c>
      <c r="AE793">
        <f t="shared" si="246"/>
        <v>63.942000000000007</v>
      </c>
    </row>
    <row r="794" spans="1:31" outlineLevel="1" x14ac:dyDescent="0.25">
      <c r="A794" s="149">
        <v>7.5</v>
      </c>
      <c r="B794" s="164" t="str">
        <f t="shared" si="228"/>
        <v>FA</v>
      </c>
      <c r="C794" s="164" t="str">
        <f t="shared" si="229"/>
        <v>FA</v>
      </c>
      <c r="D794" s="164" t="str">
        <f t="shared" si="230"/>
        <v>FA</v>
      </c>
      <c r="E794" s="135">
        <v>17.07</v>
      </c>
      <c r="F794" s="165">
        <v>3</v>
      </c>
      <c r="G794" s="135">
        <v>2</v>
      </c>
      <c r="H794" s="135">
        <v>125</v>
      </c>
      <c r="I794" s="154">
        <v>12.8331</v>
      </c>
      <c r="J794" s="154">
        <v>2E-3</v>
      </c>
      <c r="K794" s="154">
        <v>135.291</v>
      </c>
      <c r="L794" s="154">
        <v>127.70399999999999</v>
      </c>
      <c r="M794" s="154">
        <v>129.02799999999999</v>
      </c>
      <c r="N794" s="135">
        <f t="shared" si="231"/>
        <v>95</v>
      </c>
      <c r="O794" s="167">
        <f t="shared" si="232"/>
        <v>105.291</v>
      </c>
      <c r="P794" s="167">
        <f t="shared" si="232"/>
        <v>97.703999999999994</v>
      </c>
      <c r="Q794" s="167">
        <f t="shared" si="232"/>
        <v>99.027999999999992</v>
      </c>
      <c r="R794" s="135">
        <f t="shared" si="233"/>
        <v>90</v>
      </c>
      <c r="S794" s="167">
        <f t="shared" si="234"/>
        <v>100.291</v>
      </c>
      <c r="T794" s="167">
        <f t="shared" si="235"/>
        <v>92.703999999999994</v>
      </c>
      <c r="U794" s="167">
        <f t="shared" si="236"/>
        <v>94.027999999999992</v>
      </c>
      <c r="V794" s="135">
        <f t="shared" si="237"/>
        <v>60</v>
      </c>
      <c r="W794" s="167">
        <f t="shared" si="238"/>
        <v>70.290999999999997</v>
      </c>
      <c r="X794" s="167">
        <f t="shared" si="239"/>
        <v>62.703999999999994</v>
      </c>
      <c r="Y794" s="167">
        <f t="shared" si="240"/>
        <v>64.027999999999992</v>
      </c>
      <c r="Z794">
        <f t="shared" si="241"/>
        <v>105.291</v>
      </c>
      <c r="AA794">
        <f t="shared" si="242"/>
        <v>97.703999999999994</v>
      </c>
      <c r="AB794" s="168">
        <f t="shared" si="243"/>
        <v>100.291</v>
      </c>
      <c r="AC794">
        <f t="shared" si="244"/>
        <v>92.703999999999994</v>
      </c>
      <c r="AD794" s="168">
        <f t="shared" si="245"/>
        <v>70.290999999999997</v>
      </c>
      <c r="AE794">
        <f t="shared" si="246"/>
        <v>62.703999999999994</v>
      </c>
    </row>
    <row r="795" spans="1:31" outlineLevel="1" x14ac:dyDescent="0.25">
      <c r="A795" s="149">
        <v>10</v>
      </c>
      <c r="B795" s="164" t="str">
        <f t="shared" si="228"/>
        <v>FA</v>
      </c>
      <c r="C795" s="164" t="str">
        <f t="shared" si="229"/>
        <v>FA</v>
      </c>
      <c r="D795" s="164" t="str">
        <f t="shared" si="230"/>
        <v>FA</v>
      </c>
      <c r="E795" s="135">
        <v>22.71</v>
      </c>
      <c r="F795" s="165">
        <v>3</v>
      </c>
      <c r="G795" s="135">
        <v>2</v>
      </c>
      <c r="H795" s="135">
        <v>125</v>
      </c>
      <c r="I795" s="154">
        <v>18.467700000000001</v>
      </c>
      <c r="J795" s="154">
        <v>2E-3</v>
      </c>
      <c r="K795" s="154">
        <v>132.84899999999999</v>
      </c>
      <c r="L795" s="154">
        <v>127.09</v>
      </c>
      <c r="M795" s="154">
        <v>128.06399999999999</v>
      </c>
      <c r="N795" s="135">
        <f t="shared" si="231"/>
        <v>95</v>
      </c>
      <c r="O795" s="167">
        <f t="shared" si="232"/>
        <v>102.84899999999999</v>
      </c>
      <c r="P795" s="167">
        <f t="shared" si="232"/>
        <v>97.09</v>
      </c>
      <c r="Q795" s="167">
        <f t="shared" si="232"/>
        <v>98.063999999999993</v>
      </c>
      <c r="R795" s="135">
        <f t="shared" si="233"/>
        <v>90</v>
      </c>
      <c r="S795" s="167">
        <f t="shared" si="234"/>
        <v>97.84899999999999</v>
      </c>
      <c r="T795" s="167">
        <f t="shared" si="235"/>
        <v>92.09</v>
      </c>
      <c r="U795" s="167">
        <f t="shared" si="236"/>
        <v>93.063999999999993</v>
      </c>
      <c r="V795" s="135">
        <f t="shared" si="237"/>
        <v>60</v>
      </c>
      <c r="W795" s="167">
        <f t="shared" si="238"/>
        <v>67.84899999999999</v>
      </c>
      <c r="X795" s="167">
        <f t="shared" si="239"/>
        <v>62.09</v>
      </c>
      <c r="Y795" s="167">
        <f t="shared" si="240"/>
        <v>63.063999999999993</v>
      </c>
      <c r="Z795">
        <f t="shared" si="241"/>
        <v>102.84899999999999</v>
      </c>
      <c r="AA795">
        <f t="shared" si="242"/>
        <v>97.09</v>
      </c>
      <c r="AB795" s="168">
        <f t="shared" si="243"/>
        <v>97.84899999999999</v>
      </c>
      <c r="AC795">
        <f t="shared" si="244"/>
        <v>92.09</v>
      </c>
      <c r="AD795" s="168">
        <f t="shared" si="245"/>
        <v>67.84899999999999</v>
      </c>
      <c r="AE795">
        <f t="shared" si="246"/>
        <v>62.09</v>
      </c>
    </row>
    <row r="796" spans="1:31" outlineLevel="1" x14ac:dyDescent="0.25">
      <c r="A796" s="149">
        <v>15</v>
      </c>
      <c r="B796" s="164" t="str">
        <f t="shared" si="228"/>
        <v>FA</v>
      </c>
      <c r="C796" s="164" t="str">
        <f t="shared" si="229"/>
        <v>FA</v>
      </c>
      <c r="D796" s="164" t="str">
        <f t="shared" si="230"/>
        <v>FA</v>
      </c>
      <c r="E796" s="135">
        <v>33.979999999999997</v>
      </c>
      <c r="F796" s="165">
        <v>3</v>
      </c>
      <c r="G796" s="135">
        <v>2</v>
      </c>
      <c r="H796" s="135">
        <v>125</v>
      </c>
      <c r="I796" s="154">
        <v>29.736899999999999</v>
      </c>
      <c r="J796" s="154">
        <v>2E-3</v>
      </c>
      <c r="K796" s="154">
        <v>130.33600000000001</v>
      </c>
      <c r="L796" s="154">
        <v>126.42700000000001</v>
      </c>
      <c r="M796" s="154">
        <v>127.086</v>
      </c>
      <c r="N796" s="135">
        <f t="shared" si="231"/>
        <v>95</v>
      </c>
      <c r="O796" s="167">
        <f t="shared" si="232"/>
        <v>100.33600000000001</v>
      </c>
      <c r="P796" s="167">
        <f t="shared" si="232"/>
        <v>96.427000000000007</v>
      </c>
      <c r="Q796" s="167">
        <f t="shared" si="232"/>
        <v>97.085999999999999</v>
      </c>
      <c r="R796" s="135">
        <f t="shared" si="233"/>
        <v>90</v>
      </c>
      <c r="S796" s="167">
        <f t="shared" si="234"/>
        <v>95.336000000000013</v>
      </c>
      <c r="T796" s="167">
        <f t="shared" si="235"/>
        <v>91.427000000000007</v>
      </c>
      <c r="U796" s="167">
        <f t="shared" si="236"/>
        <v>92.085999999999999</v>
      </c>
      <c r="V796" s="135">
        <f t="shared" si="237"/>
        <v>60</v>
      </c>
      <c r="W796" s="167">
        <f t="shared" si="238"/>
        <v>65.336000000000013</v>
      </c>
      <c r="X796" s="167">
        <f t="shared" si="239"/>
        <v>61.427000000000007</v>
      </c>
      <c r="Y796" s="167">
        <f t="shared" si="240"/>
        <v>62.085999999999999</v>
      </c>
      <c r="Z796">
        <f t="shared" si="241"/>
        <v>100.33600000000001</v>
      </c>
      <c r="AA796">
        <f t="shared" si="242"/>
        <v>96.427000000000007</v>
      </c>
      <c r="AB796" s="168">
        <f t="shared" si="243"/>
        <v>95.336000000000013</v>
      </c>
      <c r="AC796">
        <f t="shared" si="244"/>
        <v>91.427000000000007</v>
      </c>
      <c r="AD796" s="168">
        <f t="shared" si="245"/>
        <v>65.336000000000013</v>
      </c>
      <c r="AE796">
        <f t="shared" si="246"/>
        <v>61.427000000000007</v>
      </c>
    </row>
    <row r="797" spans="1:31" outlineLevel="1" x14ac:dyDescent="0.25">
      <c r="A797" s="149">
        <v>20</v>
      </c>
      <c r="B797" s="164" t="str">
        <f t="shared" si="228"/>
        <v>FA</v>
      </c>
      <c r="C797" s="164" t="str">
        <f t="shared" si="229"/>
        <v>FA</v>
      </c>
      <c r="D797" s="164" t="str">
        <f t="shared" si="230"/>
        <v>FA</v>
      </c>
      <c r="E797" s="135">
        <v>45.25</v>
      </c>
      <c r="F797" s="165">
        <v>3</v>
      </c>
      <c r="G797" s="135">
        <v>2</v>
      </c>
      <c r="H797" s="135">
        <v>125</v>
      </c>
      <c r="I797" s="154">
        <v>41.0062</v>
      </c>
      <c r="J797" s="154">
        <v>2E-3</v>
      </c>
      <c r="K797" s="154">
        <v>129.05500000000001</v>
      </c>
      <c r="L797" s="154">
        <v>126.1</v>
      </c>
      <c r="M797" s="154">
        <v>126.581</v>
      </c>
      <c r="N797" s="135">
        <f t="shared" si="231"/>
        <v>95</v>
      </c>
      <c r="O797" s="167">
        <f t="shared" si="232"/>
        <v>99.055000000000007</v>
      </c>
      <c r="P797" s="167">
        <f t="shared" si="232"/>
        <v>96.1</v>
      </c>
      <c r="Q797" s="167">
        <f t="shared" si="232"/>
        <v>96.581000000000003</v>
      </c>
      <c r="R797" s="135">
        <f t="shared" si="233"/>
        <v>90</v>
      </c>
      <c r="S797" s="167">
        <f t="shared" si="234"/>
        <v>94.055000000000007</v>
      </c>
      <c r="T797" s="167">
        <f t="shared" si="235"/>
        <v>91.1</v>
      </c>
      <c r="U797" s="167">
        <f t="shared" si="236"/>
        <v>91.581000000000003</v>
      </c>
      <c r="V797" s="135">
        <f t="shared" si="237"/>
        <v>60</v>
      </c>
      <c r="W797" s="167">
        <f t="shared" si="238"/>
        <v>64.055000000000007</v>
      </c>
      <c r="X797" s="167">
        <f t="shared" si="239"/>
        <v>61.099999999999994</v>
      </c>
      <c r="Y797" s="167">
        <f t="shared" si="240"/>
        <v>61.581000000000003</v>
      </c>
      <c r="Z797">
        <f t="shared" si="241"/>
        <v>99.055000000000007</v>
      </c>
      <c r="AA797">
        <f t="shared" si="242"/>
        <v>96.1</v>
      </c>
      <c r="AB797" s="168">
        <f t="shared" si="243"/>
        <v>94.055000000000007</v>
      </c>
      <c r="AC797">
        <f t="shared" si="244"/>
        <v>91.1</v>
      </c>
      <c r="AD797" s="168">
        <f t="shared" si="245"/>
        <v>64.055000000000007</v>
      </c>
      <c r="AE797">
        <f t="shared" si="246"/>
        <v>61.099999999999994</v>
      </c>
    </row>
    <row r="798" spans="1:31" outlineLevel="1" x14ac:dyDescent="0.25">
      <c r="A798" s="149">
        <v>35</v>
      </c>
      <c r="B798" s="164" t="str">
        <f t="shared" si="228"/>
        <v>FA</v>
      </c>
      <c r="C798" s="164" t="str">
        <f t="shared" si="229"/>
        <v>FA</v>
      </c>
      <c r="D798" s="164" t="str">
        <f t="shared" si="230"/>
        <v>FA</v>
      </c>
      <c r="E798" s="135">
        <v>79.05</v>
      </c>
      <c r="F798" s="165">
        <v>3</v>
      </c>
      <c r="G798" s="135">
        <v>2</v>
      </c>
      <c r="H798" s="135">
        <v>125</v>
      </c>
      <c r="I798" s="154">
        <v>74.813800000000001</v>
      </c>
      <c r="J798" s="154">
        <v>2E-3</v>
      </c>
      <c r="K798" s="154">
        <v>127.372</v>
      </c>
      <c r="L798" s="154">
        <v>125.66</v>
      </c>
      <c r="M798" s="154">
        <v>125.947</v>
      </c>
      <c r="N798" s="135">
        <f t="shared" si="231"/>
        <v>95</v>
      </c>
      <c r="O798" s="167">
        <f t="shared" si="232"/>
        <v>97.372</v>
      </c>
      <c r="P798" s="167">
        <f t="shared" si="232"/>
        <v>95.66</v>
      </c>
      <c r="Q798" s="167">
        <f t="shared" si="232"/>
        <v>95.947000000000003</v>
      </c>
      <c r="R798" s="135">
        <f t="shared" si="233"/>
        <v>90</v>
      </c>
      <c r="S798" s="167">
        <f t="shared" si="234"/>
        <v>92.372</v>
      </c>
      <c r="T798" s="167">
        <f t="shared" si="235"/>
        <v>90.66</v>
      </c>
      <c r="U798" s="167">
        <f t="shared" si="236"/>
        <v>90.947000000000003</v>
      </c>
      <c r="V798" s="135">
        <f t="shared" si="237"/>
        <v>60</v>
      </c>
      <c r="W798" s="167">
        <f t="shared" si="238"/>
        <v>62.372</v>
      </c>
      <c r="X798" s="167">
        <f t="shared" si="239"/>
        <v>60.66</v>
      </c>
      <c r="Y798" s="167">
        <f t="shared" si="240"/>
        <v>60.947000000000003</v>
      </c>
      <c r="Z798">
        <f t="shared" si="241"/>
        <v>97.372</v>
      </c>
      <c r="AA798">
        <f t="shared" si="242"/>
        <v>95.66</v>
      </c>
      <c r="AB798" s="168">
        <f t="shared" si="243"/>
        <v>92.372</v>
      </c>
      <c r="AC798">
        <f t="shared" si="244"/>
        <v>90.66</v>
      </c>
      <c r="AD798" s="168">
        <f t="shared" si="245"/>
        <v>62.372</v>
      </c>
      <c r="AE798">
        <f t="shared" si="246"/>
        <v>60.66</v>
      </c>
    </row>
    <row r="799" spans="1:31" outlineLevel="1" x14ac:dyDescent="0.25">
      <c r="A799" s="149">
        <v>50</v>
      </c>
      <c r="B799" s="164" t="str">
        <f t="shared" si="228"/>
        <v>FA</v>
      </c>
      <c r="C799" s="164" t="str">
        <f t="shared" si="229"/>
        <v>FA</v>
      </c>
      <c r="D799" s="164" t="str">
        <f t="shared" si="230"/>
        <v>FA</v>
      </c>
      <c r="E799" s="135">
        <v>112.86</v>
      </c>
      <c r="F799" s="165">
        <v>3</v>
      </c>
      <c r="G799" s="135">
        <v>2</v>
      </c>
      <c r="H799" s="135">
        <v>125</v>
      </c>
      <c r="I799" s="154">
        <v>108.622</v>
      </c>
      <c r="J799" s="154">
        <v>2E-3</v>
      </c>
      <c r="K799" s="154">
        <v>126.69</v>
      </c>
      <c r="L799" s="154">
        <v>125.474</v>
      </c>
      <c r="M799" s="154">
        <v>125.67100000000001</v>
      </c>
      <c r="N799" s="135">
        <f t="shared" si="231"/>
        <v>95</v>
      </c>
      <c r="O799" s="167">
        <f t="shared" si="232"/>
        <v>96.69</v>
      </c>
      <c r="P799" s="167">
        <f t="shared" si="232"/>
        <v>95.474000000000004</v>
      </c>
      <c r="Q799" s="167">
        <f t="shared" si="232"/>
        <v>95.671000000000006</v>
      </c>
      <c r="R799" s="135">
        <f t="shared" si="233"/>
        <v>90</v>
      </c>
      <c r="S799" s="167">
        <f t="shared" si="234"/>
        <v>91.69</v>
      </c>
      <c r="T799" s="167">
        <f t="shared" si="235"/>
        <v>90.474000000000004</v>
      </c>
      <c r="U799" s="167">
        <f t="shared" si="236"/>
        <v>90.671000000000006</v>
      </c>
      <c r="V799" s="135">
        <f t="shared" si="237"/>
        <v>60</v>
      </c>
      <c r="W799" s="167">
        <f t="shared" si="238"/>
        <v>61.69</v>
      </c>
      <c r="X799" s="167">
        <f t="shared" si="239"/>
        <v>60.474000000000004</v>
      </c>
      <c r="Y799" s="167">
        <f t="shared" si="240"/>
        <v>60.671000000000006</v>
      </c>
      <c r="Z799">
        <f t="shared" si="241"/>
        <v>96.69</v>
      </c>
      <c r="AA799">
        <f t="shared" si="242"/>
        <v>95.474000000000004</v>
      </c>
      <c r="AB799" s="168">
        <f t="shared" si="243"/>
        <v>91.69</v>
      </c>
      <c r="AC799">
        <f t="shared" si="244"/>
        <v>90.474000000000004</v>
      </c>
      <c r="AD799" s="168">
        <f t="shared" si="245"/>
        <v>61.69</v>
      </c>
      <c r="AE799">
        <f t="shared" si="246"/>
        <v>60.474000000000004</v>
      </c>
    </row>
    <row r="800" spans="1:31" outlineLevel="1" x14ac:dyDescent="0.25">
      <c r="A800" s="149">
        <v>60</v>
      </c>
      <c r="B800" s="164" t="str">
        <f t="shared" si="228"/>
        <v>FA</v>
      </c>
      <c r="C800" s="164" t="str">
        <f t="shared" si="229"/>
        <v>FA</v>
      </c>
      <c r="D800" s="164" t="str">
        <f t="shared" si="230"/>
        <v>FA</v>
      </c>
      <c r="E800" s="135">
        <v>135.4</v>
      </c>
      <c r="F800" s="165">
        <v>3</v>
      </c>
      <c r="G800" s="135">
        <v>2</v>
      </c>
      <c r="H800" s="135">
        <v>125</v>
      </c>
      <c r="I800" s="154">
        <v>131.16</v>
      </c>
      <c r="J800" s="154">
        <v>2E-3</v>
      </c>
      <c r="K800" s="154">
        <v>126.419</v>
      </c>
      <c r="L800" s="154">
        <v>125.40300000000001</v>
      </c>
      <c r="M800" s="154">
        <v>125.562</v>
      </c>
      <c r="N800" s="135">
        <f t="shared" si="231"/>
        <v>95</v>
      </c>
      <c r="O800" s="167">
        <f t="shared" si="232"/>
        <v>96.418999999999997</v>
      </c>
      <c r="P800" s="167">
        <f t="shared" si="232"/>
        <v>95.403000000000006</v>
      </c>
      <c r="Q800" s="167">
        <f t="shared" si="232"/>
        <v>95.561999999999998</v>
      </c>
      <c r="R800" s="135">
        <f t="shared" si="233"/>
        <v>90</v>
      </c>
      <c r="S800" s="167">
        <f t="shared" si="234"/>
        <v>91.418999999999997</v>
      </c>
      <c r="T800" s="167">
        <f t="shared" si="235"/>
        <v>90.403000000000006</v>
      </c>
      <c r="U800" s="167">
        <f t="shared" si="236"/>
        <v>90.561999999999998</v>
      </c>
      <c r="V800" s="135">
        <f t="shared" si="237"/>
        <v>60</v>
      </c>
      <c r="W800" s="167">
        <f t="shared" si="238"/>
        <v>61.418999999999997</v>
      </c>
      <c r="X800" s="167">
        <f t="shared" si="239"/>
        <v>60.403000000000006</v>
      </c>
      <c r="Y800" s="167">
        <f t="shared" si="240"/>
        <v>60.561999999999998</v>
      </c>
      <c r="Z800">
        <f t="shared" si="241"/>
        <v>96.418999999999997</v>
      </c>
      <c r="AA800">
        <f t="shared" si="242"/>
        <v>95.403000000000006</v>
      </c>
      <c r="AB800" s="168">
        <f t="shared" si="243"/>
        <v>91.418999999999997</v>
      </c>
      <c r="AC800">
        <f t="shared" si="244"/>
        <v>90.403000000000006</v>
      </c>
      <c r="AD800" s="168">
        <f t="shared" si="245"/>
        <v>61.418999999999997</v>
      </c>
      <c r="AE800">
        <f t="shared" si="246"/>
        <v>60.403000000000006</v>
      </c>
    </row>
    <row r="801" spans="1:31" outlineLevel="1" x14ac:dyDescent="0.25">
      <c r="A801" s="149">
        <v>70</v>
      </c>
      <c r="B801" s="164" t="str">
        <f t="shared" si="228"/>
        <v>FA</v>
      </c>
      <c r="C801" s="164" t="str">
        <f t="shared" si="229"/>
        <v>FA</v>
      </c>
      <c r="D801" s="164" t="str">
        <f t="shared" si="230"/>
        <v>FA</v>
      </c>
      <c r="E801" s="135">
        <v>157.94</v>
      </c>
      <c r="F801" s="165">
        <v>3</v>
      </c>
      <c r="G801" s="135">
        <v>2</v>
      </c>
      <c r="H801" s="135">
        <v>125</v>
      </c>
      <c r="I801" s="154">
        <v>153.69800000000001</v>
      </c>
      <c r="J801" s="154">
        <v>2E-3</v>
      </c>
      <c r="K801" s="154">
        <v>126.226</v>
      </c>
      <c r="L801" s="154">
        <v>125.351</v>
      </c>
      <c r="M801" s="154">
        <v>125.492</v>
      </c>
      <c r="N801" s="135">
        <f t="shared" si="231"/>
        <v>95</v>
      </c>
      <c r="O801" s="167">
        <f t="shared" si="232"/>
        <v>96.225999999999999</v>
      </c>
      <c r="P801" s="167">
        <f t="shared" si="232"/>
        <v>95.350999999999999</v>
      </c>
      <c r="Q801" s="167">
        <f t="shared" si="232"/>
        <v>95.492000000000004</v>
      </c>
      <c r="R801" s="135">
        <f t="shared" si="233"/>
        <v>90</v>
      </c>
      <c r="S801" s="167">
        <f t="shared" si="234"/>
        <v>91.225999999999999</v>
      </c>
      <c r="T801" s="167">
        <f t="shared" si="235"/>
        <v>90.350999999999999</v>
      </c>
      <c r="U801" s="167">
        <f t="shared" si="236"/>
        <v>90.492000000000004</v>
      </c>
      <c r="V801" s="135">
        <f t="shared" si="237"/>
        <v>60</v>
      </c>
      <c r="W801" s="167">
        <f t="shared" si="238"/>
        <v>61.225999999999999</v>
      </c>
      <c r="X801" s="167">
        <f t="shared" si="239"/>
        <v>60.350999999999999</v>
      </c>
      <c r="Y801" s="167">
        <f t="shared" si="240"/>
        <v>60.492000000000004</v>
      </c>
      <c r="Z801">
        <f t="shared" si="241"/>
        <v>96.225999999999999</v>
      </c>
      <c r="AA801">
        <f t="shared" si="242"/>
        <v>95.350999999999999</v>
      </c>
      <c r="AB801" s="168">
        <f t="shared" si="243"/>
        <v>91.225999999999999</v>
      </c>
      <c r="AC801">
        <f t="shared" si="244"/>
        <v>90.350999999999999</v>
      </c>
      <c r="AD801" s="168">
        <f t="shared" si="245"/>
        <v>61.225999999999999</v>
      </c>
      <c r="AE801">
        <f t="shared" si="246"/>
        <v>60.350999999999999</v>
      </c>
    </row>
    <row r="802" spans="1:31" outlineLevel="1" x14ac:dyDescent="0.25">
      <c r="A802" s="149">
        <v>85</v>
      </c>
      <c r="B802" s="164" t="str">
        <f t="shared" si="228"/>
        <v>FA</v>
      </c>
      <c r="C802" s="164" t="str">
        <f t="shared" si="229"/>
        <v>FA</v>
      </c>
      <c r="D802" s="164" t="str">
        <f t="shared" si="230"/>
        <v>FA</v>
      </c>
      <c r="E802" s="135">
        <v>191.75</v>
      </c>
      <c r="F802" s="165">
        <v>3</v>
      </c>
      <c r="G802" s="135">
        <v>2</v>
      </c>
      <c r="H802" s="135">
        <v>125</v>
      </c>
      <c r="I802" s="154">
        <v>187.506</v>
      </c>
      <c r="J802" s="154">
        <v>2E-3</v>
      </c>
      <c r="K802" s="154">
        <v>126.015</v>
      </c>
      <c r="L802" s="154">
        <v>125.292</v>
      </c>
      <c r="M802" s="154">
        <v>125.40900000000001</v>
      </c>
      <c r="N802" s="135">
        <f t="shared" si="231"/>
        <v>95</v>
      </c>
      <c r="O802" s="167">
        <f t="shared" si="232"/>
        <v>96.015000000000001</v>
      </c>
      <c r="P802" s="167">
        <f t="shared" si="232"/>
        <v>95.292000000000002</v>
      </c>
      <c r="Q802" s="167">
        <f t="shared" si="232"/>
        <v>95.409000000000006</v>
      </c>
      <c r="R802" s="135">
        <f t="shared" si="233"/>
        <v>90</v>
      </c>
      <c r="S802" s="167">
        <f t="shared" si="234"/>
        <v>91.015000000000001</v>
      </c>
      <c r="T802" s="167">
        <f t="shared" si="235"/>
        <v>90.292000000000002</v>
      </c>
      <c r="U802" s="167">
        <f t="shared" si="236"/>
        <v>90.409000000000006</v>
      </c>
      <c r="V802" s="135">
        <f t="shared" si="237"/>
        <v>60</v>
      </c>
      <c r="W802" s="167">
        <f t="shared" si="238"/>
        <v>61.015000000000001</v>
      </c>
      <c r="X802" s="167">
        <f t="shared" si="239"/>
        <v>60.292000000000002</v>
      </c>
      <c r="Y802" s="167">
        <f t="shared" si="240"/>
        <v>60.409000000000006</v>
      </c>
      <c r="Z802">
        <f t="shared" si="241"/>
        <v>96.015000000000001</v>
      </c>
      <c r="AA802">
        <f t="shared" si="242"/>
        <v>95.292000000000002</v>
      </c>
      <c r="AB802" s="168">
        <f t="shared" si="243"/>
        <v>91.015000000000001</v>
      </c>
      <c r="AC802">
        <f t="shared" si="244"/>
        <v>90.292000000000002</v>
      </c>
      <c r="AD802" s="168">
        <f t="shared" si="245"/>
        <v>61.015000000000001</v>
      </c>
      <c r="AE802">
        <f t="shared" si="246"/>
        <v>60.292000000000002</v>
      </c>
    </row>
    <row r="803" spans="1:31" outlineLevel="1" x14ac:dyDescent="0.25">
      <c r="A803" s="149">
        <v>100</v>
      </c>
      <c r="B803" s="164" t="str">
        <f t="shared" si="228"/>
        <v>FA</v>
      </c>
      <c r="C803" s="164" t="str">
        <f t="shared" si="229"/>
        <v>FA</v>
      </c>
      <c r="D803" s="164" t="str">
        <f t="shared" si="230"/>
        <v>FA</v>
      </c>
      <c r="E803" s="135">
        <v>225.55</v>
      </c>
      <c r="F803" s="165">
        <v>3</v>
      </c>
      <c r="G803" s="135">
        <v>2</v>
      </c>
      <c r="H803" s="135">
        <v>125</v>
      </c>
      <c r="I803" s="154">
        <v>221.31399999999999</v>
      </c>
      <c r="J803" s="154">
        <v>2E-3</v>
      </c>
      <c r="K803" s="154">
        <v>125.864</v>
      </c>
      <c r="L803" s="154">
        <v>125.254</v>
      </c>
      <c r="M803" s="154">
        <v>125.354</v>
      </c>
      <c r="N803" s="135">
        <f t="shared" si="231"/>
        <v>95</v>
      </c>
      <c r="O803" s="167">
        <f t="shared" si="232"/>
        <v>95.864000000000004</v>
      </c>
      <c r="P803" s="167">
        <f t="shared" si="232"/>
        <v>95.254000000000005</v>
      </c>
      <c r="Q803" s="167">
        <f t="shared" si="232"/>
        <v>95.353999999999999</v>
      </c>
      <c r="R803" s="135">
        <f t="shared" si="233"/>
        <v>90</v>
      </c>
      <c r="S803" s="167">
        <f t="shared" si="234"/>
        <v>90.864000000000004</v>
      </c>
      <c r="T803" s="167">
        <f t="shared" si="235"/>
        <v>90.254000000000005</v>
      </c>
      <c r="U803" s="167">
        <f t="shared" si="236"/>
        <v>90.353999999999999</v>
      </c>
      <c r="V803" s="135">
        <f t="shared" si="237"/>
        <v>60</v>
      </c>
      <c r="W803" s="167">
        <f t="shared" si="238"/>
        <v>60.864000000000004</v>
      </c>
      <c r="X803" s="167">
        <f t="shared" si="239"/>
        <v>60.254000000000005</v>
      </c>
      <c r="Y803" s="167">
        <f t="shared" si="240"/>
        <v>60.353999999999999</v>
      </c>
      <c r="Z803">
        <f t="shared" si="241"/>
        <v>95.864000000000004</v>
      </c>
      <c r="AA803">
        <f t="shared" si="242"/>
        <v>95.254000000000005</v>
      </c>
      <c r="AB803" s="168">
        <f t="shared" si="243"/>
        <v>90.864000000000004</v>
      </c>
      <c r="AC803">
        <f t="shared" si="244"/>
        <v>90.254000000000005</v>
      </c>
      <c r="AD803" s="168">
        <f t="shared" si="245"/>
        <v>60.864000000000004</v>
      </c>
      <c r="AE803">
        <f t="shared" si="246"/>
        <v>60.254000000000005</v>
      </c>
    </row>
    <row r="804" spans="1:31" outlineLevel="1" x14ac:dyDescent="0.25">
      <c r="A804" s="149">
        <v>125</v>
      </c>
      <c r="B804" s="164" t="str">
        <f t="shared" si="228"/>
        <v>FA</v>
      </c>
      <c r="C804" s="164" t="str">
        <f t="shared" si="229"/>
        <v>FA</v>
      </c>
      <c r="D804" s="164" t="str">
        <f t="shared" si="230"/>
        <v>FA</v>
      </c>
      <c r="E804" s="135">
        <v>281.89999999999998</v>
      </c>
      <c r="F804" s="165">
        <v>3</v>
      </c>
      <c r="G804" s="135">
        <v>2</v>
      </c>
      <c r="H804" s="135">
        <v>125</v>
      </c>
      <c r="I804" s="154">
        <v>277.66000000000003</v>
      </c>
      <c r="J804" s="154">
        <v>2E-3</v>
      </c>
      <c r="K804" s="154">
        <v>125.699</v>
      </c>
      <c r="L804" s="154">
        <v>125.208</v>
      </c>
      <c r="M804" s="154">
        <v>125.28</v>
      </c>
      <c r="N804" s="135">
        <f t="shared" si="231"/>
        <v>95</v>
      </c>
      <c r="O804" s="167">
        <f t="shared" si="232"/>
        <v>95.698999999999998</v>
      </c>
      <c r="P804" s="167">
        <f t="shared" si="232"/>
        <v>95.207999999999998</v>
      </c>
      <c r="Q804" s="167">
        <f t="shared" si="232"/>
        <v>95.28</v>
      </c>
      <c r="R804" s="135">
        <f t="shared" si="233"/>
        <v>90</v>
      </c>
      <c r="S804" s="167">
        <f t="shared" si="234"/>
        <v>90.698999999999998</v>
      </c>
      <c r="T804" s="167">
        <f t="shared" si="235"/>
        <v>90.207999999999998</v>
      </c>
      <c r="U804" s="167">
        <f t="shared" si="236"/>
        <v>90.28</v>
      </c>
      <c r="V804" s="135">
        <f t="shared" si="237"/>
        <v>60</v>
      </c>
      <c r="W804" s="167">
        <f t="shared" si="238"/>
        <v>60.698999999999998</v>
      </c>
      <c r="X804" s="167">
        <f t="shared" si="239"/>
        <v>60.207999999999998</v>
      </c>
      <c r="Y804" s="167">
        <f t="shared" si="240"/>
        <v>60.28</v>
      </c>
      <c r="Z804">
        <f t="shared" si="241"/>
        <v>95.698999999999998</v>
      </c>
      <c r="AA804">
        <f t="shared" si="242"/>
        <v>95.207999999999998</v>
      </c>
      <c r="AB804" s="168">
        <f t="shared" si="243"/>
        <v>90.698999999999998</v>
      </c>
      <c r="AC804">
        <f t="shared" si="244"/>
        <v>90.207999999999998</v>
      </c>
      <c r="AD804" s="168">
        <f t="shared" si="245"/>
        <v>60.698999999999998</v>
      </c>
      <c r="AE804">
        <f t="shared" si="246"/>
        <v>60.207999999999998</v>
      </c>
    </row>
    <row r="805" spans="1:31" outlineLevel="1" x14ac:dyDescent="0.25">
      <c r="A805" s="149">
        <v>150</v>
      </c>
      <c r="B805" s="164" t="str">
        <f t="shared" si="228"/>
        <v>FA</v>
      </c>
      <c r="C805" s="164" t="str">
        <f t="shared" si="229"/>
        <v>FA</v>
      </c>
      <c r="D805" s="164" t="str">
        <f t="shared" si="230"/>
        <v>FA</v>
      </c>
      <c r="E805" s="135">
        <v>338.25</v>
      </c>
      <c r="F805" s="165">
        <v>3</v>
      </c>
      <c r="G805" s="135">
        <v>2</v>
      </c>
      <c r="H805" s="135">
        <v>125</v>
      </c>
      <c r="I805" s="154">
        <v>334.00599999999997</v>
      </c>
      <c r="J805" s="154">
        <v>2E-3</v>
      </c>
      <c r="K805" s="154">
        <v>125.581</v>
      </c>
      <c r="L805" s="154">
        <v>125.176</v>
      </c>
      <c r="M805" s="154">
        <v>125.241</v>
      </c>
      <c r="N805" s="135">
        <f t="shared" si="231"/>
        <v>95</v>
      </c>
      <c r="O805" s="167">
        <f t="shared" si="232"/>
        <v>95.581000000000003</v>
      </c>
      <c r="P805" s="167">
        <f t="shared" si="232"/>
        <v>95.176000000000002</v>
      </c>
      <c r="Q805" s="167">
        <f t="shared" si="232"/>
        <v>95.241</v>
      </c>
      <c r="R805" s="135">
        <f t="shared" si="233"/>
        <v>90</v>
      </c>
      <c r="S805" s="167">
        <f t="shared" si="234"/>
        <v>90.581000000000003</v>
      </c>
      <c r="T805" s="167">
        <f t="shared" si="235"/>
        <v>90.176000000000002</v>
      </c>
      <c r="U805" s="167">
        <f t="shared" si="236"/>
        <v>90.241</v>
      </c>
      <c r="V805" s="135">
        <f t="shared" si="237"/>
        <v>60</v>
      </c>
      <c r="W805" s="167">
        <f t="shared" si="238"/>
        <v>60.581000000000003</v>
      </c>
      <c r="X805" s="167">
        <f t="shared" si="239"/>
        <v>60.176000000000002</v>
      </c>
      <c r="Y805" s="167">
        <f t="shared" si="240"/>
        <v>60.241</v>
      </c>
      <c r="Z805">
        <f t="shared" si="241"/>
        <v>95.581000000000003</v>
      </c>
      <c r="AA805">
        <f t="shared" si="242"/>
        <v>95.176000000000002</v>
      </c>
      <c r="AB805" s="168">
        <f t="shared" si="243"/>
        <v>90.581000000000003</v>
      </c>
      <c r="AC805">
        <f t="shared" si="244"/>
        <v>90.176000000000002</v>
      </c>
      <c r="AD805" s="168">
        <f t="shared" si="245"/>
        <v>60.581000000000003</v>
      </c>
      <c r="AE805">
        <f t="shared" si="246"/>
        <v>60.176000000000002</v>
      </c>
    </row>
    <row r="806" spans="1:31" outlineLevel="1" x14ac:dyDescent="0.25">
      <c r="A806" s="149">
        <v>2</v>
      </c>
      <c r="B806" s="164" t="str">
        <f t="shared" si="228"/>
        <v>FA</v>
      </c>
      <c r="C806" s="164" t="str">
        <f t="shared" si="229"/>
        <v>FA</v>
      </c>
      <c r="D806" s="164" t="str">
        <f t="shared" si="230"/>
        <v>TR</v>
      </c>
      <c r="E806" s="135">
        <v>4.68</v>
      </c>
      <c r="F806" s="165">
        <v>3</v>
      </c>
      <c r="G806" s="135">
        <v>4</v>
      </c>
      <c r="H806" s="135">
        <v>125</v>
      </c>
      <c r="I806" s="154">
        <v>0.43692300000000001</v>
      </c>
      <c r="J806" s="154">
        <v>4.0000000000000001E-3</v>
      </c>
      <c r="K806" s="154">
        <v>191.28299999999999</v>
      </c>
      <c r="L806" s="154">
        <v>142.33600000000001</v>
      </c>
      <c r="M806" s="154">
        <v>151.667</v>
      </c>
      <c r="N806" s="135">
        <f t="shared" si="231"/>
        <v>95</v>
      </c>
      <c r="O806" s="167">
        <f t="shared" si="232"/>
        <v>161.28299999999999</v>
      </c>
      <c r="P806" s="167">
        <f t="shared" si="232"/>
        <v>112.33600000000001</v>
      </c>
      <c r="Q806" s="167">
        <f t="shared" si="232"/>
        <v>121.667</v>
      </c>
      <c r="R806" s="135">
        <f t="shared" si="233"/>
        <v>90</v>
      </c>
      <c r="S806" s="167">
        <f t="shared" si="234"/>
        <v>156.28299999999999</v>
      </c>
      <c r="T806" s="167">
        <f t="shared" si="235"/>
        <v>107.33600000000001</v>
      </c>
      <c r="U806" s="167">
        <f t="shared" si="236"/>
        <v>116.667</v>
      </c>
      <c r="V806" s="135">
        <f t="shared" si="237"/>
        <v>60</v>
      </c>
      <c r="W806" s="167">
        <f t="shared" si="238"/>
        <v>126.28299999999999</v>
      </c>
      <c r="X806" s="167">
        <f t="shared" si="239"/>
        <v>77.336000000000013</v>
      </c>
      <c r="Y806" s="167">
        <f t="shared" si="240"/>
        <v>86.667000000000002</v>
      </c>
      <c r="Z806">
        <f t="shared" si="241"/>
        <v>161.28299999999999</v>
      </c>
      <c r="AA806">
        <f t="shared" si="242"/>
        <v>112.33600000000001</v>
      </c>
      <c r="AB806" s="168">
        <f t="shared" si="243"/>
        <v>156.28299999999999</v>
      </c>
      <c r="AC806">
        <f t="shared" si="244"/>
        <v>107.33600000000001</v>
      </c>
      <c r="AD806" s="168">
        <f t="shared" si="245"/>
        <v>126.28299999999999</v>
      </c>
      <c r="AE806">
        <f t="shared" si="246"/>
        <v>77.336000000000013</v>
      </c>
    </row>
    <row r="807" spans="1:31" outlineLevel="1" x14ac:dyDescent="0.25">
      <c r="A807" s="149">
        <v>3.5</v>
      </c>
      <c r="B807" s="164" t="str">
        <f t="shared" si="228"/>
        <v>FA</v>
      </c>
      <c r="C807" s="164" t="str">
        <f t="shared" si="229"/>
        <v>FA</v>
      </c>
      <c r="D807" s="164" t="str">
        <f t="shared" si="230"/>
        <v>TR</v>
      </c>
      <c r="E807" s="135">
        <v>8.06</v>
      </c>
      <c r="F807" s="165">
        <v>3</v>
      </c>
      <c r="G807" s="135">
        <v>4</v>
      </c>
      <c r="H807" s="135">
        <v>125</v>
      </c>
      <c r="I807" s="154">
        <v>3.8176899999999998</v>
      </c>
      <c r="J807" s="154">
        <v>4.0000000000000001E-3</v>
      </c>
      <c r="K807" s="154">
        <v>166.40600000000001</v>
      </c>
      <c r="L807" s="154">
        <v>135.72800000000001</v>
      </c>
      <c r="M807" s="154">
        <v>141.31800000000001</v>
      </c>
      <c r="N807" s="135">
        <f t="shared" si="231"/>
        <v>95</v>
      </c>
      <c r="O807" s="167">
        <f t="shared" si="232"/>
        <v>136.40600000000001</v>
      </c>
      <c r="P807" s="167">
        <f t="shared" si="232"/>
        <v>105.72800000000001</v>
      </c>
      <c r="Q807" s="167">
        <f t="shared" si="232"/>
        <v>111.31800000000001</v>
      </c>
      <c r="R807" s="135">
        <f t="shared" si="233"/>
        <v>90</v>
      </c>
      <c r="S807" s="167">
        <f t="shared" si="234"/>
        <v>131.40600000000001</v>
      </c>
      <c r="T807" s="167">
        <f t="shared" si="235"/>
        <v>100.72800000000001</v>
      </c>
      <c r="U807" s="167">
        <f t="shared" si="236"/>
        <v>106.31800000000001</v>
      </c>
      <c r="V807" s="135">
        <f t="shared" si="237"/>
        <v>60</v>
      </c>
      <c r="W807" s="167">
        <f t="shared" si="238"/>
        <v>101.40600000000001</v>
      </c>
      <c r="X807" s="167">
        <f t="shared" si="239"/>
        <v>70.728000000000009</v>
      </c>
      <c r="Y807" s="167">
        <f t="shared" si="240"/>
        <v>76.318000000000012</v>
      </c>
      <c r="Z807">
        <f t="shared" si="241"/>
        <v>136.40600000000001</v>
      </c>
      <c r="AA807">
        <f t="shared" si="242"/>
        <v>105.72800000000001</v>
      </c>
      <c r="AB807" s="168">
        <f t="shared" si="243"/>
        <v>131.40600000000001</v>
      </c>
      <c r="AC807">
        <f t="shared" si="244"/>
        <v>100.72800000000001</v>
      </c>
      <c r="AD807" s="168">
        <f t="shared" si="245"/>
        <v>101.40600000000001</v>
      </c>
      <c r="AE807">
        <f t="shared" si="246"/>
        <v>70.728000000000009</v>
      </c>
    </row>
    <row r="808" spans="1:31" outlineLevel="1" x14ac:dyDescent="0.25">
      <c r="A808" s="149">
        <v>5</v>
      </c>
      <c r="B808" s="164" t="str">
        <f t="shared" si="228"/>
        <v>FA</v>
      </c>
      <c r="C808" s="164" t="str">
        <f t="shared" si="229"/>
        <v>FA</v>
      </c>
      <c r="D808" s="164" t="str">
        <f t="shared" si="230"/>
        <v>TR</v>
      </c>
      <c r="E808" s="135">
        <v>11.44</v>
      </c>
      <c r="F808" s="165">
        <v>3</v>
      </c>
      <c r="G808" s="135">
        <v>4</v>
      </c>
      <c r="H808" s="135">
        <v>125</v>
      </c>
      <c r="I808" s="154">
        <v>7.1984599999999999</v>
      </c>
      <c r="J808" s="154">
        <v>4.0000000000000001E-3</v>
      </c>
      <c r="K808" s="154">
        <v>154.97399999999999</v>
      </c>
      <c r="L808" s="154">
        <v>132.85300000000001</v>
      </c>
      <c r="M808" s="154">
        <v>136.62</v>
      </c>
      <c r="N808" s="135">
        <f t="shared" si="231"/>
        <v>95</v>
      </c>
      <c r="O808" s="167">
        <f t="shared" si="232"/>
        <v>124.97399999999999</v>
      </c>
      <c r="P808" s="167">
        <f t="shared" si="232"/>
        <v>102.85300000000001</v>
      </c>
      <c r="Q808" s="167">
        <f t="shared" si="232"/>
        <v>106.62</v>
      </c>
      <c r="R808" s="135">
        <f t="shared" si="233"/>
        <v>90</v>
      </c>
      <c r="S808" s="167">
        <f t="shared" si="234"/>
        <v>119.97399999999999</v>
      </c>
      <c r="T808" s="167">
        <f t="shared" si="235"/>
        <v>97.853000000000009</v>
      </c>
      <c r="U808" s="167">
        <f t="shared" si="236"/>
        <v>101.62</v>
      </c>
      <c r="V808" s="135">
        <f t="shared" si="237"/>
        <v>60</v>
      </c>
      <c r="W808" s="167">
        <f t="shared" si="238"/>
        <v>89.97399999999999</v>
      </c>
      <c r="X808" s="167">
        <f t="shared" si="239"/>
        <v>67.853000000000009</v>
      </c>
      <c r="Y808" s="167">
        <f t="shared" si="240"/>
        <v>71.62</v>
      </c>
      <c r="Z808">
        <f t="shared" si="241"/>
        <v>124.97399999999999</v>
      </c>
      <c r="AA808">
        <f t="shared" si="242"/>
        <v>102.85300000000001</v>
      </c>
      <c r="AB808" s="168">
        <f t="shared" si="243"/>
        <v>119.97399999999999</v>
      </c>
      <c r="AC808">
        <f t="shared" si="244"/>
        <v>97.853000000000009</v>
      </c>
      <c r="AD808" s="168">
        <f t="shared" si="245"/>
        <v>89.97399999999999</v>
      </c>
      <c r="AE808">
        <f t="shared" si="246"/>
        <v>67.853000000000009</v>
      </c>
    </row>
    <row r="809" spans="1:31" outlineLevel="1" x14ac:dyDescent="0.25">
      <c r="A809" s="149">
        <v>7.5</v>
      </c>
      <c r="B809" s="164" t="str">
        <f t="shared" si="228"/>
        <v>FA</v>
      </c>
      <c r="C809" s="164" t="str">
        <f t="shared" si="229"/>
        <v>FA</v>
      </c>
      <c r="D809" s="164" t="str">
        <f t="shared" si="230"/>
        <v>TR</v>
      </c>
      <c r="E809" s="135">
        <v>17.07</v>
      </c>
      <c r="F809" s="165">
        <v>3</v>
      </c>
      <c r="G809" s="135">
        <v>4</v>
      </c>
      <c r="H809" s="135">
        <v>125</v>
      </c>
      <c r="I809" s="154">
        <v>12.8331</v>
      </c>
      <c r="J809" s="154">
        <v>4.0000000000000001E-3</v>
      </c>
      <c r="K809" s="154">
        <v>145.51599999999999</v>
      </c>
      <c r="L809" s="154">
        <v>130.393</v>
      </c>
      <c r="M809" s="154">
        <v>133.03100000000001</v>
      </c>
      <c r="N809" s="135">
        <f t="shared" si="231"/>
        <v>95</v>
      </c>
      <c r="O809" s="167">
        <f t="shared" si="232"/>
        <v>115.51599999999999</v>
      </c>
      <c r="P809" s="167">
        <f t="shared" si="232"/>
        <v>100.393</v>
      </c>
      <c r="Q809" s="167">
        <f t="shared" si="232"/>
        <v>103.03100000000001</v>
      </c>
      <c r="R809" s="135">
        <f t="shared" si="233"/>
        <v>90</v>
      </c>
      <c r="S809" s="167">
        <f t="shared" si="234"/>
        <v>110.51599999999999</v>
      </c>
      <c r="T809" s="167">
        <f t="shared" si="235"/>
        <v>95.393000000000001</v>
      </c>
      <c r="U809" s="167">
        <f t="shared" si="236"/>
        <v>98.031000000000006</v>
      </c>
      <c r="V809" s="135">
        <f t="shared" si="237"/>
        <v>60</v>
      </c>
      <c r="W809" s="167">
        <f t="shared" si="238"/>
        <v>80.515999999999991</v>
      </c>
      <c r="X809" s="167">
        <f t="shared" si="239"/>
        <v>65.393000000000001</v>
      </c>
      <c r="Y809" s="167">
        <f t="shared" si="240"/>
        <v>68.031000000000006</v>
      </c>
      <c r="Z809">
        <f t="shared" si="241"/>
        <v>115.51599999999999</v>
      </c>
      <c r="AA809">
        <f t="shared" si="242"/>
        <v>100.393</v>
      </c>
      <c r="AB809" s="168">
        <f t="shared" si="243"/>
        <v>110.51599999999999</v>
      </c>
      <c r="AC809">
        <f t="shared" si="244"/>
        <v>95.393000000000001</v>
      </c>
      <c r="AD809" s="168">
        <f t="shared" si="245"/>
        <v>80.515999999999991</v>
      </c>
      <c r="AE809">
        <f t="shared" si="246"/>
        <v>65.393000000000001</v>
      </c>
    </row>
    <row r="810" spans="1:31" outlineLevel="1" x14ac:dyDescent="0.25">
      <c r="A810" s="149">
        <v>10</v>
      </c>
      <c r="B810" s="164" t="str">
        <f t="shared" si="228"/>
        <v>FA</v>
      </c>
      <c r="C810" s="164" t="str">
        <f t="shared" si="229"/>
        <v>FA</v>
      </c>
      <c r="D810" s="164" t="str">
        <f t="shared" si="230"/>
        <v>TR</v>
      </c>
      <c r="E810" s="135">
        <v>22.71</v>
      </c>
      <c r="F810" s="165">
        <v>3</v>
      </c>
      <c r="G810" s="135">
        <v>4</v>
      </c>
      <c r="H810" s="135">
        <v>125</v>
      </c>
      <c r="I810" s="154">
        <v>18.467700000000001</v>
      </c>
      <c r="J810" s="154">
        <v>4.0000000000000001E-3</v>
      </c>
      <c r="K810" s="154">
        <v>140.65899999999999</v>
      </c>
      <c r="L810" s="154">
        <v>129.172</v>
      </c>
      <c r="M810" s="154">
        <v>131.11000000000001</v>
      </c>
      <c r="N810" s="135">
        <f t="shared" si="231"/>
        <v>95</v>
      </c>
      <c r="O810" s="167">
        <f t="shared" si="232"/>
        <v>110.65899999999999</v>
      </c>
      <c r="P810" s="167">
        <f t="shared" si="232"/>
        <v>99.171999999999997</v>
      </c>
      <c r="Q810" s="167">
        <f t="shared" si="232"/>
        <v>101.11000000000001</v>
      </c>
      <c r="R810" s="135">
        <f t="shared" si="233"/>
        <v>90</v>
      </c>
      <c r="S810" s="167">
        <f t="shared" si="234"/>
        <v>105.65899999999999</v>
      </c>
      <c r="T810" s="167">
        <f t="shared" si="235"/>
        <v>94.171999999999997</v>
      </c>
      <c r="U810" s="167">
        <f t="shared" si="236"/>
        <v>96.110000000000014</v>
      </c>
      <c r="V810" s="135">
        <f t="shared" si="237"/>
        <v>60</v>
      </c>
      <c r="W810" s="167">
        <f t="shared" si="238"/>
        <v>75.658999999999992</v>
      </c>
      <c r="X810" s="167">
        <f t="shared" si="239"/>
        <v>64.171999999999997</v>
      </c>
      <c r="Y810" s="167">
        <f t="shared" si="240"/>
        <v>66.110000000000014</v>
      </c>
      <c r="Z810">
        <f t="shared" si="241"/>
        <v>110.65899999999999</v>
      </c>
      <c r="AA810">
        <f t="shared" si="242"/>
        <v>99.171999999999997</v>
      </c>
      <c r="AB810" s="168">
        <f t="shared" si="243"/>
        <v>105.65899999999999</v>
      </c>
      <c r="AC810">
        <f t="shared" si="244"/>
        <v>94.171999999999997</v>
      </c>
      <c r="AD810" s="168">
        <f t="shared" si="245"/>
        <v>75.658999999999992</v>
      </c>
      <c r="AE810">
        <f t="shared" si="246"/>
        <v>64.171999999999997</v>
      </c>
    </row>
    <row r="811" spans="1:31" outlineLevel="1" x14ac:dyDescent="0.25">
      <c r="A811" s="149">
        <v>15</v>
      </c>
      <c r="B811" s="164" t="str">
        <f t="shared" si="228"/>
        <v>FA</v>
      </c>
      <c r="C811" s="164" t="str">
        <f t="shared" si="229"/>
        <v>FA</v>
      </c>
      <c r="D811" s="164" t="str">
        <f t="shared" si="230"/>
        <v>TR</v>
      </c>
      <c r="E811" s="135">
        <v>33.979999999999997</v>
      </c>
      <c r="F811" s="165">
        <v>3</v>
      </c>
      <c r="G811" s="135">
        <v>4</v>
      </c>
      <c r="H811" s="135">
        <v>125</v>
      </c>
      <c r="I811" s="154">
        <v>29.736899999999999</v>
      </c>
      <c r="J811" s="154">
        <v>4.0000000000000001E-3</v>
      </c>
      <c r="K811" s="154">
        <v>135.65600000000001</v>
      </c>
      <c r="L811" s="154">
        <v>127.849</v>
      </c>
      <c r="M811" s="154">
        <v>129.16499999999999</v>
      </c>
      <c r="N811" s="135">
        <f t="shared" si="231"/>
        <v>95</v>
      </c>
      <c r="O811" s="167">
        <f t="shared" si="232"/>
        <v>105.65600000000001</v>
      </c>
      <c r="P811" s="167">
        <f t="shared" si="232"/>
        <v>97.849000000000004</v>
      </c>
      <c r="Q811" s="167">
        <f t="shared" si="232"/>
        <v>99.164999999999992</v>
      </c>
      <c r="R811" s="135">
        <f t="shared" si="233"/>
        <v>90</v>
      </c>
      <c r="S811" s="167">
        <f t="shared" si="234"/>
        <v>100.65600000000001</v>
      </c>
      <c r="T811" s="167">
        <f t="shared" si="235"/>
        <v>92.849000000000004</v>
      </c>
      <c r="U811" s="167">
        <f t="shared" si="236"/>
        <v>94.164999999999992</v>
      </c>
      <c r="V811" s="135">
        <f t="shared" si="237"/>
        <v>60</v>
      </c>
      <c r="W811" s="167">
        <f t="shared" si="238"/>
        <v>70.656000000000006</v>
      </c>
      <c r="X811" s="167">
        <f t="shared" si="239"/>
        <v>62.849000000000004</v>
      </c>
      <c r="Y811" s="167">
        <f t="shared" si="240"/>
        <v>64.164999999999992</v>
      </c>
      <c r="Z811">
        <f t="shared" si="241"/>
        <v>105.65600000000001</v>
      </c>
      <c r="AA811">
        <f t="shared" si="242"/>
        <v>97.849000000000004</v>
      </c>
      <c r="AB811" s="168">
        <f t="shared" si="243"/>
        <v>100.65600000000001</v>
      </c>
      <c r="AC811">
        <f t="shared" si="244"/>
        <v>92.849000000000004</v>
      </c>
      <c r="AD811" s="168">
        <f t="shared" si="245"/>
        <v>70.656000000000006</v>
      </c>
      <c r="AE811">
        <f t="shared" si="246"/>
        <v>62.849000000000004</v>
      </c>
    </row>
    <row r="812" spans="1:31" outlineLevel="1" x14ac:dyDescent="0.25">
      <c r="A812" s="149">
        <v>20</v>
      </c>
      <c r="B812" s="164" t="str">
        <f t="shared" si="228"/>
        <v>FA</v>
      </c>
      <c r="C812" s="164" t="str">
        <f t="shared" si="229"/>
        <v>FA</v>
      </c>
      <c r="D812" s="164" t="str">
        <f t="shared" si="230"/>
        <v>TR</v>
      </c>
      <c r="E812" s="135">
        <v>45.25</v>
      </c>
      <c r="F812" s="165">
        <v>3</v>
      </c>
      <c r="G812" s="135">
        <v>4</v>
      </c>
      <c r="H812" s="135">
        <v>125</v>
      </c>
      <c r="I812" s="154">
        <v>41.0062</v>
      </c>
      <c r="J812" s="154">
        <v>4.0000000000000001E-3</v>
      </c>
      <c r="K812" s="154">
        <v>133.101</v>
      </c>
      <c r="L812" s="154">
        <v>127.19799999999999</v>
      </c>
      <c r="M812" s="154">
        <v>128.15799999999999</v>
      </c>
      <c r="N812" s="135">
        <f t="shared" si="231"/>
        <v>95</v>
      </c>
      <c r="O812" s="167">
        <f t="shared" si="232"/>
        <v>103.101</v>
      </c>
      <c r="P812" s="167">
        <f t="shared" si="232"/>
        <v>97.197999999999993</v>
      </c>
      <c r="Q812" s="167">
        <f t="shared" si="232"/>
        <v>98.157999999999987</v>
      </c>
      <c r="R812" s="135">
        <f t="shared" si="233"/>
        <v>90</v>
      </c>
      <c r="S812" s="167">
        <f t="shared" si="234"/>
        <v>98.100999999999999</v>
      </c>
      <c r="T812" s="167">
        <f t="shared" si="235"/>
        <v>92.197999999999993</v>
      </c>
      <c r="U812" s="167">
        <f t="shared" si="236"/>
        <v>93.157999999999987</v>
      </c>
      <c r="V812" s="135">
        <f t="shared" si="237"/>
        <v>60</v>
      </c>
      <c r="W812" s="167">
        <f t="shared" si="238"/>
        <v>68.100999999999999</v>
      </c>
      <c r="X812" s="167">
        <f t="shared" si="239"/>
        <v>62.197999999999993</v>
      </c>
      <c r="Y812" s="167">
        <f t="shared" si="240"/>
        <v>63.157999999999987</v>
      </c>
      <c r="Z812">
        <f t="shared" si="241"/>
        <v>103.101</v>
      </c>
      <c r="AA812">
        <f t="shared" si="242"/>
        <v>97.197999999999993</v>
      </c>
      <c r="AB812" s="168">
        <f t="shared" si="243"/>
        <v>98.100999999999999</v>
      </c>
      <c r="AC812">
        <f t="shared" si="244"/>
        <v>92.197999999999993</v>
      </c>
      <c r="AD812" s="168">
        <f t="shared" si="245"/>
        <v>68.100999999999999</v>
      </c>
      <c r="AE812">
        <f t="shared" si="246"/>
        <v>62.197999999999993</v>
      </c>
    </row>
    <row r="813" spans="1:31" outlineLevel="1" x14ac:dyDescent="0.25">
      <c r="A813" s="149">
        <v>35</v>
      </c>
      <c r="B813" s="164" t="str">
        <f t="shared" si="228"/>
        <v>FA</v>
      </c>
      <c r="C813" s="164" t="str">
        <f t="shared" si="229"/>
        <v>FA</v>
      </c>
      <c r="D813" s="164" t="str">
        <f t="shared" si="230"/>
        <v>FA</v>
      </c>
      <c r="E813" s="135">
        <v>79.05</v>
      </c>
      <c r="F813" s="165">
        <v>3</v>
      </c>
      <c r="G813" s="135">
        <v>4</v>
      </c>
      <c r="H813" s="135">
        <v>125</v>
      </c>
      <c r="I813" s="154">
        <v>74.813800000000001</v>
      </c>
      <c r="J813" s="154">
        <v>4.0000000000000001E-3</v>
      </c>
      <c r="K813" s="154">
        <v>129.74100000000001</v>
      </c>
      <c r="L813" s="154">
        <v>126.32</v>
      </c>
      <c r="M813" s="154">
        <v>126.893</v>
      </c>
      <c r="N813" s="135">
        <f t="shared" si="231"/>
        <v>95</v>
      </c>
      <c r="O813" s="167">
        <f t="shared" si="232"/>
        <v>99.741000000000014</v>
      </c>
      <c r="P813" s="167">
        <f t="shared" si="232"/>
        <v>96.32</v>
      </c>
      <c r="Q813" s="167">
        <f t="shared" si="232"/>
        <v>96.893000000000001</v>
      </c>
      <c r="R813" s="135">
        <f t="shared" si="233"/>
        <v>90</v>
      </c>
      <c r="S813" s="167">
        <f t="shared" si="234"/>
        <v>94.741000000000014</v>
      </c>
      <c r="T813" s="167">
        <f t="shared" si="235"/>
        <v>91.32</v>
      </c>
      <c r="U813" s="167">
        <f t="shared" si="236"/>
        <v>91.893000000000001</v>
      </c>
      <c r="V813" s="135">
        <f t="shared" si="237"/>
        <v>60</v>
      </c>
      <c r="W813" s="167">
        <f t="shared" si="238"/>
        <v>64.741000000000014</v>
      </c>
      <c r="X813" s="167">
        <f t="shared" si="239"/>
        <v>61.319999999999993</v>
      </c>
      <c r="Y813" s="167">
        <f t="shared" si="240"/>
        <v>61.893000000000001</v>
      </c>
      <c r="Z813">
        <f t="shared" si="241"/>
        <v>99.741000000000014</v>
      </c>
      <c r="AA813">
        <f t="shared" si="242"/>
        <v>96.32</v>
      </c>
      <c r="AB813" s="168">
        <f t="shared" si="243"/>
        <v>94.741000000000014</v>
      </c>
      <c r="AC813">
        <f t="shared" si="244"/>
        <v>91.32</v>
      </c>
      <c r="AD813" s="168">
        <f t="shared" si="245"/>
        <v>64.741000000000014</v>
      </c>
      <c r="AE813">
        <f t="shared" si="246"/>
        <v>61.319999999999993</v>
      </c>
    </row>
    <row r="814" spans="1:31" outlineLevel="1" x14ac:dyDescent="0.25">
      <c r="A814" s="149">
        <v>50</v>
      </c>
      <c r="B814" s="164" t="str">
        <f t="shared" si="228"/>
        <v>FA</v>
      </c>
      <c r="C814" s="164" t="str">
        <f t="shared" si="229"/>
        <v>FA</v>
      </c>
      <c r="D814" s="164" t="str">
        <f t="shared" si="230"/>
        <v>FA</v>
      </c>
      <c r="E814" s="135">
        <v>112.86</v>
      </c>
      <c r="F814" s="165">
        <v>3</v>
      </c>
      <c r="G814" s="135">
        <v>4</v>
      </c>
      <c r="H814" s="135">
        <v>125</v>
      </c>
      <c r="I814" s="154">
        <v>108.622</v>
      </c>
      <c r="J814" s="154">
        <v>4.0000000000000001E-3</v>
      </c>
      <c r="K814" s="154">
        <v>128.37700000000001</v>
      </c>
      <c r="L814" s="154">
        <v>125.947</v>
      </c>
      <c r="M814" s="154">
        <v>126.34</v>
      </c>
      <c r="N814" s="135">
        <f t="shared" si="231"/>
        <v>95</v>
      </c>
      <c r="O814" s="167">
        <f t="shared" si="232"/>
        <v>98.37700000000001</v>
      </c>
      <c r="P814" s="167">
        <f t="shared" si="232"/>
        <v>95.947000000000003</v>
      </c>
      <c r="Q814" s="167">
        <f t="shared" si="232"/>
        <v>96.34</v>
      </c>
      <c r="R814" s="135">
        <f t="shared" si="233"/>
        <v>90</v>
      </c>
      <c r="S814" s="167">
        <f t="shared" si="234"/>
        <v>93.37700000000001</v>
      </c>
      <c r="T814" s="167">
        <f t="shared" si="235"/>
        <v>90.947000000000003</v>
      </c>
      <c r="U814" s="167">
        <f t="shared" si="236"/>
        <v>91.34</v>
      </c>
      <c r="V814" s="135">
        <f t="shared" si="237"/>
        <v>60</v>
      </c>
      <c r="W814" s="167">
        <f t="shared" si="238"/>
        <v>63.37700000000001</v>
      </c>
      <c r="X814" s="167">
        <f t="shared" si="239"/>
        <v>60.947000000000003</v>
      </c>
      <c r="Y814" s="167">
        <f t="shared" si="240"/>
        <v>61.34</v>
      </c>
      <c r="Z814">
        <f t="shared" si="241"/>
        <v>98.37700000000001</v>
      </c>
      <c r="AA814">
        <f t="shared" si="242"/>
        <v>95.947000000000003</v>
      </c>
      <c r="AB814" s="168">
        <f t="shared" si="243"/>
        <v>93.37700000000001</v>
      </c>
      <c r="AC814">
        <f t="shared" si="244"/>
        <v>90.947000000000003</v>
      </c>
      <c r="AD814" s="168">
        <f t="shared" si="245"/>
        <v>63.37700000000001</v>
      </c>
      <c r="AE814">
        <f t="shared" si="246"/>
        <v>60.947000000000003</v>
      </c>
    </row>
    <row r="815" spans="1:31" outlineLevel="1" x14ac:dyDescent="0.25">
      <c r="A815" s="149">
        <v>60</v>
      </c>
      <c r="B815" s="164" t="str">
        <f t="shared" si="228"/>
        <v>FA</v>
      </c>
      <c r="C815" s="164" t="str">
        <f t="shared" si="229"/>
        <v>FA</v>
      </c>
      <c r="D815" s="164" t="str">
        <f t="shared" si="230"/>
        <v>FA</v>
      </c>
      <c r="E815" s="135">
        <v>135.4</v>
      </c>
      <c r="F815" s="165">
        <v>3</v>
      </c>
      <c r="G815" s="135">
        <v>4</v>
      </c>
      <c r="H815" s="135">
        <v>125</v>
      </c>
      <c r="I815" s="154">
        <v>131.16</v>
      </c>
      <c r="J815" s="154">
        <v>4.0000000000000001E-3</v>
      </c>
      <c r="K815" s="154">
        <v>127.83499999999999</v>
      </c>
      <c r="L815" s="154">
        <v>125.806</v>
      </c>
      <c r="M815" s="154">
        <v>126.124</v>
      </c>
      <c r="N815" s="135">
        <f t="shared" si="231"/>
        <v>95</v>
      </c>
      <c r="O815" s="167">
        <f t="shared" si="232"/>
        <v>97.834999999999994</v>
      </c>
      <c r="P815" s="167">
        <f t="shared" si="232"/>
        <v>95.805999999999997</v>
      </c>
      <c r="Q815" s="167">
        <f t="shared" si="232"/>
        <v>96.123999999999995</v>
      </c>
      <c r="R815" s="135">
        <f t="shared" si="233"/>
        <v>90</v>
      </c>
      <c r="S815" s="167">
        <f t="shared" si="234"/>
        <v>92.834999999999994</v>
      </c>
      <c r="T815" s="167">
        <f t="shared" si="235"/>
        <v>90.805999999999997</v>
      </c>
      <c r="U815" s="167">
        <f t="shared" si="236"/>
        <v>91.123999999999995</v>
      </c>
      <c r="V815" s="135">
        <f t="shared" si="237"/>
        <v>60</v>
      </c>
      <c r="W815" s="167">
        <f t="shared" si="238"/>
        <v>62.834999999999994</v>
      </c>
      <c r="X815" s="167">
        <f t="shared" si="239"/>
        <v>60.805999999999997</v>
      </c>
      <c r="Y815" s="167">
        <f t="shared" si="240"/>
        <v>61.123999999999995</v>
      </c>
      <c r="Z815">
        <f t="shared" si="241"/>
        <v>97.834999999999994</v>
      </c>
      <c r="AA815">
        <f t="shared" si="242"/>
        <v>95.805999999999997</v>
      </c>
      <c r="AB815" s="168">
        <f t="shared" si="243"/>
        <v>92.834999999999994</v>
      </c>
      <c r="AC815">
        <f t="shared" si="244"/>
        <v>90.805999999999997</v>
      </c>
      <c r="AD815" s="168">
        <f t="shared" si="245"/>
        <v>62.834999999999994</v>
      </c>
      <c r="AE815">
        <f t="shared" si="246"/>
        <v>60.805999999999997</v>
      </c>
    </row>
    <row r="816" spans="1:31" outlineLevel="1" x14ac:dyDescent="0.25">
      <c r="A816" s="149">
        <v>70</v>
      </c>
      <c r="B816" s="164" t="str">
        <f t="shared" si="228"/>
        <v>FA</v>
      </c>
      <c r="C816" s="164" t="str">
        <f t="shared" si="229"/>
        <v>FA</v>
      </c>
      <c r="D816" s="164" t="str">
        <f t="shared" si="230"/>
        <v>FA</v>
      </c>
      <c r="E816" s="135">
        <v>157.94</v>
      </c>
      <c r="F816" s="165">
        <v>3</v>
      </c>
      <c r="G816" s="135">
        <v>4</v>
      </c>
      <c r="H816" s="135">
        <v>125</v>
      </c>
      <c r="I816" s="154">
        <v>153.69800000000001</v>
      </c>
      <c r="J816" s="154">
        <v>4.0000000000000001E-3</v>
      </c>
      <c r="K816" s="154">
        <v>127.45</v>
      </c>
      <c r="L816" s="154">
        <v>125.703</v>
      </c>
      <c r="M816" s="154">
        <v>125.98399999999999</v>
      </c>
      <c r="N816" s="135">
        <f t="shared" si="231"/>
        <v>95</v>
      </c>
      <c r="O816" s="167">
        <f t="shared" si="232"/>
        <v>97.45</v>
      </c>
      <c r="P816" s="167">
        <f t="shared" si="232"/>
        <v>95.703000000000003</v>
      </c>
      <c r="Q816" s="167">
        <f t="shared" si="232"/>
        <v>95.983999999999995</v>
      </c>
      <c r="R816" s="135">
        <f t="shared" si="233"/>
        <v>90</v>
      </c>
      <c r="S816" s="167">
        <f t="shared" si="234"/>
        <v>92.45</v>
      </c>
      <c r="T816" s="167">
        <f t="shared" si="235"/>
        <v>90.703000000000003</v>
      </c>
      <c r="U816" s="167">
        <f t="shared" si="236"/>
        <v>90.983999999999995</v>
      </c>
      <c r="V816" s="135">
        <f t="shared" si="237"/>
        <v>60</v>
      </c>
      <c r="W816" s="167">
        <f t="shared" si="238"/>
        <v>62.45</v>
      </c>
      <c r="X816" s="167">
        <f t="shared" si="239"/>
        <v>60.703000000000003</v>
      </c>
      <c r="Y816" s="167">
        <f t="shared" si="240"/>
        <v>60.983999999999995</v>
      </c>
      <c r="Z816">
        <f t="shared" si="241"/>
        <v>97.45</v>
      </c>
      <c r="AA816">
        <f t="shared" si="242"/>
        <v>95.703000000000003</v>
      </c>
      <c r="AB816" s="168">
        <f t="shared" si="243"/>
        <v>92.45</v>
      </c>
      <c r="AC816">
        <f t="shared" si="244"/>
        <v>90.703000000000003</v>
      </c>
      <c r="AD816" s="168">
        <f t="shared" si="245"/>
        <v>62.45</v>
      </c>
      <c r="AE816">
        <f t="shared" si="246"/>
        <v>60.703000000000003</v>
      </c>
    </row>
    <row r="817" spans="1:31" outlineLevel="1" x14ac:dyDescent="0.25">
      <c r="A817" s="149">
        <v>85</v>
      </c>
      <c r="B817" s="164" t="str">
        <f t="shared" si="228"/>
        <v>FA</v>
      </c>
      <c r="C817" s="164" t="str">
        <f t="shared" si="229"/>
        <v>FA</v>
      </c>
      <c r="D817" s="164" t="str">
        <f t="shared" si="230"/>
        <v>FA</v>
      </c>
      <c r="E817" s="135">
        <v>191.75</v>
      </c>
      <c r="F817" s="165">
        <v>3</v>
      </c>
      <c r="G817" s="135">
        <v>4</v>
      </c>
      <c r="H817" s="135">
        <v>125</v>
      </c>
      <c r="I817" s="154">
        <v>187.506</v>
      </c>
      <c r="J817" s="154">
        <v>4.0000000000000001E-3</v>
      </c>
      <c r="K817" s="154">
        <v>127.029</v>
      </c>
      <c r="L817" s="154">
        <v>125.584</v>
      </c>
      <c r="M817" s="154">
        <v>125.818</v>
      </c>
      <c r="N817" s="135">
        <f t="shared" si="231"/>
        <v>95</v>
      </c>
      <c r="O817" s="167">
        <f t="shared" si="232"/>
        <v>97.028999999999996</v>
      </c>
      <c r="P817" s="167">
        <f t="shared" si="232"/>
        <v>95.584000000000003</v>
      </c>
      <c r="Q817" s="167">
        <f t="shared" si="232"/>
        <v>95.817999999999998</v>
      </c>
      <c r="R817" s="135">
        <f t="shared" si="233"/>
        <v>90</v>
      </c>
      <c r="S817" s="167">
        <f t="shared" si="234"/>
        <v>92.028999999999996</v>
      </c>
      <c r="T817" s="167">
        <f t="shared" si="235"/>
        <v>90.584000000000003</v>
      </c>
      <c r="U817" s="167">
        <f t="shared" si="236"/>
        <v>90.817999999999998</v>
      </c>
      <c r="V817" s="135">
        <f t="shared" si="237"/>
        <v>60</v>
      </c>
      <c r="W817" s="167">
        <f t="shared" si="238"/>
        <v>62.028999999999996</v>
      </c>
      <c r="X817" s="167">
        <f t="shared" si="239"/>
        <v>60.584000000000003</v>
      </c>
      <c r="Y817" s="167">
        <f t="shared" si="240"/>
        <v>60.817999999999998</v>
      </c>
      <c r="Z817">
        <f t="shared" si="241"/>
        <v>97.028999999999996</v>
      </c>
      <c r="AA817">
        <f t="shared" si="242"/>
        <v>95.584000000000003</v>
      </c>
      <c r="AB817" s="168">
        <f t="shared" si="243"/>
        <v>92.028999999999996</v>
      </c>
      <c r="AC817">
        <f t="shared" si="244"/>
        <v>90.584000000000003</v>
      </c>
      <c r="AD817" s="168">
        <f t="shared" si="245"/>
        <v>62.028999999999996</v>
      </c>
      <c r="AE817">
        <f t="shared" si="246"/>
        <v>60.584000000000003</v>
      </c>
    </row>
    <row r="818" spans="1:31" outlineLevel="1" x14ac:dyDescent="0.25">
      <c r="A818" s="149">
        <v>100</v>
      </c>
      <c r="B818" s="164" t="str">
        <f t="shared" si="228"/>
        <v>FA</v>
      </c>
      <c r="C818" s="164" t="str">
        <f t="shared" si="229"/>
        <v>FA</v>
      </c>
      <c r="D818" s="164" t="str">
        <f t="shared" si="230"/>
        <v>FA</v>
      </c>
      <c r="E818" s="135">
        <v>225.55</v>
      </c>
      <c r="F818" s="165">
        <v>3</v>
      </c>
      <c r="G818" s="135">
        <v>4</v>
      </c>
      <c r="H818" s="135">
        <v>125</v>
      </c>
      <c r="I818" s="154">
        <v>221.31399999999999</v>
      </c>
      <c r="J818" s="154">
        <v>4.0000000000000001E-3</v>
      </c>
      <c r="K818" s="154">
        <v>126.72799999999999</v>
      </c>
      <c r="L818" s="154">
        <v>125.508</v>
      </c>
      <c r="M818" s="154">
        <v>125.708</v>
      </c>
      <c r="N818" s="135">
        <f t="shared" si="231"/>
        <v>95</v>
      </c>
      <c r="O818" s="167">
        <f t="shared" si="232"/>
        <v>96.727999999999994</v>
      </c>
      <c r="P818" s="167">
        <f t="shared" si="232"/>
        <v>95.507999999999996</v>
      </c>
      <c r="Q818" s="167">
        <f t="shared" si="232"/>
        <v>95.707999999999998</v>
      </c>
      <c r="R818" s="135">
        <f t="shared" si="233"/>
        <v>90</v>
      </c>
      <c r="S818" s="167">
        <f t="shared" si="234"/>
        <v>91.727999999999994</v>
      </c>
      <c r="T818" s="167">
        <f t="shared" si="235"/>
        <v>90.507999999999996</v>
      </c>
      <c r="U818" s="167">
        <f t="shared" si="236"/>
        <v>90.707999999999998</v>
      </c>
      <c r="V818" s="135">
        <f t="shared" si="237"/>
        <v>60</v>
      </c>
      <c r="W818" s="167">
        <f t="shared" si="238"/>
        <v>61.727999999999994</v>
      </c>
      <c r="X818" s="167">
        <f t="shared" si="239"/>
        <v>60.507999999999996</v>
      </c>
      <c r="Y818" s="167">
        <f t="shared" si="240"/>
        <v>60.707999999999998</v>
      </c>
      <c r="Z818">
        <f t="shared" si="241"/>
        <v>96.727999999999994</v>
      </c>
      <c r="AA818">
        <f t="shared" si="242"/>
        <v>95.507999999999996</v>
      </c>
      <c r="AB818" s="168">
        <f t="shared" si="243"/>
        <v>91.727999999999994</v>
      </c>
      <c r="AC818">
        <f t="shared" si="244"/>
        <v>90.507999999999996</v>
      </c>
      <c r="AD818" s="168">
        <f t="shared" si="245"/>
        <v>61.727999999999994</v>
      </c>
      <c r="AE818">
        <f t="shared" si="246"/>
        <v>60.507999999999996</v>
      </c>
    </row>
    <row r="819" spans="1:31" outlineLevel="1" x14ac:dyDescent="0.25">
      <c r="A819" s="149">
        <v>125</v>
      </c>
      <c r="B819" s="164" t="str">
        <f t="shared" si="228"/>
        <v>FA</v>
      </c>
      <c r="C819" s="164" t="str">
        <f t="shared" si="229"/>
        <v>FA</v>
      </c>
      <c r="D819" s="164" t="str">
        <f t="shared" si="230"/>
        <v>FA</v>
      </c>
      <c r="E819" s="135">
        <v>281.89999999999998</v>
      </c>
      <c r="F819" s="165">
        <v>3</v>
      </c>
      <c r="G819" s="135">
        <v>4</v>
      </c>
      <c r="H819" s="135">
        <v>125</v>
      </c>
      <c r="I819" s="154">
        <v>277.66000000000003</v>
      </c>
      <c r="J819" s="154">
        <v>4.0000000000000001E-3</v>
      </c>
      <c r="K819" s="154">
        <v>126.398</v>
      </c>
      <c r="L819" s="154">
        <v>125.41500000000001</v>
      </c>
      <c r="M819" s="154">
        <v>125.559</v>
      </c>
      <c r="N819" s="135">
        <f t="shared" si="231"/>
        <v>95</v>
      </c>
      <c r="O819" s="167">
        <f t="shared" si="232"/>
        <v>96.397999999999996</v>
      </c>
      <c r="P819" s="167">
        <f t="shared" si="232"/>
        <v>95.415000000000006</v>
      </c>
      <c r="Q819" s="167">
        <f t="shared" si="232"/>
        <v>95.558999999999997</v>
      </c>
      <c r="R819" s="135">
        <f t="shared" si="233"/>
        <v>90</v>
      </c>
      <c r="S819" s="167">
        <f t="shared" si="234"/>
        <v>91.397999999999996</v>
      </c>
      <c r="T819" s="167">
        <f t="shared" si="235"/>
        <v>90.415000000000006</v>
      </c>
      <c r="U819" s="167">
        <f t="shared" si="236"/>
        <v>90.558999999999997</v>
      </c>
      <c r="V819" s="135">
        <f t="shared" si="237"/>
        <v>60</v>
      </c>
      <c r="W819" s="167">
        <f t="shared" si="238"/>
        <v>61.397999999999996</v>
      </c>
      <c r="X819" s="167">
        <f t="shared" si="239"/>
        <v>60.415000000000006</v>
      </c>
      <c r="Y819" s="167">
        <f t="shared" si="240"/>
        <v>60.558999999999997</v>
      </c>
      <c r="Z819">
        <f t="shared" si="241"/>
        <v>96.397999999999996</v>
      </c>
      <c r="AA819">
        <f t="shared" si="242"/>
        <v>95.415000000000006</v>
      </c>
      <c r="AB819" s="168">
        <f t="shared" si="243"/>
        <v>91.397999999999996</v>
      </c>
      <c r="AC819">
        <f t="shared" si="244"/>
        <v>90.415000000000006</v>
      </c>
      <c r="AD819" s="168">
        <f t="shared" si="245"/>
        <v>61.397999999999996</v>
      </c>
      <c r="AE819">
        <f t="shared" si="246"/>
        <v>60.415000000000006</v>
      </c>
    </row>
    <row r="820" spans="1:31" outlineLevel="1" x14ac:dyDescent="0.25">
      <c r="A820" s="149">
        <v>150</v>
      </c>
      <c r="B820" s="164" t="str">
        <f t="shared" si="228"/>
        <v>FA</v>
      </c>
      <c r="C820" s="164" t="str">
        <f t="shared" si="229"/>
        <v>FA</v>
      </c>
      <c r="D820" s="164" t="str">
        <f t="shared" si="230"/>
        <v>FA</v>
      </c>
      <c r="E820" s="135">
        <v>338.25</v>
      </c>
      <c r="F820" s="165">
        <v>3</v>
      </c>
      <c r="G820" s="135">
        <v>4</v>
      </c>
      <c r="H820" s="135">
        <v>125</v>
      </c>
      <c r="I820" s="154">
        <v>334.00599999999997</v>
      </c>
      <c r="J820" s="154">
        <v>4.0000000000000001E-3</v>
      </c>
      <c r="K820" s="154">
        <v>126.16200000000001</v>
      </c>
      <c r="L820" s="154">
        <v>125.352</v>
      </c>
      <c r="M820" s="154">
        <v>125.48099999999999</v>
      </c>
      <c r="N820" s="135">
        <f t="shared" si="231"/>
        <v>95</v>
      </c>
      <c r="O820" s="167">
        <f t="shared" si="232"/>
        <v>96.162000000000006</v>
      </c>
      <c r="P820" s="167">
        <f t="shared" si="232"/>
        <v>95.352000000000004</v>
      </c>
      <c r="Q820" s="167">
        <f t="shared" si="232"/>
        <v>95.480999999999995</v>
      </c>
      <c r="R820" s="135">
        <f t="shared" si="233"/>
        <v>90</v>
      </c>
      <c r="S820" s="167">
        <f t="shared" si="234"/>
        <v>91.162000000000006</v>
      </c>
      <c r="T820" s="167">
        <f t="shared" si="235"/>
        <v>90.352000000000004</v>
      </c>
      <c r="U820" s="167">
        <f t="shared" si="236"/>
        <v>90.480999999999995</v>
      </c>
      <c r="V820" s="135">
        <f t="shared" si="237"/>
        <v>60</v>
      </c>
      <c r="W820" s="167">
        <f t="shared" si="238"/>
        <v>61.162000000000006</v>
      </c>
      <c r="X820" s="167">
        <f t="shared" si="239"/>
        <v>60.352000000000004</v>
      </c>
      <c r="Y820" s="167">
        <f t="shared" si="240"/>
        <v>60.480999999999995</v>
      </c>
      <c r="Z820">
        <f t="shared" si="241"/>
        <v>96.162000000000006</v>
      </c>
      <c r="AA820">
        <f t="shared" si="242"/>
        <v>95.352000000000004</v>
      </c>
      <c r="AB820" s="168">
        <f t="shared" si="243"/>
        <v>91.162000000000006</v>
      </c>
      <c r="AC820">
        <f t="shared" si="244"/>
        <v>90.352000000000004</v>
      </c>
      <c r="AD820" s="168">
        <f t="shared" si="245"/>
        <v>61.162000000000006</v>
      </c>
      <c r="AE820">
        <f t="shared" si="246"/>
        <v>60.352000000000004</v>
      </c>
    </row>
    <row r="821" spans="1:31" outlineLevel="1" x14ac:dyDescent="0.25">
      <c r="A821" s="149">
        <v>2</v>
      </c>
      <c r="B821" s="164" t="str">
        <f t="shared" si="228"/>
        <v>FA</v>
      </c>
      <c r="C821" s="164" t="str">
        <f t="shared" si="229"/>
        <v>FA</v>
      </c>
      <c r="D821" s="164" t="str">
        <f t="shared" si="230"/>
        <v>FA</v>
      </c>
      <c r="E821" s="135">
        <v>4.68</v>
      </c>
      <c r="F821" s="165">
        <v>3</v>
      </c>
      <c r="G821" s="135">
        <v>6</v>
      </c>
      <c r="H821" s="135">
        <v>125</v>
      </c>
      <c r="I821" s="154">
        <v>0.43692300000000001</v>
      </c>
      <c r="J821" s="154">
        <v>6.0000000000000001E-3</v>
      </c>
      <c r="K821" s="154">
        <v>223.61</v>
      </c>
      <c r="L821" s="154">
        <v>150.79499999999999</v>
      </c>
      <c r="M821" s="154">
        <v>164.602</v>
      </c>
      <c r="N821" s="135">
        <f t="shared" si="231"/>
        <v>95</v>
      </c>
      <c r="O821" s="167">
        <f t="shared" si="232"/>
        <v>193.61</v>
      </c>
      <c r="P821" s="167">
        <f t="shared" si="232"/>
        <v>120.79499999999999</v>
      </c>
      <c r="Q821" s="167">
        <f t="shared" si="232"/>
        <v>134.602</v>
      </c>
      <c r="R821" s="135">
        <f t="shared" si="233"/>
        <v>90</v>
      </c>
      <c r="S821" s="167">
        <f t="shared" si="234"/>
        <v>188.61</v>
      </c>
      <c r="T821" s="167">
        <f t="shared" si="235"/>
        <v>115.79499999999999</v>
      </c>
      <c r="U821" s="167">
        <f t="shared" si="236"/>
        <v>129.602</v>
      </c>
      <c r="V821" s="135">
        <f t="shared" si="237"/>
        <v>60</v>
      </c>
      <c r="W821" s="167">
        <f t="shared" si="238"/>
        <v>158.61000000000001</v>
      </c>
      <c r="X821" s="167">
        <f t="shared" si="239"/>
        <v>85.794999999999987</v>
      </c>
      <c r="Y821" s="167">
        <f t="shared" si="240"/>
        <v>99.602000000000004</v>
      </c>
      <c r="Z821">
        <f t="shared" si="241"/>
        <v>193.61</v>
      </c>
      <c r="AA821">
        <f t="shared" si="242"/>
        <v>120.79499999999999</v>
      </c>
      <c r="AB821" s="168" t="str">
        <f t="shared" si="243"/>
        <v>NA</v>
      </c>
      <c r="AC821">
        <f t="shared" si="244"/>
        <v>115.79499999999999</v>
      </c>
      <c r="AD821" s="168" t="str">
        <f t="shared" si="245"/>
        <v>NA</v>
      </c>
      <c r="AE821">
        <f t="shared" si="246"/>
        <v>85.794999999999987</v>
      </c>
    </row>
    <row r="822" spans="1:31" outlineLevel="1" x14ac:dyDescent="0.25">
      <c r="A822" s="149">
        <v>3.5</v>
      </c>
      <c r="B822" s="164" t="str">
        <f t="shared" si="228"/>
        <v>FA</v>
      </c>
      <c r="C822" s="164" t="str">
        <f t="shared" si="229"/>
        <v>FA</v>
      </c>
      <c r="D822" s="164" t="str">
        <f t="shared" si="230"/>
        <v>TR</v>
      </c>
      <c r="E822" s="135">
        <v>8.06</v>
      </c>
      <c r="F822" s="165">
        <v>3</v>
      </c>
      <c r="G822" s="135">
        <v>6</v>
      </c>
      <c r="H822" s="135">
        <v>125</v>
      </c>
      <c r="I822" s="154">
        <v>3.8176899999999998</v>
      </c>
      <c r="J822" s="154">
        <v>6.0000000000000001E-3</v>
      </c>
      <c r="K822" s="154">
        <v>186.73400000000001</v>
      </c>
      <c r="L822" s="154">
        <v>141.00800000000001</v>
      </c>
      <c r="M822" s="154">
        <v>149.31899999999999</v>
      </c>
      <c r="N822" s="135">
        <f t="shared" si="231"/>
        <v>95</v>
      </c>
      <c r="O822" s="167">
        <f t="shared" si="232"/>
        <v>156.73400000000001</v>
      </c>
      <c r="P822" s="167">
        <f t="shared" si="232"/>
        <v>111.00800000000001</v>
      </c>
      <c r="Q822" s="167">
        <f t="shared" si="232"/>
        <v>119.31899999999999</v>
      </c>
      <c r="R822" s="135">
        <f t="shared" si="233"/>
        <v>90</v>
      </c>
      <c r="S822" s="167">
        <f t="shared" si="234"/>
        <v>151.73400000000001</v>
      </c>
      <c r="T822" s="167">
        <f t="shared" si="235"/>
        <v>106.00800000000001</v>
      </c>
      <c r="U822" s="167">
        <f t="shared" si="236"/>
        <v>114.31899999999999</v>
      </c>
      <c r="V822" s="135">
        <f t="shared" si="237"/>
        <v>60</v>
      </c>
      <c r="W822" s="167">
        <f t="shared" si="238"/>
        <v>121.73400000000001</v>
      </c>
      <c r="X822" s="167">
        <f t="shared" si="239"/>
        <v>76.00800000000001</v>
      </c>
      <c r="Y822" s="167">
        <f t="shared" si="240"/>
        <v>84.318999999999988</v>
      </c>
      <c r="Z822">
        <f t="shared" si="241"/>
        <v>156.73400000000001</v>
      </c>
      <c r="AA822">
        <f t="shared" si="242"/>
        <v>111.00800000000001</v>
      </c>
      <c r="AB822" s="168">
        <f t="shared" si="243"/>
        <v>151.73400000000001</v>
      </c>
      <c r="AC822">
        <f t="shared" si="244"/>
        <v>106.00800000000001</v>
      </c>
      <c r="AD822" s="168">
        <f t="shared" si="245"/>
        <v>121.73400000000001</v>
      </c>
      <c r="AE822">
        <f t="shared" si="246"/>
        <v>76.00800000000001</v>
      </c>
    </row>
    <row r="823" spans="1:31" outlineLevel="1" x14ac:dyDescent="0.25">
      <c r="A823" s="149">
        <v>5</v>
      </c>
      <c r="B823" s="164" t="str">
        <f t="shared" si="228"/>
        <v>FA</v>
      </c>
      <c r="C823" s="164" t="str">
        <f t="shared" si="229"/>
        <v>FA</v>
      </c>
      <c r="D823" s="164" t="str">
        <f t="shared" si="230"/>
        <v>TR</v>
      </c>
      <c r="E823" s="135">
        <v>11.44</v>
      </c>
      <c r="F823" s="165">
        <v>3</v>
      </c>
      <c r="G823" s="135">
        <v>6</v>
      </c>
      <c r="H823" s="135">
        <v>125</v>
      </c>
      <c r="I823" s="154">
        <v>7.1984599999999999</v>
      </c>
      <c r="J823" s="154">
        <v>6.0000000000000001E-3</v>
      </c>
      <c r="K823" s="154">
        <v>169.75899999999999</v>
      </c>
      <c r="L823" s="154">
        <v>136.73599999999999</v>
      </c>
      <c r="M823" s="154">
        <v>142.35</v>
      </c>
      <c r="N823" s="135">
        <f t="shared" si="231"/>
        <v>95</v>
      </c>
      <c r="O823" s="167">
        <f t="shared" si="232"/>
        <v>139.75899999999999</v>
      </c>
      <c r="P823" s="167">
        <f t="shared" si="232"/>
        <v>106.73599999999999</v>
      </c>
      <c r="Q823" s="167">
        <f t="shared" si="232"/>
        <v>112.35</v>
      </c>
      <c r="R823" s="135">
        <f t="shared" si="233"/>
        <v>90</v>
      </c>
      <c r="S823" s="167">
        <f t="shared" si="234"/>
        <v>134.75899999999999</v>
      </c>
      <c r="T823" s="167">
        <f t="shared" si="235"/>
        <v>101.73599999999999</v>
      </c>
      <c r="U823" s="167">
        <f t="shared" si="236"/>
        <v>107.35</v>
      </c>
      <c r="V823" s="135">
        <f t="shared" si="237"/>
        <v>60</v>
      </c>
      <c r="W823" s="167">
        <f t="shared" si="238"/>
        <v>104.75899999999999</v>
      </c>
      <c r="X823" s="167">
        <f t="shared" si="239"/>
        <v>71.73599999999999</v>
      </c>
      <c r="Y823" s="167">
        <f t="shared" si="240"/>
        <v>77.349999999999994</v>
      </c>
      <c r="Z823">
        <f t="shared" si="241"/>
        <v>139.75899999999999</v>
      </c>
      <c r="AA823">
        <f t="shared" si="242"/>
        <v>106.73599999999999</v>
      </c>
      <c r="AB823" s="168">
        <f t="shared" si="243"/>
        <v>134.75899999999999</v>
      </c>
      <c r="AC823">
        <f t="shared" si="244"/>
        <v>101.73599999999999</v>
      </c>
      <c r="AD823" s="168">
        <f t="shared" si="245"/>
        <v>104.75899999999999</v>
      </c>
      <c r="AE823">
        <f t="shared" si="246"/>
        <v>71.73599999999999</v>
      </c>
    </row>
    <row r="824" spans="1:31" outlineLevel="1" x14ac:dyDescent="0.25">
      <c r="A824" s="149">
        <v>7.5</v>
      </c>
      <c r="B824" s="164" t="str">
        <f t="shared" si="228"/>
        <v>FA</v>
      </c>
      <c r="C824" s="164" t="str">
        <f t="shared" si="229"/>
        <v>FA</v>
      </c>
      <c r="D824" s="164" t="str">
        <f t="shared" si="230"/>
        <v>TR</v>
      </c>
      <c r="E824" s="135">
        <v>17.07</v>
      </c>
      <c r="F824" s="165">
        <v>3</v>
      </c>
      <c r="G824" s="135">
        <v>6</v>
      </c>
      <c r="H824" s="135">
        <v>125</v>
      </c>
      <c r="I824" s="154">
        <v>12.8331</v>
      </c>
      <c r="J824" s="154">
        <v>6.0000000000000001E-3</v>
      </c>
      <c r="K824" s="154">
        <v>155.67699999999999</v>
      </c>
      <c r="L824" s="154">
        <v>133.07</v>
      </c>
      <c r="M824" s="154">
        <v>137.00800000000001</v>
      </c>
      <c r="N824" s="135">
        <f t="shared" si="231"/>
        <v>95</v>
      </c>
      <c r="O824" s="167">
        <f t="shared" si="232"/>
        <v>125.67699999999999</v>
      </c>
      <c r="P824" s="167">
        <f t="shared" si="232"/>
        <v>103.07</v>
      </c>
      <c r="Q824" s="167">
        <f t="shared" si="232"/>
        <v>107.00800000000001</v>
      </c>
      <c r="R824" s="135">
        <f t="shared" si="233"/>
        <v>90</v>
      </c>
      <c r="S824" s="167">
        <f t="shared" si="234"/>
        <v>120.67699999999999</v>
      </c>
      <c r="T824" s="167">
        <f t="shared" si="235"/>
        <v>98.07</v>
      </c>
      <c r="U824" s="167">
        <f t="shared" si="236"/>
        <v>102.00800000000001</v>
      </c>
      <c r="V824" s="135">
        <f t="shared" si="237"/>
        <v>60</v>
      </c>
      <c r="W824" s="167">
        <f t="shared" si="238"/>
        <v>90.676999999999992</v>
      </c>
      <c r="X824" s="167">
        <f t="shared" si="239"/>
        <v>68.069999999999993</v>
      </c>
      <c r="Y824" s="167">
        <f t="shared" si="240"/>
        <v>72.00800000000001</v>
      </c>
      <c r="Z824">
        <f t="shared" si="241"/>
        <v>125.67699999999999</v>
      </c>
      <c r="AA824">
        <f t="shared" si="242"/>
        <v>103.07</v>
      </c>
      <c r="AB824" s="168">
        <f t="shared" si="243"/>
        <v>120.67699999999999</v>
      </c>
      <c r="AC824">
        <f t="shared" si="244"/>
        <v>98.07</v>
      </c>
      <c r="AD824" s="168">
        <f t="shared" si="245"/>
        <v>90.676999999999992</v>
      </c>
      <c r="AE824">
        <f t="shared" si="246"/>
        <v>68.069999999999993</v>
      </c>
    </row>
    <row r="825" spans="1:31" outlineLevel="1" x14ac:dyDescent="0.25">
      <c r="A825" s="149">
        <v>10</v>
      </c>
      <c r="B825" s="164" t="str">
        <f t="shared" ref="B825:B888" si="247">IF(AND($A825&lt;=$C$29,Z825&lt;&gt;"NA",AA825&lt;&gt;"NA",G825&gt;=$Z$31),"TR","FA")</f>
        <v>FA</v>
      </c>
      <c r="C825" s="164" t="str">
        <f t="shared" ref="C825:C888" si="248">IF(AND($A825&lt;=$C$29,$AB825&lt;&gt;"NA",$AC825&lt;&gt;"NA",$G825&gt;=$AB$31),"TR","FA")</f>
        <v>FA</v>
      </c>
      <c r="D825" s="164" t="str">
        <f t="shared" ref="D825:D888" si="249">IF(AND($A825&lt;=$C$29,$AD825&lt;&gt;"NA",$AE825&lt;&gt;"NA",$G825&gt;=$AD$31),"TR","FA")</f>
        <v>TR</v>
      </c>
      <c r="E825" s="135">
        <v>22.71</v>
      </c>
      <c r="F825" s="165">
        <v>3</v>
      </c>
      <c r="G825" s="135">
        <v>6</v>
      </c>
      <c r="H825" s="135">
        <v>125</v>
      </c>
      <c r="I825" s="154">
        <v>18.467700000000001</v>
      </c>
      <c r="J825" s="154">
        <v>6.0000000000000001E-3</v>
      </c>
      <c r="K825" s="154">
        <v>148.43299999999999</v>
      </c>
      <c r="L825" s="154">
        <v>131.245</v>
      </c>
      <c r="M825" s="154">
        <v>134.14500000000001</v>
      </c>
      <c r="N825" s="135">
        <f t="shared" si="231"/>
        <v>95</v>
      </c>
      <c r="O825" s="167">
        <f t="shared" si="232"/>
        <v>118.43299999999999</v>
      </c>
      <c r="P825" s="167">
        <f t="shared" si="232"/>
        <v>101.245</v>
      </c>
      <c r="Q825" s="167">
        <f t="shared" si="232"/>
        <v>104.14500000000001</v>
      </c>
      <c r="R825" s="135">
        <f t="shared" si="233"/>
        <v>90</v>
      </c>
      <c r="S825" s="167">
        <f t="shared" si="234"/>
        <v>113.43299999999999</v>
      </c>
      <c r="T825" s="167">
        <f t="shared" si="235"/>
        <v>96.245000000000005</v>
      </c>
      <c r="U825" s="167">
        <f t="shared" si="236"/>
        <v>99.14500000000001</v>
      </c>
      <c r="V825" s="135">
        <f t="shared" si="237"/>
        <v>60</v>
      </c>
      <c r="W825" s="167">
        <f t="shared" si="238"/>
        <v>83.432999999999993</v>
      </c>
      <c r="X825" s="167">
        <f t="shared" si="239"/>
        <v>66.245000000000005</v>
      </c>
      <c r="Y825" s="167">
        <f t="shared" si="240"/>
        <v>69.14500000000001</v>
      </c>
      <c r="Z825">
        <f t="shared" si="241"/>
        <v>118.43299999999999</v>
      </c>
      <c r="AA825">
        <f t="shared" si="242"/>
        <v>101.245</v>
      </c>
      <c r="AB825" s="168">
        <f t="shared" si="243"/>
        <v>113.43299999999999</v>
      </c>
      <c r="AC825">
        <f t="shared" si="244"/>
        <v>96.245000000000005</v>
      </c>
      <c r="AD825" s="168">
        <f t="shared" si="245"/>
        <v>83.432999999999993</v>
      </c>
      <c r="AE825">
        <f t="shared" si="246"/>
        <v>66.245000000000005</v>
      </c>
    </row>
    <row r="826" spans="1:31" outlineLevel="1" x14ac:dyDescent="0.25">
      <c r="A826" s="149">
        <v>15</v>
      </c>
      <c r="B826" s="164" t="str">
        <f t="shared" si="247"/>
        <v>FA</v>
      </c>
      <c r="C826" s="164" t="str">
        <f t="shared" si="248"/>
        <v>FA</v>
      </c>
      <c r="D826" s="164" t="str">
        <f t="shared" si="249"/>
        <v>TR</v>
      </c>
      <c r="E826" s="135">
        <v>33.979999999999997</v>
      </c>
      <c r="F826" s="165">
        <v>3</v>
      </c>
      <c r="G826" s="135">
        <v>6</v>
      </c>
      <c r="H826" s="135">
        <v>125</v>
      </c>
      <c r="I826" s="154">
        <v>29.736899999999999</v>
      </c>
      <c r="J826" s="154">
        <v>6.0000000000000001E-3</v>
      </c>
      <c r="K826" s="154">
        <v>140.958</v>
      </c>
      <c r="L826" s="154">
        <v>129.268</v>
      </c>
      <c r="M826" s="154">
        <v>131.238</v>
      </c>
      <c r="N826" s="135">
        <f t="shared" ref="N826:N889" si="250">$O$35</f>
        <v>95</v>
      </c>
      <c r="O826" s="167">
        <f t="shared" ref="O826:Q889" si="251">K826-$K$35+$O$35</f>
        <v>110.958</v>
      </c>
      <c r="P826" s="167">
        <f t="shared" si="251"/>
        <v>99.268000000000001</v>
      </c>
      <c r="Q826" s="167">
        <f t="shared" si="251"/>
        <v>101.238</v>
      </c>
      <c r="R826" s="135">
        <f t="shared" ref="R826:R889" si="252">$S$35</f>
        <v>90</v>
      </c>
      <c r="S826" s="167">
        <f t="shared" ref="S826:S889" si="253">$K826-$K$35+$S$35</f>
        <v>105.958</v>
      </c>
      <c r="T826" s="167">
        <f t="shared" ref="T826:T889" si="254">$L826-$K$35+$S$35</f>
        <v>94.268000000000001</v>
      </c>
      <c r="U826" s="167">
        <f t="shared" ref="U826:U889" si="255">$M826-$K$35+$S$35</f>
        <v>96.238</v>
      </c>
      <c r="V826" s="135">
        <f t="shared" ref="V826:V889" si="256">$W$35</f>
        <v>60</v>
      </c>
      <c r="W826" s="167">
        <f t="shared" ref="W826:W889" si="257">$K826-$K$35+$W$35</f>
        <v>75.957999999999998</v>
      </c>
      <c r="X826" s="167">
        <f t="shared" ref="X826:X889" si="258">$L826-$K$35+$W$35</f>
        <v>64.268000000000001</v>
      </c>
      <c r="Y826" s="167">
        <f t="shared" ref="Y826:Y889" si="259">$M826-$K$35+$W$35</f>
        <v>66.238</v>
      </c>
      <c r="Z826">
        <f t="shared" ref="Z826:Z889" si="260">IF(O826&lt;$Z$35,O826,"NA")</f>
        <v>110.958</v>
      </c>
      <c r="AA826">
        <f t="shared" ref="AA826:AA889" si="261">IF(P826&lt;$AA$35,P826,"NA")</f>
        <v>99.268000000000001</v>
      </c>
      <c r="AB826" s="168">
        <f t="shared" ref="AB826:AB889" si="262">IF(S826&lt;$AB$35,S826,"NA")</f>
        <v>105.958</v>
      </c>
      <c r="AC826">
        <f t="shared" ref="AC826:AC889" si="263">IF(T826&lt;$AC$35,T826,"NA")</f>
        <v>94.268000000000001</v>
      </c>
      <c r="AD826" s="168">
        <f t="shared" ref="AD826:AD889" si="264">IF(W826&lt;$AD$35,W826,"NA")</f>
        <v>75.957999999999998</v>
      </c>
      <c r="AE826">
        <f t="shared" ref="AE826:AE889" si="265">IF(X826&lt;$AE$35,X826,"NA")</f>
        <v>64.268000000000001</v>
      </c>
    </row>
    <row r="827" spans="1:31" outlineLevel="1" x14ac:dyDescent="0.25">
      <c r="A827" s="149">
        <v>20</v>
      </c>
      <c r="B827" s="164" t="str">
        <f t="shared" si="247"/>
        <v>FA</v>
      </c>
      <c r="C827" s="164" t="str">
        <f t="shared" si="248"/>
        <v>FA</v>
      </c>
      <c r="D827" s="164" t="str">
        <f t="shared" si="249"/>
        <v>TR</v>
      </c>
      <c r="E827" s="135">
        <v>45.25</v>
      </c>
      <c r="F827" s="165">
        <v>3</v>
      </c>
      <c r="G827" s="135">
        <v>6</v>
      </c>
      <c r="H827" s="135">
        <v>125</v>
      </c>
      <c r="I827" s="154">
        <v>41.0062</v>
      </c>
      <c r="J827" s="154">
        <v>6.0000000000000001E-3</v>
      </c>
      <c r="K827" s="154">
        <v>137.136</v>
      </c>
      <c r="L827" s="154">
        <v>128.29400000000001</v>
      </c>
      <c r="M827" s="154">
        <v>129.72999999999999</v>
      </c>
      <c r="N827" s="135">
        <f t="shared" si="250"/>
        <v>95</v>
      </c>
      <c r="O827" s="167">
        <f t="shared" si="251"/>
        <v>107.136</v>
      </c>
      <c r="P827" s="167">
        <f t="shared" si="251"/>
        <v>98.294000000000011</v>
      </c>
      <c r="Q827" s="167">
        <f t="shared" si="251"/>
        <v>99.72999999999999</v>
      </c>
      <c r="R827" s="135">
        <f t="shared" si="252"/>
        <v>90</v>
      </c>
      <c r="S827" s="167">
        <f t="shared" si="253"/>
        <v>102.136</v>
      </c>
      <c r="T827" s="167">
        <f t="shared" si="254"/>
        <v>93.294000000000011</v>
      </c>
      <c r="U827" s="167">
        <f t="shared" si="255"/>
        <v>94.72999999999999</v>
      </c>
      <c r="V827" s="135">
        <f t="shared" si="256"/>
        <v>60</v>
      </c>
      <c r="W827" s="167">
        <f t="shared" si="257"/>
        <v>72.135999999999996</v>
      </c>
      <c r="X827" s="167">
        <f t="shared" si="258"/>
        <v>63.294000000000011</v>
      </c>
      <c r="Y827" s="167">
        <f t="shared" si="259"/>
        <v>64.72999999999999</v>
      </c>
      <c r="Z827">
        <f t="shared" si="260"/>
        <v>107.136</v>
      </c>
      <c r="AA827">
        <f t="shared" si="261"/>
        <v>98.294000000000011</v>
      </c>
      <c r="AB827" s="168">
        <f t="shared" si="262"/>
        <v>102.136</v>
      </c>
      <c r="AC827">
        <f t="shared" si="263"/>
        <v>93.294000000000011</v>
      </c>
      <c r="AD827" s="168">
        <f t="shared" si="264"/>
        <v>72.135999999999996</v>
      </c>
      <c r="AE827">
        <f t="shared" si="265"/>
        <v>63.294000000000011</v>
      </c>
    </row>
    <row r="828" spans="1:31" outlineLevel="1" x14ac:dyDescent="0.25">
      <c r="A828" s="149">
        <v>35</v>
      </c>
      <c r="B828" s="164" t="str">
        <f t="shared" si="247"/>
        <v>FA</v>
      </c>
      <c r="C828" s="164" t="str">
        <f t="shared" si="248"/>
        <v>FA</v>
      </c>
      <c r="D828" s="164" t="str">
        <f t="shared" si="249"/>
        <v>FA</v>
      </c>
      <c r="E828" s="135">
        <v>79.05</v>
      </c>
      <c r="F828" s="165">
        <v>3</v>
      </c>
      <c r="G828" s="135">
        <v>6</v>
      </c>
      <c r="H828" s="135">
        <v>125</v>
      </c>
      <c r="I828" s="154">
        <v>74.813800000000001</v>
      </c>
      <c r="J828" s="154">
        <v>6.0000000000000001E-3</v>
      </c>
      <c r="K828" s="154">
        <v>132.107</v>
      </c>
      <c r="L828" s="154">
        <v>126.979</v>
      </c>
      <c r="M828" s="154">
        <v>127.837</v>
      </c>
      <c r="N828" s="135">
        <f t="shared" si="250"/>
        <v>95</v>
      </c>
      <c r="O828" s="167">
        <f t="shared" si="251"/>
        <v>102.107</v>
      </c>
      <c r="P828" s="167">
        <f t="shared" si="251"/>
        <v>96.978999999999999</v>
      </c>
      <c r="Q828" s="167">
        <f t="shared" si="251"/>
        <v>97.837000000000003</v>
      </c>
      <c r="R828" s="135">
        <f t="shared" si="252"/>
        <v>90</v>
      </c>
      <c r="S828" s="167">
        <f t="shared" si="253"/>
        <v>97.106999999999999</v>
      </c>
      <c r="T828" s="167">
        <f t="shared" si="254"/>
        <v>91.978999999999999</v>
      </c>
      <c r="U828" s="167">
        <f t="shared" si="255"/>
        <v>92.837000000000003</v>
      </c>
      <c r="V828" s="135">
        <f t="shared" si="256"/>
        <v>60</v>
      </c>
      <c r="W828" s="167">
        <f t="shared" si="257"/>
        <v>67.106999999999999</v>
      </c>
      <c r="X828" s="167">
        <f t="shared" si="258"/>
        <v>61.978999999999999</v>
      </c>
      <c r="Y828" s="167">
        <f t="shared" si="259"/>
        <v>62.837000000000003</v>
      </c>
      <c r="Z828">
        <f t="shared" si="260"/>
        <v>102.107</v>
      </c>
      <c r="AA828">
        <f t="shared" si="261"/>
        <v>96.978999999999999</v>
      </c>
      <c r="AB828" s="168">
        <f t="shared" si="262"/>
        <v>97.106999999999999</v>
      </c>
      <c r="AC828">
        <f t="shared" si="263"/>
        <v>91.978999999999999</v>
      </c>
      <c r="AD828" s="168">
        <f t="shared" si="264"/>
        <v>67.106999999999999</v>
      </c>
      <c r="AE828">
        <f t="shared" si="265"/>
        <v>61.978999999999999</v>
      </c>
    </row>
    <row r="829" spans="1:31" outlineLevel="1" x14ac:dyDescent="0.25">
      <c r="A829" s="149">
        <v>50</v>
      </c>
      <c r="B829" s="164" t="str">
        <f t="shared" si="247"/>
        <v>FA</v>
      </c>
      <c r="C829" s="164" t="str">
        <f t="shared" si="248"/>
        <v>FA</v>
      </c>
      <c r="D829" s="164" t="str">
        <f t="shared" si="249"/>
        <v>FA</v>
      </c>
      <c r="E829" s="135">
        <v>112.86</v>
      </c>
      <c r="F829" s="165">
        <v>3</v>
      </c>
      <c r="G829" s="135">
        <v>6</v>
      </c>
      <c r="H829" s="135">
        <v>125</v>
      </c>
      <c r="I829" s="154">
        <v>108.622</v>
      </c>
      <c r="J829" s="154">
        <v>6.0000000000000001E-3</v>
      </c>
      <c r="K829" s="154">
        <v>130.06399999999999</v>
      </c>
      <c r="L829" s="154">
        <v>126.42100000000001</v>
      </c>
      <c r="M829" s="154">
        <v>127.01</v>
      </c>
      <c r="N829" s="135">
        <f t="shared" si="250"/>
        <v>95</v>
      </c>
      <c r="O829" s="167">
        <f t="shared" si="251"/>
        <v>100.06399999999999</v>
      </c>
      <c r="P829" s="167">
        <f t="shared" si="251"/>
        <v>96.421000000000006</v>
      </c>
      <c r="Q829" s="167">
        <f t="shared" si="251"/>
        <v>97.01</v>
      </c>
      <c r="R829" s="135">
        <f t="shared" si="252"/>
        <v>90</v>
      </c>
      <c r="S829" s="167">
        <f t="shared" si="253"/>
        <v>95.063999999999993</v>
      </c>
      <c r="T829" s="167">
        <f t="shared" si="254"/>
        <v>91.421000000000006</v>
      </c>
      <c r="U829" s="167">
        <f t="shared" si="255"/>
        <v>92.01</v>
      </c>
      <c r="V829" s="135">
        <f t="shared" si="256"/>
        <v>60</v>
      </c>
      <c r="W829" s="167">
        <f t="shared" si="257"/>
        <v>65.063999999999993</v>
      </c>
      <c r="X829" s="167">
        <f t="shared" si="258"/>
        <v>61.421000000000006</v>
      </c>
      <c r="Y829" s="167">
        <f t="shared" si="259"/>
        <v>62.010000000000005</v>
      </c>
      <c r="Z829">
        <f t="shared" si="260"/>
        <v>100.06399999999999</v>
      </c>
      <c r="AA829">
        <f t="shared" si="261"/>
        <v>96.421000000000006</v>
      </c>
      <c r="AB829" s="168">
        <f t="shared" si="262"/>
        <v>95.063999999999993</v>
      </c>
      <c r="AC829">
        <f t="shared" si="263"/>
        <v>91.421000000000006</v>
      </c>
      <c r="AD829" s="168">
        <f t="shared" si="264"/>
        <v>65.063999999999993</v>
      </c>
      <c r="AE829">
        <f t="shared" si="265"/>
        <v>61.421000000000006</v>
      </c>
    </row>
    <row r="830" spans="1:31" outlineLevel="1" x14ac:dyDescent="0.25">
      <c r="A830" s="149">
        <v>60</v>
      </c>
      <c r="B830" s="164" t="str">
        <f t="shared" si="247"/>
        <v>FA</v>
      </c>
      <c r="C830" s="164" t="str">
        <f t="shared" si="248"/>
        <v>FA</v>
      </c>
      <c r="D830" s="164" t="str">
        <f t="shared" si="249"/>
        <v>FA</v>
      </c>
      <c r="E830" s="135">
        <v>135.4</v>
      </c>
      <c r="F830" s="165">
        <v>3</v>
      </c>
      <c r="G830" s="135">
        <v>6</v>
      </c>
      <c r="H830" s="135">
        <v>125</v>
      </c>
      <c r="I830" s="154">
        <v>131.16</v>
      </c>
      <c r="J830" s="154">
        <v>6.0000000000000001E-3</v>
      </c>
      <c r="K830" s="154">
        <v>129.251</v>
      </c>
      <c r="L830" s="154">
        <v>126.209</v>
      </c>
      <c r="M830" s="154">
        <v>126.685</v>
      </c>
      <c r="N830" s="135">
        <f t="shared" si="250"/>
        <v>95</v>
      </c>
      <c r="O830" s="167">
        <f t="shared" si="251"/>
        <v>99.251000000000005</v>
      </c>
      <c r="P830" s="167">
        <f t="shared" si="251"/>
        <v>96.209000000000003</v>
      </c>
      <c r="Q830" s="167">
        <f t="shared" si="251"/>
        <v>96.685000000000002</v>
      </c>
      <c r="R830" s="135">
        <f t="shared" si="252"/>
        <v>90</v>
      </c>
      <c r="S830" s="167">
        <f t="shared" si="253"/>
        <v>94.251000000000005</v>
      </c>
      <c r="T830" s="167">
        <f t="shared" si="254"/>
        <v>91.209000000000003</v>
      </c>
      <c r="U830" s="167">
        <f t="shared" si="255"/>
        <v>91.685000000000002</v>
      </c>
      <c r="V830" s="135">
        <f t="shared" si="256"/>
        <v>60</v>
      </c>
      <c r="W830" s="167">
        <f t="shared" si="257"/>
        <v>64.251000000000005</v>
      </c>
      <c r="X830" s="167">
        <f t="shared" si="258"/>
        <v>61.209000000000003</v>
      </c>
      <c r="Y830" s="167">
        <f t="shared" si="259"/>
        <v>61.685000000000002</v>
      </c>
      <c r="Z830">
        <f t="shared" si="260"/>
        <v>99.251000000000005</v>
      </c>
      <c r="AA830">
        <f t="shared" si="261"/>
        <v>96.209000000000003</v>
      </c>
      <c r="AB830" s="168">
        <f t="shared" si="262"/>
        <v>94.251000000000005</v>
      </c>
      <c r="AC830">
        <f t="shared" si="263"/>
        <v>91.209000000000003</v>
      </c>
      <c r="AD830" s="168">
        <f t="shared" si="264"/>
        <v>64.251000000000005</v>
      </c>
      <c r="AE830">
        <f t="shared" si="265"/>
        <v>61.209000000000003</v>
      </c>
    </row>
    <row r="831" spans="1:31" outlineLevel="1" x14ac:dyDescent="0.25">
      <c r="A831" s="149">
        <v>70</v>
      </c>
      <c r="B831" s="164" t="str">
        <f t="shared" si="247"/>
        <v>FA</v>
      </c>
      <c r="C831" s="164" t="str">
        <f t="shared" si="248"/>
        <v>FA</v>
      </c>
      <c r="D831" s="164" t="str">
        <f t="shared" si="249"/>
        <v>FA</v>
      </c>
      <c r="E831" s="135">
        <v>157.94</v>
      </c>
      <c r="F831" s="165">
        <v>3</v>
      </c>
      <c r="G831" s="135">
        <v>6</v>
      </c>
      <c r="H831" s="135">
        <v>125</v>
      </c>
      <c r="I831" s="154">
        <v>153.69800000000001</v>
      </c>
      <c r="J831" s="154">
        <v>6.0000000000000001E-3</v>
      </c>
      <c r="K831" s="154">
        <v>128.67400000000001</v>
      </c>
      <c r="L831" s="154">
        <v>126.054</v>
      </c>
      <c r="M831" s="154">
        <v>126.476</v>
      </c>
      <c r="N831" s="135">
        <f t="shared" si="250"/>
        <v>95</v>
      </c>
      <c r="O831" s="167">
        <f t="shared" si="251"/>
        <v>98.674000000000007</v>
      </c>
      <c r="P831" s="167">
        <f t="shared" si="251"/>
        <v>96.054000000000002</v>
      </c>
      <c r="Q831" s="167">
        <f t="shared" si="251"/>
        <v>96.475999999999999</v>
      </c>
      <c r="R831" s="135">
        <f t="shared" si="252"/>
        <v>90</v>
      </c>
      <c r="S831" s="167">
        <f t="shared" si="253"/>
        <v>93.674000000000007</v>
      </c>
      <c r="T831" s="167">
        <f t="shared" si="254"/>
        <v>91.054000000000002</v>
      </c>
      <c r="U831" s="167">
        <f t="shared" si="255"/>
        <v>91.475999999999999</v>
      </c>
      <c r="V831" s="135">
        <f t="shared" si="256"/>
        <v>60</v>
      </c>
      <c r="W831" s="167">
        <f t="shared" si="257"/>
        <v>63.674000000000007</v>
      </c>
      <c r="X831" s="167">
        <f t="shared" si="258"/>
        <v>61.054000000000002</v>
      </c>
      <c r="Y831" s="167">
        <f t="shared" si="259"/>
        <v>61.475999999999999</v>
      </c>
      <c r="Z831">
        <f t="shared" si="260"/>
        <v>98.674000000000007</v>
      </c>
      <c r="AA831">
        <f t="shared" si="261"/>
        <v>96.054000000000002</v>
      </c>
      <c r="AB831" s="168">
        <f t="shared" si="262"/>
        <v>93.674000000000007</v>
      </c>
      <c r="AC831">
        <f t="shared" si="263"/>
        <v>91.054000000000002</v>
      </c>
      <c r="AD831" s="168">
        <f t="shared" si="264"/>
        <v>63.674000000000007</v>
      </c>
      <c r="AE831">
        <f t="shared" si="265"/>
        <v>61.054000000000002</v>
      </c>
    </row>
    <row r="832" spans="1:31" outlineLevel="1" x14ac:dyDescent="0.25">
      <c r="A832" s="149">
        <v>85</v>
      </c>
      <c r="B832" s="164" t="str">
        <f t="shared" si="247"/>
        <v>FA</v>
      </c>
      <c r="C832" s="164" t="str">
        <f t="shared" si="248"/>
        <v>FA</v>
      </c>
      <c r="D832" s="164" t="str">
        <f t="shared" si="249"/>
        <v>FA</v>
      </c>
      <c r="E832" s="135">
        <v>191.75</v>
      </c>
      <c r="F832" s="165">
        <v>3</v>
      </c>
      <c r="G832" s="135">
        <v>6</v>
      </c>
      <c r="H832" s="135">
        <v>125</v>
      </c>
      <c r="I832" s="154">
        <v>187.506</v>
      </c>
      <c r="J832" s="154">
        <v>6.0000000000000001E-3</v>
      </c>
      <c r="K832" s="154">
        <v>128.04300000000001</v>
      </c>
      <c r="L832" s="154">
        <v>125.876</v>
      </c>
      <c r="M832" s="154">
        <v>126.226</v>
      </c>
      <c r="N832" s="135">
        <f t="shared" si="250"/>
        <v>95</v>
      </c>
      <c r="O832" s="167">
        <f t="shared" si="251"/>
        <v>98.043000000000006</v>
      </c>
      <c r="P832" s="167">
        <f t="shared" si="251"/>
        <v>95.876000000000005</v>
      </c>
      <c r="Q832" s="167">
        <f t="shared" si="251"/>
        <v>96.225999999999999</v>
      </c>
      <c r="R832" s="135">
        <f t="shared" si="252"/>
        <v>90</v>
      </c>
      <c r="S832" s="167">
        <f t="shared" si="253"/>
        <v>93.043000000000006</v>
      </c>
      <c r="T832" s="167">
        <f t="shared" si="254"/>
        <v>90.876000000000005</v>
      </c>
      <c r="U832" s="167">
        <f t="shared" si="255"/>
        <v>91.225999999999999</v>
      </c>
      <c r="V832" s="135">
        <f t="shared" si="256"/>
        <v>60</v>
      </c>
      <c r="W832" s="167">
        <f t="shared" si="257"/>
        <v>63.043000000000006</v>
      </c>
      <c r="X832" s="167">
        <f t="shared" si="258"/>
        <v>60.876000000000005</v>
      </c>
      <c r="Y832" s="167">
        <f t="shared" si="259"/>
        <v>61.225999999999999</v>
      </c>
      <c r="Z832">
        <f t="shared" si="260"/>
        <v>98.043000000000006</v>
      </c>
      <c r="AA832">
        <f t="shared" si="261"/>
        <v>95.876000000000005</v>
      </c>
      <c r="AB832" s="168">
        <f t="shared" si="262"/>
        <v>93.043000000000006</v>
      </c>
      <c r="AC832">
        <f t="shared" si="263"/>
        <v>90.876000000000005</v>
      </c>
      <c r="AD832" s="168">
        <f t="shared" si="264"/>
        <v>63.043000000000006</v>
      </c>
      <c r="AE832">
        <f t="shared" si="265"/>
        <v>60.876000000000005</v>
      </c>
    </row>
    <row r="833" spans="1:31" outlineLevel="1" x14ac:dyDescent="0.25">
      <c r="A833" s="149">
        <v>100</v>
      </c>
      <c r="B833" s="164" t="str">
        <f t="shared" si="247"/>
        <v>FA</v>
      </c>
      <c r="C833" s="164" t="str">
        <f t="shared" si="248"/>
        <v>FA</v>
      </c>
      <c r="D833" s="164" t="str">
        <f t="shared" si="249"/>
        <v>FA</v>
      </c>
      <c r="E833" s="135">
        <v>225.55</v>
      </c>
      <c r="F833" s="165">
        <v>3</v>
      </c>
      <c r="G833" s="135">
        <v>6</v>
      </c>
      <c r="H833" s="135">
        <v>125</v>
      </c>
      <c r="I833" s="154">
        <v>221.31399999999999</v>
      </c>
      <c r="J833" s="154">
        <v>6.0000000000000001E-3</v>
      </c>
      <c r="K833" s="154">
        <v>127.59099999999999</v>
      </c>
      <c r="L833" s="154">
        <v>125.762</v>
      </c>
      <c r="M833" s="154">
        <v>126.062</v>
      </c>
      <c r="N833" s="135">
        <f t="shared" si="250"/>
        <v>95</v>
      </c>
      <c r="O833" s="167">
        <f t="shared" si="251"/>
        <v>97.590999999999994</v>
      </c>
      <c r="P833" s="167">
        <f t="shared" si="251"/>
        <v>95.762</v>
      </c>
      <c r="Q833" s="167">
        <f t="shared" si="251"/>
        <v>96.061999999999998</v>
      </c>
      <c r="R833" s="135">
        <f t="shared" si="252"/>
        <v>90</v>
      </c>
      <c r="S833" s="167">
        <f t="shared" si="253"/>
        <v>92.590999999999994</v>
      </c>
      <c r="T833" s="167">
        <f t="shared" si="254"/>
        <v>90.762</v>
      </c>
      <c r="U833" s="167">
        <f t="shared" si="255"/>
        <v>91.061999999999998</v>
      </c>
      <c r="V833" s="135">
        <f t="shared" si="256"/>
        <v>60</v>
      </c>
      <c r="W833" s="167">
        <f t="shared" si="257"/>
        <v>62.590999999999994</v>
      </c>
      <c r="X833" s="167">
        <f t="shared" si="258"/>
        <v>60.762</v>
      </c>
      <c r="Y833" s="167">
        <f t="shared" si="259"/>
        <v>61.061999999999998</v>
      </c>
      <c r="Z833">
        <f t="shared" si="260"/>
        <v>97.590999999999994</v>
      </c>
      <c r="AA833">
        <f t="shared" si="261"/>
        <v>95.762</v>
      </c>
      <c r="AB833" s="168">
        <f t="shared" si="262"/>
        <v>92.590999999999994</v>
      </c>
      <c r="AC833">
        <f t="shared" si="263"/>
        <v>90.762</v>
      </c>
      <c r="AD833" s="168">
        <f t="shared" si="264"/>
        <v>62.590999999999994</v>
      </c>
      <c r="AE833">
        <f t="shared" si="265"/>
        <v>60.762</v>
      </c>
    </row>
    <row r="834" spans="1:31" outlineLevel="1" x14ac:dyDescent="0.25">
      <c r="A834" s="149">
        <v>125</v>
      </c>
      <c r="B834" s="164" t="str">
        <f t="shared" si="247"/>
        <v>FA</v>
      </c>
      <c r="C834" s="164" t="str">
        <f t="shared" si="248"/>
        <v>FA</v>
      </c>
      <c r="D834" s="164" t="str">
        <f t="shared" si="249"/>
        <v>FA</v>
      </c>
      <c r="E834" s="135">
        <v>281.89999999999998</v>
      </c>
      <c r="F834" s="165">
        <v>3</v>
      </c>
      <c r="G834" s="135">
        <v>6</v>
      </c>
      <c r="H834" s="135">
        <v>125</v>
      </c>
      <c r="I834" s="154">
        <v>277.66000000000003</v>
      </c>
      <c r="J834" s="154">
        <v>6.0000000000000001E-3</v>
      </c>
      <c r="K834" s="154">
        <v>127.096</v>
      </c>
      <c r="L834" s="154">
        <v>125.623</v>
      </c>
      <c r="M834" s="154">
        <v>125.839</v>
      </c>
      <c r="N834" s="135">
        <f t="shared" si="250"/>
        <v>95</v>
      </c>
      <c r="O834" s="167">
        <f t="shared" si="251"/>
        <v>97.096000000000004</v>
      </c>
      <c r="P834" s="167">
        <f t="shared" si="251"/>
        <v>95.623000000000005</v>
      </c>
      <c r="Q834" s="167">
        <f t="shared" si="251"/>
        <v>95.838999999999999</v>
      </c>
      <c r="R834" s="135">
        <f t="shared" si="252"/>
        <v>90</v>
      </c>
      <c r="S834" s="167">
        <f t="shared" si="253"/>
        <v>92.096000000000004</v>
      </c>
      <c r="T834" s="167">
        <f t="shared" si="254"/>
        <v>90.623000000000005</v>
      </c>
      <c r="U834" s="167">
        <f t="shared" si="255"/>
        <v>90.838999999999999</v>
      </c>
      <c r="V834" s="135">
        <f t="shared" si="256"/>
        <v>60</v>
      </c>
      <c r="W834" s="167">
        <f t="shared" si="257"/>
        <v>62.096000000000004</v>
      </c>
      <c r="X834" s="167">
        <f t="shared" si="258"/>
        <v>60.623000000000005</v>
      </c>
      <c r="Y834" s="167">
        <f t="shared" si="259"/>
        <v>60.838999999999999</v>
      </c>
      <c r="Z834">
        <f t="shared" si="260"/>
        <v>97.096000000000004</v>
      </c>
      <c r="AA834">
        <f t="shared" si="261"/>
        <v>95.623000000000005</v>
      </c>
      <c r="AB834" s="168">
        <f t="shared" si="262"/>
        <v>92.096000000000004</v>
      </c>
      <c r="AC834">
        <f t="shared" si="263"/>
        <v>90.623000000000005</v>
      </c>
      <c r="AD834" s="168">
        <f t="shared" si="264"/>
        <v>62.096000000000004</v>
      </c>
      <c r="AE834">
        <f t="shared" si="265"/>
        <v>60.623000000000005</v>
      </c>
    </row>
    <row r="835" spans="1:31" outlineLevel="1" x14ac:dyDescent="0.25">
      <c r="A835" s="149">
        <v>150</v>
      </c>
      <c r="B835" s="164" t="str">
        <f t="shared" si="247"/>
        <v>FA</v>
      </c>
      <c r="C835" s="164" t="str">
        <f t="shared" si="248"/>
        <v>FA</v>
      </c>
      <c r="D835" s="164" t="str">
        <f t="shared" si="249"/>
        <v>FA</v>
      </c>
      <c r="E835" s="135">
        <v>338.25</v>
      </c>
      <c r="F835" s="165">
        <v>3</v>
      </c>
      <c r="G835" s="135">
        <v>6</v>
      </c>
      <c r="H835" s="135">
        <v>125</v>
      </c>
      <c r="I835" s="154">
        <v>334.00599999999997</v>
      </c>
      <c r="J835" s="154">
        <v>6.0000000000000001E-3</v>
      </c>
      <c r="K835" s="154">
        <v>126.742</v>
      </c>
      <c r="L835" s="154">
        <v>125.52800000000001</v>
      </c>
      <c r="M835" s="154">
        <v>125.721</v>
      </c>
      <c r="N835" s="135">
        <f t="shared" si="250"/>
        <v>95</v>
      </c>
      <c r="O835" s="167">
        <f t="shared" si="251"/>
        <v>96.742000000000004</v>
      </c>
      <c r="P835" s="167">
        <f t="shared" si="251"/>
        <v>95.528000000000006</v>
      </c>
      <c r="Q835" s="167">
        <f t="shared" si="251"/>
        <v>95.721000000000004</v>
      </c>
      <c r="R835" s="135">
        <f t="shared" si="252"/>
        <v>90</v>
      </c>
      <c r="S835" s="167">
        <f t="shared" si="253"/>
        <v>91.742000000000004</v>
      </c>
      <c r="T835" s="167">
        <f t="shared" si="254"/>
        <v>90.528000000000006</v>
      </c>
      <c r="U835" s="167">
        <f t="shared" si="255"/>
        <v>90.721000000000004</v>
      </c>
      <c r="V835" s="135">
        <f t="shared" si="256"/>
        <v>60</v>
      </c>
      <c r="W835" s="167">
        <f t="shared" si="257"/>
        <v>61.742000000000004</v>
      </c>
      <c r="X835" s="167">
        <f t="shared" si="258"/>
        <v>60.528000000000006</v>
      </c>
      <c r="Y835" s="167">
        <f t="shared" si="259"/>
        <v>60.721000000000004</v>
      </c>
      <c r="Z835">
        <f t="shared" si="260"/>
        <v>96.742000000000004</v>
      </c>
      <c r="AA835">
        <f t="shared" si="261"/>
        <v>95.528000000000006</v>
      </c>
      <c r="AB835" s="168">
        <f t="shared" si="262"/>
        <v>91.742000000000004</v>
      </c>
      <c r="AC835">
        <f t="shared" si="263"/>
        <v>90.528000000000006</v>
      </c>
      <c r="AD835" s="168">
        <f t="shared" si="264"/>
        <v>61.742000000000004</v>
      </c>
      <c r="AE835">
        <f t="shared" si="265"/>
        <v>60.528000000000006</v>
      </c>
    </row>
    <row r="836" spans="1:31" outlineLevel="1" x14ac:dyDescent="0.25">
      <c r="A836" s="149">
        <v>2</v>
      </c>
      <c r="B836" s="164" t="str">
        <f t="shared" si="247"/>
        <v>FA</v>
      </c>
      <c r="C836" s="164" t="str">
        <f t="shared" si="248"/>
        <v>FA</v>
      </c>
      <c r="D836" s="164" t="str">
        <f t="shared" si="249"/>
        <v>FA</v>
      </c>
      <c r="E836" s="135">
        <v>4.68</v>
      </c>
      <c r="F836" s="165">
        <v>3</v>
      </c>
      <c r="G836" s="135">
        <v>8</v>
      </c>
      <c r="H836" s="135">
        <v>125</v>
      </c>
      <c r="I836" s="154">
        <v>0.43692300000000001</v>
      </c>
      <c r="J836" s="154">
        <v>8.0000000000000002E-3</v>
      </c>
      <c r="K836" s="154">
        <v>255.43100000000001</v>
      </c>
      <c r="L836" s="154">
        <v>159.124</v>
      </c>
      <c r="M836" s="154">
        <v>177.28899999999999</v>
      </c>
      <c r="N836" s="135">
        <f t="shared" si="250"/>
        <v>95</v>
      </c>
      <c r="O836" s="167">
        <f t="shared" si="251"/>
        <v>225.43100000000001</v>
      </c>
      <c r="P836" s="167">
        <f t="shared" si="251"/>
        <v>129.124</v>
      </c>
      <c r="Q836" s="167">
        <f t="shared" si="251"/>
        <v>147.28899999999999</v>
      </c>
      <c r="R836" s="135">
        <f t="shared" si="252"/>
        <v>90</v>
      </c>
      <c r="S836" s="167">
        <f t="shared" si="253"/>
        <v>220.43100000000001</v>
      </c>
      <c r="T836" s="167">
        <f t="shared" si="254"/>
        <v>124.124</v>
      </c>
      <c r="U836" s="167">
        <f t="shared" si="255"/>
        <v>142.28899999999999</v>
      </c>
      <c r="V836" s="135">
        <f t="shared" si="256"/>
        <v>60</v>
      </c>
      <c r="W836" s="167">
        <f t="shared" si="257"/>
        <v>190.43100000000001</v>
      </c>
      <c r="X836" s="167">
        <f t="shared" si="258"/>
        <v>94.123999999999995</v>
      </c>
      <c r="Y836" s="167">
        <f t="shared" si="259"/>
        <v>112.28899999999999</v>
      </c>
      <c r="Z836" t="str">
        <f t="shared" si="260"/>
        <v>NA</v>
      </c>
      <c r="AA836">
        <f t="shared" si="261"/>
        <v>129.124</v>
      </c>
      <c r="AB836" s="168" t="str">
        <f t="shared" si="262"/>
        <v>NA</v>
      </c>
      <c r="AC836" t="str">
        <f t="shared" si="263"/>
        <v>NA</v>
      </c>
      <c r="AD836" s="168" t="str">
        <f t="shared" si="264"/>
        <v>NA</v>
      </c>
      <c r="AE836" t="str">
        <f t="shared" si="265"/>
        <v>NA</v>
      </c>
    </row>
    <row r="837" spans="1:31" outlineLevel="1" x14ac:dyDescent="0.25">
      <c r="A837" s="149">
        <v>3.5</v>
      </c>
      <c r="B837" s="164" t="str">
        <f t="shared" si="247"/>
        <v>FA</v>
      </c>
      <c r="C837" s="164" t="str">
        <f t="shared" si="248"/>
        <v>TR</v>
      </c>
      <c r="D837" s="164" t="str">
        <f t="shared" si="249"/>
        <v>FA</v>
      </c>
      <c r="E837" s="135">
        <v>8.06</v>
      </c>
      <c r="F837" s="165">
        <v>3</v>
      </c>
      <c r="G837" s="135">
        <v>8</v>
      </c>
      <c r="H837" s="135">
        <v>125</v>
      </c>
      <c r="I837" s="154">
        <v>3.8176899999999998</v>
      </c>
      <c r="J837" s="154">
        <v>8.0000000000000002E-3</v>
      </c>
      <c r="K837" s="154">
        <v>206.86</v>
      </c>
      <c r="L837" s="154">
        <v>146.24299999999999</v>
      </c>
      <c r="M837" s="154">
        <v>157.23400000000001</v>
      </c>
      <c r="N837" s="135">
        <f t="shared" si="250"/>
        <v>95</v>
      </c>
      <c r="O837" s="167">
        <f t="shared" si="251"/>
        <v>176.86</v>
      </c>
      <c r="P837" s="167">
        <f t="shared" si="251"/>
        <v>116.24299999999999</v>
      </c>
      <c r="Q837" s="167">
        <f t="shared" si="251"/>
        <v>127.23400000000001</v>
      </c>
      <c r="R837" s="135">
        <f t="shared" si="252"/>
        <v>90</v>
      </c>
      <c r="S837" s="167">
        <f t="shared" si="253"/>
        <v>171.86</v>
      </c>
      <c r="T837" s="167">
        <f t="shared" si="254"/>
        <v>111.24299999999999</v>
      </c>
      <c r="U837" s="167">
        <f t="shared" si="255"/>
        <v>122.23400000000001</v>
      </c>
      <c r="V837" s="135">
        <f t="shared" si="256"/>
        <v>60</v>
      </c>
      <c r="W837" s="167">
        <f t="shared" si="257"/>
        <v>141.86000000000001</v>
      </c>
      <c r="X837" s="167">
        <f t="shared" si="258"/>
        <v>81.242999999999995</v>
      </c>
      <c r="Y837" s="167">
        <f t="shared" si="259"/>
        <v>92.234000000000009</v>
      </c>
      <c r="Z837">
        <f t="shared" si="260"/>
        <v>176.86</v>
      </c>
      <c r="AA837">
        <f t="shared" si="261"/>
        <v>116.24299999999999</v>
      </c>
      <c r="AB837" s="168">
        <f t="shared" si="262"/>
        <v>171.86</v>
      </c>
      <c r="AC837">
        <f t="shared" si="263"/>
        <v>111.24299999999999</v>
      </c>
      <c r="AD837" s="168" t="str">
        <f t="shared" si="264"/>
        <v>NA</v>
      </c>
      <c r="AE837">
        <f t="shared" si="265"/>
        <v>81.242999999999995</v>
      </c>
    </row>
    <row r="838" spans="1:31" outlineLevel="1" x14ac:dyDescent="0.25">
      <c r="A838" s="149">
        <v>5</v>
      </c>
      <c r="B838" s="164" t="str">
        <f t="shared" si="247"/>
        <v>FA</v>
      </c>
      <c r="C838" s="164" t="str">
        <f t="shared" si="248"/>
        <v>TR</v>
      </c>
      <c r="D838" s="164" t="str">
        <f t="shared" si="249"/>
        <v>TR</v>
      </c>
      <c r="E838" s="135">
        <v>11.44</v>
      </c>
      <c r="F838" s="165">
        <v>3</v>
      </c>
      <c r="G838" s="135">
        <v>8</v>
      </c>
      <c r="H838" s="135">
        <v>125</v>
      </c>
      <c r="I838" s="154">
        <v>7.1984599999999999</v>
      </c>
      <c r="J838" s="154">
        <v>8.0000000000000002E-3</v>
      </c>
      <c r="K838" s="154">
        <v>184.41499999999999</v>
      </c>
      <c r="L838" s="154">
        <v>140.59100000000001</v>
      </c>
      <c r="M838" s="154">
        <v>148.029</v>
      </c>
      <c r="N838" s="135">
        <f t="shared" si="250"/>
        <v>95</v>
      </c>
      <c r="O838" s="167">
        <f t="shared" si="251"/>
        <v>154.41499999999999</v>
      </c>
      <c r="P838" s="167">
        <f t="shared" si="251"/>
        <v>110.59100000000001</v>
      </c>
      <c r="Q838" s="167">
        <f t="shared" si="251"/>
        <v>118.029</v>
      </c>
      <c r="R838" s="135">
        <f t="shared" si="252"/>
        <v>90</v>
      </c>
      <c r="S838" s="167">
        <f t="shared" si="253"/>
        <v>149.41499999999999</v>
      </c>
      <c r="T838" s="167">
        <f t="shared" si="254"/>
        <v>105.59100000000001</v>
      </c>
      <c r="U838" s="167">
        <f t="shared" si="255"/>
        <v>113.029</v>
      </c>
      <c r="V838" s="135">
        <f t="shared" si="256"/>
        <v>60</v>
      </c>
      <c r="W838" s="167">
        <f t="shared" si="257"/>
        <v>119.41499999999999</v>
      </c>
      <c r="X838" s="167">
        <f t="shared" si="258"/>
        <v>75.591000000000008</v>
      </c>
      <c r="Y838" s="167">
        <f t="shared" si="259"/>
        <v>83.028999999999996</v>
      </c>
      <c r="Z838">
        <f t="shared" si="260"/>
        <v>154.41499999999999</v>
      </c>
      <c r="AA838">
        <f t="shared" si="261"/>
        <v>110.59100000000001</v>
      </c>
      <c r="AB838" s="168">
        <f t="shared" si="262"/>
        <v>149.41499999999999</v>
      </c>
      <c r="AC838">
        <f t="shared" si="263"/>
        <v>105.59100000000001</v>
      </c>
      <c r="AD838" s="168">
        <f t="shared" si="264"/>
        <v>119.41499999999999</v>
      </c>
      <c r="AE838">
        <f t="shared" si="265"/>
        <v>75.591000000000008</v>
      </c>
    </row>
    <row r="839" spans="1:31" outlineLevel="1" x14ac:dyDescent="0.25">
      <c r="A839" s="149">
        <v>7.5</v>
      </c>
      <c r="B839" s="164" t="str">
        <f t="shared" si="247"/>
        <v>FA</v>
      </c>
      <c r="C839" s="164" t="str">
        <f t="shared" si="248"/>
        <v>TR</v>
      </c>
      <c r="D839" s="164" t="str">
        <f t="shared" si="249"/>
        <v>TR</v>
      </c>
      <c r="E839" s="135">
        <v>17.07</v>
      </c>
      <c r="F839" s="165">
        <v>3</v>
      </c>
      <c r="G839" s="135">
        <v>8</v>
      </c>
      <c r="H839" s="135">
        <v>125</v>
      </c>
      <c r="I839" s="154">
        <v>12.8331</v>
      </c>
      <c r="J839" s="154">
        <v>8.0000000000000002E-3</v>
      </c>
      <c r="K839" s="154">
        <v>165.77699999999999</v>
      </c>
      <c r="L839" s="154">
        <v>135.733</v>
      </c>
      <c r="M839" s="154">
        <v>140.96</v>
      </c>
      <c r="N839" s="135">
        <f t="shared" si="250"/>
        <v>95</v>
      </c>
      <c r="O839" s="167">
        <f t="shared" si="251"/>
        <v>135.77699999999999</v>
      </c>
      <c r="P839" s="167">
        <f t="shared" si="251"/>
        <v>105.733</v>
      </c>
      <c r="Q839" s="167">
        <f t="shared" si="251"/>
        <v>110.96000000000001</v>
      </c>
      <c r="R839" s="135">
        <f t="shared" si="252"/>
        <v>90</v>
      </c>
      <c r="S839" s="167">
        <f t="shared" si="253"/>
        <v>130.77699999999999</v>
      </c>
      <c r="T839" s="167">
        <f t="shared" si="254"/>
        <v>100.733</v>
      </c>
      <c r="U839" s="167">
        <f t="shared" si="255"/>
        <v>105.96000000000001</v>
      </c>
      <c r="V839" s="135">
        <f t="shared" si="256"/>
        <v>60</v>
      </c>
      <c r="W839" s="167">
        <f t="shared" si="257"/>
        <v>100.77699999999999</v>
      </c>
      <c r="X839" s="167">
        <f t="shared" si="258"/>
        <v>70.733000000000004</v>
      </c>
      <c r="Y839" s="167">
        <f t="shared" si="259"/>
        <v>75.960000000000008</v>
      </c>
      <c r="Z839">
        <f t="shared" si="260"/>
        <v>135.77699999999999</v>
      </c>
      <c r="AA839">
        <f t="shared" si="261"/>
        <v>105.733</v>
      </c>
      <c r="AB839" s="168">
        <f t="shared" si="262"/>
        <v>130.77699999999999</v>
      </c>
      <c r="AC839">
        <f t="shared" si="263"/>
        <v>100.733</v>
      </c>
      <c r="AD839" s="168">
        <f t="shared" si="264"/>
        <v>100.77699999999999</v>
      </c>
      <c r="AE839">
        <f t="shared" si="265"/>
        <v>70.733000000000004</v>
      </c>
    </row>
    <row r="840" spans="1:31" outlineLevel="1" x14ac:dyDescent="0.25">
      <c r="A840" s="149">
        <v>10</v>
      </c>
      <c r="B840" s="164" t="str">
        <f t="shared" si="247"/>
        <v>FA</v>
      </c>
      <c r="C840" s="164" t="str">
        <f t="shared" si="248"/>
        <v>TR</v>
      </c>
      <c r="D840" s="164" t="str">
        <f t="shared" si="249"/>
        <v>TR</v>
      </c>
      <c r="E840" s="135">
        <v>22.71</v>
      </c>
      <c r="F840" s="165">
        <v>3</v>
      </c>
      <c r="G840" s="135">
        <v>8</v>
      </c>
      <c r="H840" s="135">
        <v>125</v>
      </c>
      <c r="I840" s="154">
        <v>18.467700000000001</v>
      </c>
      <c r="J840" s="154">
        <v>8.0000000000000002E-3</v>
      </c>
      <c r="K840" s="154">
        <v>156.17099999999999</v>
      </c>
      <c r="L840" s="154">
        <v>133.31100000000001</v>
      </c>
      <c r="M840" s="154">
        <v>137.16499999999999</v>
      </c>
      <c r="N840" s="135">
        <f t="shared" si="250"/>
        <v>95</v>
      </c>
      <c r="O840" s="167">
        <f t="shared" si="251"/>
        <v>126.17099999999999</v>
      </c>
      <c r="P840" s="167">
        <f t="shared" si="251"/>
        <v>103.31100000000001</v>
      </c>
      <c r="Q840" s="167">
        <f t="shared" si="251"/>
        <v>107.16499999999999</v>
      </c>
      <c r="R840" s="135">
        <f t="shared" si="252"/>
        <v>90</v>
      </c>
      <c r="S840" s="167">
        <f t="shared" si="253"/>
        <v>121.17099999999999</v>
      </c>
      <c r="T840" s="167">
        <f t="shared" si="254"/>
        <v>98.311000000000007</v>
      </c>
      <c r="U840" s="167">
        <f t="shared" si="255"/>
        <v>102.16499999999999</v>
      </c>
      <c r="V840" s="135">
        <f t="shared" si="256"/>
        <v>60</v>
      </c>
      <c r="W840" s="167">
        <f t="shared" si="257"/>
        <v>91.170999999999992</v>
      </c>
      <c r="X840" s="167">
        <f t="shared" si="258"/>
        <v>68.311000000000007</v>
      </c>
      <c r="Y840" s="167">
        <f t="shared" si="259"/>
        <v>72.164999999999992</v>
      </c>
      <c r="Z840">
        <f t="shared" si="260"/>
        <v>126.17099999999999</v>
      </c>
      <c r="AA840">
        <f t="shared" si="261"/>
        <v>103.31100000000001</v>
      </c>
      <c r="AB840" s="168">
        <f t="shared" si="262"/>
        <v>121.17099999999999</v>
      </c>
      <c r="AC840">
        <f t="shared" si="263"/>
        <v>98.311000000000007</v>
      </c>
      <c r="AD840" s="168">
        <f t="shared" si="264"/>
        <v>91.170999999999992</v>
      </c>
      <c r="AE840">
        <f t="shared" si="265"/>
        <v>68.311000000000007</v>
      </c>
    </row>
    <row r="841" spans="1:31" outlineLevel="1" x14ac:dyDescent="0.25">
      <c r="A841" s="149">
        <v>15</v>
      </c>
      <c r="B841" s="164" t="str">
        <f t="shared" si="247"/>
        <v>FA</v>
      </c>
      <c r="C841" s="164" t="str">
        <f t="shared" si="248"/>
        <v>TR</v>
      </c>
      <c r="D841" s="164" t="str">
        <f t="shared" si="249"/>
        <v>TR</v>
      </c>
      <c r="E841" s="135">
        <v>33.979999999999997</v>
      </c>
      <c r="F841" s="165">
        <v>3</v>
      </c>
      <c r="G841" s="135">
        <v>8</v>
      </c>
      <c r="H841" s="135">
        <v>125</v>
      </c>
      <c r="I841" s="154">
        <v>29.736899999999999</v>
      </c>
      <c r="J841" s="154">
        <v>8.0000000000000002E-3</v>
      </c>
      <c r="K841" s="154">
        <v>146.24299999999999</v>
      </c>
      <c r="L841" s="154">
        <v>130.68299999999999</v>
      </c>
      <c r="M841" s="154">
        <v>133.304</v>
      </c>
      <c r="N841" s="135">
        <f t="shared" si="250"/>
        <v>95</v>
      </c>
      <c r="O841" s="167">
        <f t="shared" si="251"/>
        <v>116.24299999999999</v>
      </c>
      <c r="P841" s="167">
        <f t="shared" si="251"/>
        <v>100.68299999999999</v>
      </c>
      <c r="Q841" s="167">
        <f t="shared" si="251"/>
        <v>103.304</v>
      </c>
      <c r="R841" s="135">
        <f t="shared" si="252"/>
        <v>90</v>
      </c>
      <c r="S841" s="167">
        <f t="shared" si="253"/>
        <v>111.24299999999999</v>
      </c>
      <c r="T841" s="167">
        <f t="shared" si="254"/>
        <v>95.682999999999993</v>
      </c>
      <c r="U841" s="167">
        <f t="shared" si="255"/>
        <v>98.304000000000002</v>
      </c>
      <c r="V841" s="135">
        <f t="shared" si="256"/>
        <v>60</v>
      </c>
      <c r="W841" s="167">
        <f t="shared" si="257"/>
        <v>81.242999999999995</v>
      </c>
      <c r="X841" s="167">
        <f t="shared" si="258"/>
        <v>65.682999999999993</v>
      </c>
      <c r="Y841" s="167">
        <f t="shared" si="259"/>
        <v>68.304000000000002</v>
      </c>
      <c r="Z841">
        <f t="shared" si="260"/>
        <v>116.24299999999999</v>
      </c>
      <c r="AA841">
        <f t="shared" si="261"/>
        <v>100.68299999999999</v>
      </c>
      <c r="AB841" s="168">
        <f t="shared" si="262"/>
        <v>111.24299999999999</v>
      </c>
      <c r="AC841">
        <f t="shared" si="263"/>
        <v>95.682999999999993</v>
      </c>
      <c r="AD841" s="168">
        <f t="shared" si="264"/>
        <v>81.242999999999995</v>
      </c>
      <c r="AE841">
        <f t="shared" si="265"/>
        <v>65.682999999999993</v>
      </c>
    </row>
    <row r="842" spans="1:31" outlineLevel="1" x14ac:dyDescent="0.25">
      <c r="A842" s="149">
        <v>20</v>
      </c>
      <c r="B842" s="164" t="str">
        <f t="shared" si="247"/>
        <v>FA</v>
      </c>
      <c r="C842" s="164" t="str">
        <f t="shared" si="248"/>
        <v>TR</v>
      </c>
      <c r="D842" s="164" t="str">
        <f t="shared" si="249"/>
        <v>TR</v>
      </c>
      <c r="E842" s="135">
        <v>45.25</v>
      </c>
      <c r="F842" s="165">
        <v>3</v>
      </c>
      <c r="G842" s="135">
        <v>8</v>
      </c>
      <c r="H842" s="135">
        <v>125</v>
      </c>
      <c r="I842" s="154">
        <v>41.0062</v>
      </c>
      <c r="J842" s="154">
        <v>8.0000000000000002E-3</v>
      </c>
      <c r="K842" s="154">
        <v>141.16200000000001</v>
      </c>
      <c r="L842" s="154">
        <v>129.38800000000001</v>
      </c>
      <c r="M842" s="154">
        <v>131.29900000000001</v>
      </c>
      <c r="N842" s="135">
        <f t="shared" si="250"/>
        <v>95</v>
      </c>
      <c r="O842" s="167">
        <f t="shared" si="251"/>
        <v>111.16200000000001</v>
      </c>
      <c r="P842" s="167">
        <f t="shared" si="251"/>
        <v>99.388000000000005</v>
      </c>
      <c r="Q842" s="167">
        <f t="shared" si="251"/>
        <v>101.29900000000001</v>
      </c>
      <c r="R842" s="135">
        <f t="shared" si="252"/>
        <v>90</v>
      </c>
      <c r="S842" s="167">
        <f t="shared" si="253"/>
        <v>106.16200000000001</v>
      </c>
      <c r="T842" s="167">
        <f t="shared" si="254"/>
        <v>94.388000000000005</v>
      </c>
      <c r="U842" s="167">
        <f t="shared" si="255"/>
        <v>96.299000000000007</v>
      </c>
      <c r="V842" s="135">
        <f t="shared" si="256"/>
        <v>60</v>
      </c>
      <c r="W842" s="167">
        <f t="shared" si="257"/>
        <v>76.162000000000006</v>
      </c>
      <c r="X842" s="167">
        <f t="shared" si="258"/>
        <v>64.388000000000005</v>
      </c>
      <c r="Y842" s="167">
        <f t="shared" si="259"/>
        <v>66.299000000000007</v>
      </c>
      <c r="Z842">
        <f t="shared" si="260"/>
        <v>111.16200000000001</v>
      </c>
      <c r="AA842">
        <f t="shared" si="261"/>
        <v>99.388000000000005</v>
      </c>
      <c r="AB842" s="168">
        <f t="shared" si="262"/>
        <v>106.16200000000001</v>
      </c>
      <c r="AC842">
        <f t="shared" si="263"/>
        <v>94.388000000000005</v>
      </c>
      <c r="AD842" s="168">
        <f t="shared" si="264"/>
        <v>76.162000000000006</v>
      </c>
      <c r="AE842">
        <f t="shared" si="265"/>
        <v>64.388000000000005</v>
      </c>
    </row>
    <row r="843" spans="1:31" outlineLevel="1" x14ac:dyDescent="0.25">
      <c r="A843" s="149">
        <v>35</v>
      </c>
      <c r="B843" s="164" t="str">
        <f t="shared" si="247"/>
        <v>FA</v>
      </c>
      <c r="C843" s="164" t="str">
        <f t="shared" si="248"/>
        <v>FA</v>
      </c>
      <c r="D843" s="164" t="str">
        <f t="shared" si="249"/>
        <v>FA</v>
      </c>
      <c r="E843" s="135">
        <v>79.05</v>
      </c>
      <c r="F843" s="165">
        <v>3</v>
      </c>
      <c r="G843" s="135">
        <v>8</v>
      </c>
      <c r="H843" s="135">
        <v>125</v>
      </c>
      <c r="I843" s="154">
        <v>74.813800000000001</v>
      </c>
      <c r="J843" s="154">
        <v>8.0000000000000002E-3</v>
      </c>
      <c r="K843" s="154">
        <v>134.46899999999999</v>
      </c>
      <c r="L843" s="154">
        <v>127.63800000000001</v>
      </c>
      <c r="M843" s="154">
        <v>128.78</v>
      </c>
      <c r="N843" s="135">
        <f t="shared" si="250"/>
        <v>95</v>
      </c>
      <c r="O843" s="167">
        <f t="shared" si="251"/>
        <v>104.46899999999999</v>
      </c>
      <c r="P843" s="167">
        <f t="shared" si="251"/>
        <v>97.638000000000005</v>
      </c>
      <c r="Q843" s="167">
        <f t="shared" si="251"/>
        <v>98.78</v>
      </c>
      <c r="R843" s="135">
        <f t="shared" si="252"/>
        <v>90</v>
      </c>
      <c r="S843" s="167">
        <f t="shared" si="253"/>
        <v>99.468999999999994</v>
      </c>
      <c r="T843" s="167">
        <f t="shared" si="254"/>
        <v>92.638000000000005</v>
      </c>
      <c r="U843" s="167">
        <f t="shared" si="255"/>
        <v>93.78</v>
      </c>
      <c r="V843" s="135">
        <f t="shared" si="256"/>
        <v>60</v>
      </c>
      <c r="W843" s="167">
        <f t="shared" si="257"/>
        <v>69.468999999999994</v>
      </c>
      <c r="X843" s="167">
        <f t="shared" si="258"/>
        <v>62.638000000000005</v>
      </c>
      <c r="Y843" s="167">
        <f t="shared" si="259"/>
        <v>63.78</v>
      </c>
      <c r="Z843">
        <f t="shared" si="260"/>
        <v>104.46899999999999</v>
      </c>
      <c r="AA843">
        <f t="shared" si="261"/>
        <v>97.638000000000005</v>
      </c>
      <c r="AB843" s="168">
        <f t="shared" si="262"/>
        <v>99.468999999999994</v>
      </c>
      <c r="AC843">
        <f t="shared" si="263"/>
        <v>92.638000000000005</v>
      </c>
      <c r="AD843" s="168">
        <f t="shared" si="264"/>
        <v>69.468999999999994</v>
      </c>
      <c r="AE843">
        <f t="shared" si="265"/>
        <v>62.638000000000005</v>
      </c>
    </row>
    <row r="844" spans="1:31" outlineLevel="1" x14ac:dyDescent="0.25">
      <c r="A844" s="149">
        <v>50</v>
      </c>
      <c r="B844" s="164" t="str">
        <f t="shared" si="247"/>
        <v>FA</v>
      </c>
      <c r="C844" s="164" t="str">
        <f t="shared" si="248"/>
        <v>FA</v>
      </c>
      <c r="D844" s="164" t="str">
        <f t="shared" si="249"/>
        <v>FA</v>
      </c>
      <c r="E844" s="135">
        <v>112.86</v>
      </c>
      <c r="F844" s="165">
        <v>3</v>
      </c>
      <c r="G844" s="135">
        <v>8</v>
      </c>
      <c r="H844" s="135">
        <v>125</v>
      </c>
      <c r="I844" s="154">
        <v>108.622</v>
      </c>
      <c r="J844" s="154">
        <v>8.0000000000000002E-3</v>
      </c>
      <c r="K844" s="154">
        <v>131.74799999999999</v>
      </c>
      <c r="L844" s="154">
        <v>126.89400000000001</v>
      </c>
      <c r="M844" s="154">
        <v>127.678</v>
      </c>
      <c r="N844" s="135">
        <f t="shared" si="250"/>
        <v>95</v>
      </c>
      <c r="O844" s="167">
        <f t="shared" si="251"/>
        <v>101.74799999999999</v>
      </c>
      <c r="P844" s="167">
        <f t="shared" si="251"/>
        <v>96.894000000000005</v>
      </c>
      <c r="Q844" s="167">
        <f t="shared" si="251"/>
        <v>97.677999999999997</v>
      </c>
      <c r="R844" s="135">
        <f t="shared" si="252"/>
        <v>90</v>
      </c>
      <c r="S844" s="167">
        <f t="shared" si="253"/>
        <v>96.74799999999999</v>
      </c>
      <c r="T844" s="167">
        <f t="shared" si="254"/>
        <v>91.894000000000005</v>
      </c>
      <c r="U844" s="167">
        <f t="shared" si="255"/>
        <v>92.677999999999997</v>
      </c>
      <c r="V844" s="135">
        <f t="shared" si="256"/>
        <v>60</v>
      </c>
      <c r="W844" s="167">
        <f t="shared" si="257"/>
        <v>66.74799999999999</v>
      </c>
      <c r="X844" s="167">
        <f t="shared" si="258"/>
        <v>61.894000000000005</v>
      </c>
      <c r="Y844" s="167">
        <f t="shared" si="259"/>
        <v>62.677999999999997</v>
      </c>
      <c r="Z844">
        <f t="shared" si="260"/>
        <v>101.74799999999999</v>
      </c>
      <c r="AA844">
        <f t="shared" si="261"/>
        <v>96.894000000000005</v>
      </c>
      <c r="AB844" s="168">
        <f t="shared" si="262"/>
        <v>96.74799999999999</v>
      </c>
      <c r="AC844">
        <f t="shared" si="263"/>
        <v>91.894000000000005</v>
      </c>
      <c r="AD844" s="168">
        <f t="shared" si="264"/>
        <v>66.74799999999999</v>
      </c>
      <c r="AE844">
        <f t="shared" si="265"/>
        <v>61.894000000000005</v>
      </c>
    </row>
    <row r="845" spans="1:31" outlineLevel="1" x14ac:dyDescent="0.25">
      <c r="A845" s="149">
        <v>60</v>
      </c>
      <c r="B845" s="164" t="str">
        <f t="shared" si="247"/>
        <v>FA</v>
      </c>
      <c r="C845" s="164" t="str">
        <f t="shared" si="248"/>
        <v>FA</v>
      </c>
      <c r="D845" s="164" t="str">
        <f t="shared" si="249"/>
        <v>FA</v>
      </c>
      <c r="E845" s="135">
        <v>135.4</v>
      </c>
      <c r="F845" s="165">
        <v>3</v>
      </c>
      <c r="G845" s="135">
        <v>8</v>
      </c>
      <c r="H845" s="135">
        <v>125</v>
      </c>
      <c r="I845" s="154">
        <v>131.16</v>
      </c>
      <c r="J845" s="154">
        <v>8.0000000000000002E-3</v>
      </c>
      <c r="K845" s="154">
        <v>130.666</v>
      </c>
      <c r="L845" s="154">
        <v>126.611</v>
      </c>
      <c r="M845" s="154">
        <v>127.245</v>
      </c>
      <c r="N845" s="135">
        <f t="shared" si="250"/>
        <v>95</v>
      </c>
      <c r="O845" s="167">
        <f t="shared" si="251"/>
        <v>100.666</v>
      </c>
      <c r="P845" s="167">
        <f t="shared" si="251"/>
        <v>96.611000000000004</v>
      </c>
      <c r="Q845" s="167">
        <f t="shared" si="251"/>
        <v>97.245000000000005</v>
      </c>
      <c r="R845" s="135">
        <f t="shared" si="252"/>
        <v>90</v>
      </c>
      <c r="S845" s="167">
        <f t="shared" si="253"/>
        <v>95.665999999999997</v>
      </c>
      <c r="T845" s="167">
        <f t="shared" si="254"/>
        <v>91.611000000000004</v>
      </c>
      <c r="U845" s="167">
        <f t="shared" si="255"/>
        <v>92.245000000000005</v>
      </c>
      <c r="V845" s="135">
        <f t="shared" si="256"/>
        <v>60</v>
      </c>
      <c r="W845" s="167">
        <f t="shared" si="257"/>
        <v>65.665999999999997</v>
      </c>
      <c r="X845" s="167">
        <f t="shared" si="258"/>
        <v>61.611000000000004</v>
      </c>
      <c r="Y845" s="167">
        <f t="shared" si="259"/>
        <v>62.245000000000005</v>
      </c>
      <c r="Z845">
        <f t="shared" si="260"/>
        <v>100.666</v>
      </c>
      <c r="AA845">
        <f t="shared" si="261"/>
        <v>96.611000000000004</v>
      </c>
      <c r="AB845" s="168">
        <f t="shared" si="262"/>
        <v>95.665999999999997</v>
      </c>
      <c r="AC845">
        <f t="shared" si="263"/>
        <v>91.611000000000004</v>
      </c>
      <c r="AD845" s="168">
        <f t="shared" si="264"/>
        <v>65.665999999999997</v>
      </c>
      <c r="AE845">
        <f t="shared" si="265"/>
        <v>61.611000000000004</v>
      </c>
    </row>
    <row r="846" spans="1:31" outlineLevel="1" x14ac:dyDescent="0.25">
      <c r="A846" s="149">
        <v>70</v>
      </c>
      <c r="B846" s="164" t="str">
        <f t="shared" si="247"/>
        <v>FA</v>
      </c>
      <c r="C846" s="164" t="str">
        <f t="shared" si="248"/>
        <v>FA</v>
      </c>
      <c r="D846" s="164" t="str">
        <f t="shared" si="249"/>
        <v>FA</v>
      </c>
      <c r="E846" s="135">
        <v>157.94</v>
      </c>
      <c r="F846" s="165">
        <v>3</v>
      </c>
      <c r="G846" s="135">
        <v>8</v>
      </c>
      <c r="H846" s="135">
        <v>125</v>
      </c>
      <c r="I846" s="154">
        <v>153.69800000000001</v>
      </c>
      <c r="J846" s="154">
        <v>8.0000000000000002E-3</v>
      </c>
      <c r="K846" s="154">
        <v>129.89699999999999</v>
      </c>
      <c r="L846" s="154">
        <v>126.405</v>
      </c>
      <c r="M846" s="154">
        <v>126.967</v>
      </c>
      <c r="N846" s="135">
        <f t="shared" si="250"/>
        <v>95</v>
      </c>
      <c r="O846" s="167">
        <f t="shared" si="251"/>
        <v>99.896999999999991</v>
      </c>
      <c r="P846" s="167">
        <f t="shared" si="251"/>
        <v>96.405000000000001</v>
      </c>
      <c r="Q846" s="167">
        <f t="shared" si="251"/>
        <v>96.966999999999999</v>
      </c>
      <c r="R846" s="135">
        <f t="shared" si="252"/>
        <v>90</v>
      </c>
      <c r="S846" s="167">
        <f t="shared" si="253"/>
        <v>94.896999999999991</v>
      </c>
      <c r="T846" s="167">
        <f t="shared" si="254"/>
        <v>91.405000000000001</v>
      </c>
      <c r="U846" s="167">
        <f t="shared" si="255"/>
        <v>91.966999999999999</v>
      </c>
      <c r="V846" s="135">
        <f t="shared" si="256"/>
        <v>60</v>
      </c>
      <c r="W846" s="167">
        <f t="shared" si="257"/>
        <v>64.896999999999991</v>
      </c>
      <c r="X846" s="167">
        <f t="shared" si="258"/>
        <v>61.405000000000001</v>
      </c>
      <c r="Y846" s="167">
        <f t="shared" si="259"/>
        <v>61.966999999999999</v>
      </c>
      <c r="Z846">
        <f t="shared" si="260"/>
        <v>99.896999999999991</v>
      </c>
      <c r="AA846">
        <f t="shared" si="261"/>
        <v>96.405000000000001</v>
      </c>
      <c r="AB846" s="168">
        <f t="shared" si="262"/>
        <v>94.896999999999991</v>
      </c>
      <c r="AC846">
        <f t="shared" si="263"/>
        <v>91.405000000000001</v>
      </c>
      <c r="AD846" s="168">
        <f t="shared" si="264"/>
        <v>64.896999999999991</v>
      </c>
      <c r="AE846">
        <f t="shared" si="265"/>
        <v>61.405000000000001</v>
      </c>
    </row>
    <row r="847" spans="1:31" outlineLevel="1" x14ac:dyDescent="0.25">
      <c r="A847" s="149">
        <v>85</v>
      </c>
      <c r="B847" s="164" t="str">
        <f t="shared" si="247"/>
        <v>FA</v>
      </c>
      <c r="C847" s="164" t="str">
        <f t="shared" si="248"/>
        <v>FA</v>
      </c>
      <c r="D847" s="164" t="str">
        <f t="shared" si="249"/>
        <v>FA</v>
      </c>
      <c r="E847" s="135">
        <v>191.75</v>
      </c>
      <c r="F847" s="165">
        <v>3</v>
      </c>
      <c r="G847" s="135">
        <v>8</v>
      </c>
      <c r="H847" s="135">
        <v>125</v>
      </c>
      <c r="I847" s="154">
        <v>187.506</v>
      </c>
      <c r="J847" s="154">
        <v>8.0000000000000002E-3</v>
      </c>
      <c r="K847" s="154">
        <v>129.05600000000001</v>
      </c>
      <c r="L847" s="154">
        <v>126.16800000000001</v>
      </c>
      <c r="M847" s="154">
        <v>126.634</v>
      </c>
      <c r="N847" s="135">
        <f t="shared" si="250"/>
        <v>95</v>
      </c>
      <c r="O847" s="167">
        <f t="shared" si="251"/>
        <v>99.056000000000012</v>
      </c>
      <c r="P847" s="167">
        <f t="shared" si="251"/>
        <v>96.168000000000006</v>
      </c>
      <c r="Q847" s="167">
        <f t="shared" si="251"/>
        <v>96.634</v>
      </c>
      <c r="R847" s="135">
        <f t="shared" si="252"/>
        <v>90</v>
      </c>
      <c r="S847" s="167">
        <f t="shared" si="253"/>
        <v>94.056000000000012</v>
      </c>
      <c r="T847" s="167">
        <f t="shared" si="254"/>
        <v>91.168000000000006</v>
      </c>
      <c r="U847" s="167">
        <f t="shared" si="255"/>
        <v>91.634</v>
      </c>
      <c r="V847" s="135">
        <f t="shared" si="256"/>
        <v>60</v>
      </c>
      <c r="W847" s="167">
        <f t="shared" si="257"/>
        <v>64.056000000000012</v>
      </c>
      <c r="X847" s="167">
        <f t="shared" si="258"/>
        <v>61.168000000000006</v>
      </c>
      <c r="Y847" s="167">
        <f t="shared" si="259"/>
        <v>61.634</v>
      </c>
      <c r="Z847">
        <f t="shared" si="260"/>
        <v>99.056000000000012</v>
      </c>
      <c r="AA847">
        <f t="shared" si="261"/>
        <v>96.168000000000006</v>
      </c>
      <c r="AB847" s="168">
        <f t="shared" si="262"/>
        <v>94.056000000000012</v>
      </c>
      <c r="AC847">
        <f t="shared" si="263"/>
        <v>91.168000000000006</v>
      </c>
      <c r="AD847" s="168">
        <f t="shared" si="264"/>
        <v>64.056000000000012</v>
      </c>
      <c r="AE847">
        <f t="shared" si="265"/>
        <v>61.168000000000006</v>
      </c>
    </row>
    <row r="848" spans="1:31" outlineLevel="1" x14ac:dyDescent="0.25">
      <c r="A848" s="149">
        <v>100</v>
      </c>
      <c r="B848" s="164" t="str">
        <f t="shared" si="247"/>
        <v>FA</v>
      </c>
      <c r="C848" s="164" t="str">
        <f t="shared" si="248"/>
        <v>FA</v>
      </c>
      <c r="D848" s="164" t="str">
        <f t="shared" si="249"/>
        <v>FA</v>
      </c>
      <c r="E848" s="135">
        <v>225.55</v>
      </c>
      <c r="F848" s="165">
        <v>3</v>
      </c>
      <c r="G848" s="135">
        <v>8</v>
      </c>
      <c r="H848" s="135">
        <v>125</v>
      </c>
      <c r="I848" s="154">
        <v>221.31399999999999</v>
      </c>
      <c r="J848" s="154">
        <v>8.0000000000000002E-3</v>
      </c>
      <c r="K848" s="154">
        <v>128.45400000000001</v>
      </c>
      <c r="L848" s="154">
        <v>126.01600000000001</v>
      </c>
      <c r="M848" s="154">
        <v>126.41500000000001</v>
      </c>
      <c r="N848" s="135">
        <f t="shared" si="250"/>
        <v>95</v>
      </c>
      <c r="O848" s="167">
        <f t="shared" si="251"/>
        <v>98.454000000000008</v>
      </c>
      <c r="P848" s="167">
        <f t="shared" si="251"/>
        <v>96.016000000000005</v>
      </c>
      <c r="Q848" s="167">
        <f t="shared" si="251"/>
        <v>96.415000000000006</v>
      </c>
      <c r="R848" s="135">
        <f t="shared" si="252"/>
        <v>90</v>
      </c>
      <c r="S848" s="167">
        <f t="shared" si="253"/>
        <v>93.454000000000008</v>
      </c>
      <c r="T848" s="167">
        <f t="shared" si="254"/>
        <v>91.016000000000005</v>
      </c>
      <c r="U848" s="167">
        <f t="shared" si="255"/>
        <v>91.415000000000006</v>
      </c>
      <c r="V848" s="135">
        <f t="shared" si="256"/>
        <v>60</v>
      </c>
      <c r="W848" s="167">
        <f t="shared" si="257"/>
        <v>63.454000000000008</v>
      </c>
      <c r="X848" s="167">
        <f t="shared" si="258"/>
        <v>61.016000000000005</v>
      </c>
      <c r="Y848" s="167">
        <f t="shared" si="259"/>
        <v>61.415000000000006</v>
      </c>
      <c r="Z848">
        <f t="shared" si="260"/>
        <v>98.454000000000008</v>
      </c>
      <c r="AA848">
        <f t="shared" si="261"/>
        <v>96.016000000000005</v>
      </c>
      <c r="AB848" s="168">
        <f t="shared" si="262"/>
        <v>93.454000000000008</v>
      </c>
      <c r="AC848">
        <f t="shared" si="263"/>
        <v>91.016000000000005</v>
      </c>
      <c r="AD848" s="168">
        <f t="shared" si="264"/>
        <v>63.454000000000008</v>
      </c>
      <c r="AE848">
        <f t="shared" si="265"/>
        <v>61.016000000000005</v>
      </c>
    </row>
    <row r="849" spans="1:31" outlineLevel="1" x14ac:dyDescent="0.25">
      <c r="A849" s="149">
        <v>125</v>
      </c>
      <c r="B849" s="164" t="str">
        <f t="shared" si="247"/>
        <v>FA</v>
      </c>
      <c r="C849" s="164" t="str">
        <f t="shared" si="248"/>
        <v>FA</v>
      </c>
      <c r="D849" s="164" t="str">
        <f t="shared" si="249"/>
        <v>FA</v>
      </c>
      <c r="E849" s="135">
        <v>281.89999999999998</v>
      </c>
      <c r="F849" s="165">
        <v>3</v>
      </c>
      <c r="G849" s="135">
        <v>8</v>
      </c>
      <c r="H849" s="135">
        <v>125</v>
      </c>
      <c r="I849" s="154">
        <v>277.66000000000003</v>
      </c>
      <c r="J849" s="154">
        <v>8.0000000000000002E-3</v>
      </c>
      <c r="K849" s="154">
        <v>127.794</v>
      </c>
      <c r="L849" s="154">
        <v>125.831</v>
      </c>
      <c r="M849" s="154">
        <v>126.11799999999999</v>
      </c>
      <c r="N849" s="135">
        <f t="shared" si="250"/>
        <v>95</v>
      </c>
      <c r="O849" s="167">
        <f t="shared" si="251"/>
        <v>97.793999999999997</v>
      </c>
      <c r="P849" s="167">
        <f t="shared" si="251"/>
        <v>95.831000000000003</v>
      </c>
      <c r="Q849" s="167">
        <f t="shared" si="251"/>
        <v>96.117999999999995</v>
      </c>
      <c r="R849" s="135">
        <f t="shared" si="252"/>
        <v>90</v>
      </c>
      <c r="S849" s="167">
        <f t="shared" si="253"/>
        <v>92.793999999999997</v>
      </c>
      <c r="T849" s="167">
        <f t="shared" si="254"/>
        <v>90.831000000000003</v>
      </c>
      <c r="U849" s="167">
        <f t="shared" si="255"/>
        <v>91.117999999999995</v>
      </c>
      <c r="V849" s="135">
        <f t="shared" si="256"/>
        <v>60</v>
      </c>
      <c r="W849" s="167">
        <f t="shared" si="257"/>
        <v>62.793999999999997</v>
      </c>
      <c r="X849" s="167">
        <f t="shared" si="258"/>
        <v>60.831000000000003</v>
      </c>
      <c r="Y849" s="167">
        <f t="shared" si="259"/>
        <v>61.117999999999995</v>
      </c>
      <c r="Z849">
        <f t="shared" si="260"/>
        <v>97.793999999999997</v>
      </c>
      <c r="AA849">
        <f t="shared" si="261"/>
        <v>95.831000000000003</v>
      </c>
      <c r="AB849" s="168">
        <f t="shared" si="262"/>
        <v>92.793999999999997</v>
      </c>
      <c r="AC849">
        <f t="shared" si="263"/>
        <v>90.831000000000003</v>
      </c>
      <c r="AD849" s="168">
        <f t="shared" si="264"/>
        <v>62.793999999999997</v>
      </c>
      <c r="AE849">
        <f t="shared" si="265"/>
        <v>60.831000000000003</v>
      </c>
    </row>
    <row r="850" spans="1:31" outlineLevel="1" x14ac:dyDescent="0.25">
      <c r="A850" s="149">
        <v>150</v>
      </c>
      <c r="B850" s="164" t="str">
        <f t="shared" si="247"/>
        <v>FA</v>
      </c>
      <c r="C850" s="164" t="str">
        <f t="shared" si="248"/>
        <v>FA</v>
      </c>
      <c r="D850" s="164" t="str">
        <f t="shared" si="249"/>
        <v>FA</v>
      </c>
      <c r="E850" s="135">
        <v>338.25</v>
      </c>
      <c r="F850" s="165">
        <v>3</v>
      </c>
      <c r="G850" s="135">
        <v>8</v>
      </c>
      <c r="H850" s="135">
        <v>125</v>
      </c>
      <c r="I850" s="154">
        <v>334.00599999999997</v>
      </c>
      <c r="J850" s="154">
        <v>8.0000000000000002E-3</v>
      </c>
      <c r="K850" s="154">
        <v>127.32299999999999</v>
      </c>
      <c r="L850" s="154">
        <v>125.70399999999999</v>
      </c>
      <c r="M850" s="154">
        <v>125.961</v>
      </c>
      <c r="N850" s="135">
        <f t="shared" si="250"/>
        <v>95</v>
      </c>
      <c r="O850" s="167">
        <f t="shared" si="251"/>
        <v>97.322999999999993</v>
      </c>
      <c r="P850" s="167">
        <f t="shared" si="251"/>
        <v>95.703999999999994</v>
      </c>
      <c r="Q850" s="167">
        <f t="shared" si="251"/>
        <v>95.960999999999999</v>
      </c>
      <c r="R850" s="135">
        <f t="shared" si="252"/>
        <v>90</v>
      </c>
      <c r="S850" s="167">
        <f t="shared" si="253"/>
        <v>92.322999999999993</v>
      </c>
      <c r="T850" s="167">
        <f t="shared" si="254"/>
        <v>90.703999999999994</v>
      </c>
      <c r="U850" s="167">
        <f t="shared" si="255"/>
        <v>90.960999999999999</v>
      </c>
      <c r="V850" s="135">
        <f t="shared" si="256"/>
        <v>60</v>
      </c>
      <c r="W850" s="167">
        <f t="shared" si="257"/>
        <v>62.322999999999993</v>
      </c>
      <c r="X850" s="167">
        <f t="shared" si="258"/>
        <v>60.703999999999994</v>
      </c>
      <c r="Y850" s="167">
        <f t="shared" si="259"/>
        <v>60.960999999999999</v>
      </c>
      <c r="Z850">
        <f t="shared" si="260"/>
        <v>97.322999999999993</v>
      </c>
      <c r="AA850">
        <f t="shared" si="261"/>
        <v>95.703999999999994</v>
      </c>
      <c r="AB850" s="168">
        <f t="shared" si="262"/>
        <v>92.322999999999993</v>
      </c>
      <c r="AC850">
        <f t="shared" si="263"/>
        <v>90.703999999999994</v>
      </c>
      <c r="AD850" s="168">
        <f t="shared" si="264"/>
        <v>62.322999999999993</v>
      </c>
      <c r="AE850">
        <f t="shared" si="265"/>
        <v>60.703999999999994</v>
      </c>
    </row>
    <row r="851" spans="1:31" outlineLevel="1" x14ac:dyDescent="0.25">
      <c r="A851" s="149">
        <v>2</v>
      </c>
      <c r="B851" s="164" t="str">
        <f t="shared" si="247"/>
        <v>FA</v>
      </c>
      <c r="C851" s="164" t="str">
        <f t="shared" si="248"/>
        <v>FA</v>
      </c>
      <c r="D851" s="164" t="str">
        <f t="shared" si="249"/>
        <v>FA</v>
      </c>
      <c r="E851" s="135">
        <v>4.68</v>
      </c>
      <c r="F851" s="165">
        <v>3</v>
      </c>
      <c r="G851" s="135">
        <v>9</v>
      </c>
      <c r="H851" s="135">
        <v>125</v>
      </c>
      <c r="I851" s="154">
        <v>0.43692300000000001</v>
      </c>
      <c r="J851" s="154">
        <v>8.9999999999999993E-3</v>
      </c>
      <c r="K851" s="154">
        <v>271.16800000000001</v>
      </c>
      <c r="L851" s="154">
        <v>163.244</v>
      </c>
      <c r="M851" s="154">
        <v>183.548</v>
      </c>
      <c r="N851" s="135">
        <f t="shared" si="250"/>
        <v>95</v>
      </c>
      <c r="O851" s="167">
        <f t="shared" si="251"/>
        <v>241.16800000000001</v>
      </c>
      <c r="P851" s="167">
        <f t="shared" si="251"/>
        <v>133.244</v>
      </c>
      <c r="Q851" s="167">
        <f t="shared" si="251"/>
        <v>153.548</v>
      </c>
      <c r="R851" s="135">
        <f t="shared" si="252"/>
        <v>90</v>
      </c>
      <c r="S851" s="167">
        <f t="shared" si="253"/>
        <v>236.16800000000001</v>
      </c>
      <c r="T851" s="167">
        <f t="shared" si="254"/>
        <v>128.244</v>
      </c>
      <c r="U851" s="167">
        <f t="shared" si="255"/>
        <v>148.548</v>
      </c>
      <c r="V851" s="135">
        <f t="shared" si="256"/>
        <v>60</v>
      </c>
      <c r="W851" s="167">
        <f t="shared" si="257"/>
        <v>206.16800000000001</v>
      </c>
      <c r="X851" s="167">
        <f t="shared" si="258"/>
        <v>98.244</v>
      </c>
      <c r="Y851" s="167">
        <f t="shared" si="259"/>
        <v>118.548</v>
      </c>
      <c r="Z851" t="str">
        <f t="shared" si="260"/>
        <v>NA</v>
      </c>
      <c r="AA851">
        <f t="shared" si="261"/>
        <v>133.244</v>
      </c>
      <c r="AB851" s="168" t="str">
        <f t="shared" si="262"/>
        <v>NA</v>
      </c>
      <c r="AC851" t="str">
        <f t="shared" si="263"/>
        <v>NA</v>
      </c>
      <c r="AD851" s="168" t="str">
        <f t="shared" si="264"/>
        <v>NA</v>
      </c>
      <c r="AE851" t="str">
        <f t="shared" si="265"/>
        <v>NA</v>
      </c>
    </row>
    <row r="852" spans="1:31" outlineLevel="1" x14ac:dyDescent="0.25">
      <c r="A852" s="149">
        <v>3.5</v>
      </c>
      <c r="B852" s="164" t="str">
        <f t="shared" si="247"/>
        <v>FA</v>
      </c>
      <c r="C852" s="164" t="str">
        <f t="shared" si="248"/>
        <v>FA</v>
      </c>
      <c r="D852" s="164" t="str">
        <f t="shared" si="249"/>
        <v>FA</v>
      </c>
      <c r="E852" s="135">
        <v>8.06</v>
      </c>
      <c r="F852" s="165">
        <v>3</v>
      </c>
      <c r="G852" s="135">
        <v>9</v>
      </c>
      <c r="H852" s="135">
        <v>125</v>
      </c>
      <c r="I852" s="154">
        <v>3.8176899999999998</v>
      </c>
      <c r="J852" s="154">
        <v>8.9999999999999993E-3</v>
      </c>
      <c r="K852" s="154">
        <v>216.83600000000001</v>
      </c>
      <c r="L852" s="154">
        <v>148.84100000000001</v>
      </c>
      <c r="M852" s="154">
        <v>161.155</v>
      </c>
      <c r="N852" s="135">
        <f t="shared" si="250"/>
        <v>95</v>
      </c>
      <c r="O852" s="167">
        <f t="shared" si="251"/>
        <v>186.83600000000001</v>
      </c>
      <c r="P852" s="167">
        <f t="shared" si="251"/>
        <v>118.84100000000001</v>
      </c>
      <c r="Q852" s="167">
        <f t="shared" si="251"/>
        <v>131.155</v>
      </c>
      <c r="R852" s="135">
        <f t="shared" si="252"/>
        <v>90</v>
      </c>
      <c r="S852" s="167">
        <f t="shared" si="253"/>
        <v>181.83600000000001</v>
      </c>
      <c r="T852" s="167">
        <f t="shared" si="254"/>
        <v>113.84100000000001</v>
      </c>
      <c r="U852" s="167">
        <f t="shared" si="255"/>
        <v>126.155</v>
      </c>
      <c r="V852" s="135">
        <f t="shared" si="256"/>
        <v>60</v>
      </c>
      <c r="W852" s="167">
        <f t="shared" si="257"/>
        <v>151.83600000000001</v>
      </c>
      <c r="X852" s="167">
        <f t="shared" si="258"/>
        <v>83.841000000000008</v>
      </c>
      <c r="Y852" s="167">
        <f t="shared" si="259"/>
        <v>96.155000000000001</v>
      </c>
      <c r="Z852">
        <f t="shared" si="260"/>
        <v>186.83600000000001</v>
      </c>
      <c r="AA852">
        <f t="shared" si="261"/>
        <v>118.84100000000001</v>
      </c>
      <c r="AB852" s="168" t="str">
        <f t="shared" si="262"/>
        <v>NA</v>
      </c>
      <c r="AC852">
        <f t="shared" si="263"/>
        <v>113.84100000000001</v>
      </c>
      <c r="AD852" s="168" t="str">
        <f t="shared" si="264"/>
        <v>NA</v>
      </c>
      <c r="AE852">
        <f t="shared" si="265"/>
        <v>83.841000000000008</v>
      </c>
    </row>
    <row r="853" spans="1:31" outlineLevel="1" x14ac:dyDescent="0.25">
      <c r="A853" s="149">
        <v>5</v>
      </c>
      <c r="B853" s="164" t="str">
        <f t="shared" si="247"/>
        <v>FA</v>
      </c>
      <c r="C853" s="164" t="str">
        <f t="shared" si="248"/>
        <v>TR</v>
      </c>
      <c r="D853" s="164" t="str">
        <f t="shared" si="249"/>
        <v>TR</v>
      </c>
      <c r="E853" s="135">
        <v>11.44</v>
      </c>
      <c r="F853" s="165">
        <v>3</v>
      </c>
      <c r="G853" s="135">
        <v>9</v>
      </c>
      <c r="H853" s="135">
        <v>125</v>
      </c>
      <c r="I853" s="154">
        <v>7.1984599999999999</v>
      </c>
      <c r="J853" s="154">
        <v>8.9999999999999993E-3</v>
      </c>
      <c r="K853" s="154">
        <v>191.697</v>
      </c>
      <c r="L853" s="154">
        <v>142.50800000000001</v>
      </c>
      <c r="M853" s="154">
        <v>150.85</v>
      </c>
      <c r="N853" s="135">
        <f t="shared" si="250"/>
        <v>95</v>
      </c>
      <c r="O853" s="167">
        <f t="shared" si="251"/>
        <v>161.697</v>
      </c>
      <c r="P853" s="167">
        <f t="shared" si="251"/>
        <v>112.50800000000001</v>
      </c>
      <c r="Q853" s="167">
        <f t="shared" si="251"/>
        <v>120.85</v>
      </c>
      <c r="R853" s="135">
        <f t="shared" si="252"/>
        <v>90</v>
      </c>
      <c r="S853" s="167">
        <f t="shared" si="253"/>
        <v>156.697</v>
      </c>
      <c r="T853" s="167">
        <f t="shared" si="254"/>
        <v>107.50800000000001</v>
      </c>
      <c r="U853" s="167">
        <f t="shared" si="255"/>
        <v>115.85</v>
      </c>
      <c r="V853" s="135">
        <f t="shared" si="256"/>
        <v>60</v>
      </c>
      <c r="W853" s="167">
        <f t="shared" si="257"/>
        <v>126.697</v>
      </c>
      <c r="X853" s="167">
        <f t="shared" si="258"/>
        <v>77.50800000000001</v>
      </c>
      <c r="Y853" s="167">
        <f t="shared" si="259"/>
        <v>85.85</v>
      </c>
      <c r="Z853">
        <f t="shared" si="260"/>
        <v>161.697</v>
      </c>
      <c r="AA853">
        <f t="shared" si="261"/>
        <v>112.50800000000001</v>
      </c>
      <c r="AB853" s="168">
        <f t="shared" si="262"/>
        <v>156.697</v>
      </c>
      <c r="AC853">
        <f t="shared" si="263"/>
        <v>107.50800000000001</v>
      </c>
      <c r="AD853" s="168">
        <f t="shared" si="264"/>
        <v>126.697</v>
      </c>
      <c r="AE853">
        <f t="shared" si="265"/>
        <v>77.50800000000001</v>
      </c>
    </row>
    <row r="854" spans="1:31" outlineLevel="1" x14ac:dyDescent="0.25">
      <c r="A854" s="149">
        <v>7.5</v>
      </c>
      <c r="B854" s="164" t="str">
        <f t="shared" si="247"/>
        <v>FA</v>
      </c>
      <c r="C854" s="164" t="str">
        <f t="shared" si="248"/>
        <v>TR</v>
      </c>
      <c r="D854" s="164" t="str">
        <f t="shared" si="249"/>
        <v>TR</v>
      </c>
      <c r="E854" s="135">
        <v>17.07</v>
      </c>
      <c r="F854" s="165">
        <v>3</v>
      </c>
      <c r="G854" s="135">
        <v>9</v>
      </c>
      <c r="H854" s="135">
        <v>125</v>
      </c>
      <c r="I854" s="154">
        <v>12.8331</v>
      </c>
      <c r="J854" s="154">
        <v>8.9999999999999993E-3</v>
      </c>
      <c r="K854" s="154">
        <v>170.80500000000001</v>
      </c>
      <c r="L854" s="154">
        <v>137.06</v>
      </c>
      <c r="M854" s="154">
        <v>142.92699999999999</v>
      </c>
      <c r="N854" s="135">
        <f t="shared" si="250"/>
        <v>95</v>
      </c>
      <c r="O854" s="167">
        <f t="shared" si="251"/>
        <v>140.80500000000001</v>
      </c>
      <c r="P854" s="167">
        <f t="shared" si="251"/>
        <v>107.06</v>
      </c>
      <c r="Q854" s="167">
        <f t="shared" si="251"/>
        <v>112.92699999999999</v>
      </c>
      <c r="R854" s="135">
        <f t="shared" si="252"/>
        <v>90</v>
      </c>
      <c r="S854" s="167">
        <f t="shared" si="253"/>
        <v>135.80500000000001</v>
      </c>
      <c r="T854" s="167">
        <f t="shared" si="254"/>
        <v>102.06</v>
      </c>
      <c r="U854" s="167">
        <f t="shared" si="255"/>
        <v>107.92699999999999</v>
      </c>
      <c r="V854" s="135">
        <f t="shared" si="256"/>
        <v>60</v>
      </c>
      <c r="W854" s="167">
        <f t="shared" si="257"/>
        <v>105.80500000000001</v>
      </c>
      <c r="X854" s="167">
        <f t="shared" si="258"/>
        <v>72.06</v>
      </c>
      <c r="Y854" s="167">
        <f t="shared" si="259"/>
        <v>77.926999999999992</v>
      </c>
      <c r="Z854">
        <f t="shared" si="260"/>
        <v>140.80500000000001</v>
      </c>
      <c r="AA854">
        <f t="shared" si="261"/>
        <v>107.06</v>
      </c>
      <c r="AB854" s="168">
        <f t="shared" si="262"/>
        <v>135.80500000000001</v>
      </c>
      <c r="AC854">
        <f t="shared" si="263"/>
        <v>102.06</v>
      </c>
      <c r="AD854" s="168">
        <f t="shared" si="264"/>
        <v>105.80500000000001</v>
      </c>
      <c r="AE854">
        <f t="shared" si="265"/>
        <v>72.06</v>
      </c>
    </row>
    <row r="855" spans="1:31" outlineLevel="1" x14ac:dyDescent="0.25">
      <c r="A855" s="149">
        <v>10</v>
      </c>
      <c r="B855" s="164" t="str">
        <f t="shared" si="247"/>
        <v>FA</v>
      </c>
      <c r="C855" s="164" t="str">
        <f t="shared" si="248"/>
        <v>TR</v>
      </c>
      <c r="D855" s="164" t="str">
        <f t="shared" si="249"/>
        <v>TR</v>
      </c>
      <c r="E855" s="135">
        <v>22.71</v>
      </c>
      <c r="F855" s="165">
        <v>3</v>
      </c>
      <c r="G855" s="135">
        <v>9</v>
      </c>
      <c r="H855" s="135">
        <v>125</v>
      </c>
      <c r="I855" s="154">
        <v>18.467700000000001</v>
      </c>
      <c r="J855" s="154">
        <v>8.9999999999999993E-3</v>
      </c>
      <c r="K855" s="154">
        <v>160.02600000000001</v>
      </c>
      <c r="L855" s="154">
        <v>134.34200000000001</v>
      </c>
      <c r="M855" s="154">
        <v>138.66900000000001</v>
      </c>
      <c r="N855" s="135">
        <f t="shared" si="250"/>
        <v>95</v>
      </c>
      <c r="O855" s="167">
        <f t="shared" si="251"/>
        <v>130.02600000000001</v>
      </c>
      <c r="P855" s="167">
        <f t="shared" si="251"/>
        <v>104.34200000000001</v>
      </c>
      <c r="Q855" s="167">
        <f t="shared" si="251"/>
        <v>108.66900000000001</v>
      </c>
      <c r="R855" s="135">
        <f t="shared" si="252"/>
        <v>90</v>
      </c>
      <c r="S855" s="167">
        <f t="shared" si="253"/>
        <v>125.02600000000001</v>
      </c>
      <c r="T855" s="167">
        <f t="shared" si="254"/>
        <v>99.342000000000013</v>
      </c>
      <c r="U855" s="167">
        <f t="shared" si="255"/>
        <v>103.66900000000001</v>
      </c>
      <c r="V855" s="135">
        <f t="shared" si="256"/>
        <v>60</v>
      </c>
      <c r="W855" s="167">
        <f t="shared" si="257"/>
        <v>95.02600000000001</v>
      </c>
      <c r="X855" s="167">
        <f t="shared" si="258"/>
        <v>69.342000000000013</v>
      </c>
      <c r="Y855" s="167">
        <f t="shared" si="259"/>
        <v>73.669000000000011</v>
      </c>
      <c r="Z855">
        <f t="shared" si="260"/>
        <v>130.02600000000001</v>
      </c>
      <c r="AA855">
        <f t="shared" si="261"/>
        <v>104.34200000000001</v>
      </c>
      <c r="AB855" s="168">
        <f t="shared" si="262"/>
        <v>125.02600000000001</v>
      </c>
      <c r="AC855">
        <f t="shared" si="263"/>
        <v>99.342000000000013</v>
      </c>
      <c r="AD855" s="168">
        <f t="shared" si="264"/>
        <v>95.02600000000001</v>
      </c>
      <c r="AE855">
        <f t="shared" si="265"/>
        <v>69.342000000000013</v>
      </c>
    </row>
    <row r="856" spans="1:31" outlineLevel="1" x14ac:dyDescent="0.25">
      <c r="A856" s="149">
        <v>15</v>
      </c>
      <c r="B856" s="164" t="str">
        <f t="shared" si="247"/>
        <v>FA</v>
      </c>
      <c r="C856" s="164" t="str">
        <f t="shared" si="248"/>
        <v>TR</v>
      </c>
      <c r="D856" s="164" t="str">
        <f t="shared" si="249"/>
        <v>TR</v>
      </c>
      <c r="E856" s="135">
        <v>33.979999999999997</v>
      </c>
      <c r="F856" s="165">
        <v>3</v>
      </c>
      <c r="G856" s="135">
        <v>9</v>
      </c>
      <c r="H856" s="135">
        <v>125</v>
      </c>
      <c r="I856" s="154">
        <v>29.736899999999999</v>
      </c>
      <c r="J856" s="154">
        <v>8.9999999999999993E-3</v>
      </c>
      <c r="K856" s="154">
        <v>148.87899999999999</v>
      </c>
      <c r="L856" s="154">
        <v>131.38999999999999</v>
      </c>
      <c r="M856" s="154">
        <v>134.33500000000001</v>
      </c>
      <c r="N856" s="135">
        <f t="shared" si="250"/>
        <v>95</v>
      </c>
      <c r="O856" s="167">
        <f t="shared" si="251"/>
        <v>118.87899999999999</v>
      </c>
      <c r="P856" s="167">
        <f t="shared" si="251"/>
        <v>101.38999999999999</v>
      </c>
      <c r="Q856" s="167">
        <f t="shared" si="251"/>
        <v>104.33500000000001</v>
      </c>
      <c r="R856" s="135">
        <f t="shared" si="252"/>
        <v>90</v>
      </c>
      <c r="S856" s="167">
        <f t="shared" si="253"/>
        <v>113.87899999999999</v>
      </c>
      <c r="T856" s="167">
        <f t="shared" si="254"/>
        <v>96.389999999999986</v>
      </c>
      <c r="U856" s="167">
        <f t="shared" si="255"/>
        <v>99.335000000000008</v>
      </c>
      <c r="V856" s="135">
        <f t="shared" si="256"/>
        <v>60</v>
      </c>
      <c r="W856" s="167">
        <f t="shared" si="257"/>
        <v>83.878999999999991</v>
      </c>
      <c r="X856" s="167">
        <f t="shared" si="258"/>
        <v>66.389999999999986</v>
      </c>
      <c r="Y856" s="167">
        <f t="shared" si="259"/>
        <v>69.335000000000008</v>
      </c>
      <c r="Z856">
        <f t="shared" si="260"/>
        <v>118.87899999999999</v>
      </c>
      <c r="AA856">
        <f t="shared" si="261"/>
        <v>101.38999999999999</v>
      </c>
      <c r="AB856" s="168">
        <f t="shared" si="262"/>
        <v>113.87899999999999</v>
      </c>
      <c r="AC856">
        <f t="shared" si="263"/>
        <v>96.389999999999986</v>
      </c>
      <c r="AD856" s="168">
        <f t="shared" si="264"/>
        <v>83.878999999999991</v>
      </c>
      <c r="AE856">
        <f t="shared" si="265"/>
        <v>66.389999999999986</v>
      </c>
    </row>
    <row r="857" spans="1:31" outlineLevel="1" x14ac:dyDescent="0.25">
      <c r="A857" s="149">
        <v>20</v>
      </c>
      <c r="B857" s="164" t="str">
        <f t="shared" si="247"/>
        <v>FA</v>
      </c>
      <c r="C857" s="164" t="str">
        <f t="shared" si="248"/>
        <v>TR</v>
      </c>
      <c r="D857" s="164" t="str">
        <f t="shared" si="249"/>
        <v>TR</v>
      </c>
      <c r="E857" s="135">
        <v>45.25</v>
      </c>
      <c r="F857" s="165">
        <v>3</v>
      </c>
      <c r="G857" s="135">
        <v>9</v>
      </c>
      <c r="H857" s="135">
        <v>125</v>
      </c>
      <c r="I857" s="154">
        <v>41.0062</v>
      </c>
      <c r="J857" s="154">
        <v>8.9999999999999993E-3</v>
      </c>
      <c r="K857" s="154">
        <v>143.172</v>
      </c>
      <c r="L857" s="154">
        <v>129.934</v>
      </c>
      <c r="M857" s="154">
        <v>132.08199999999999</v>
      </c>
      <c r="N857" s="135">
        <f t="shared" si="250"/>
        <v>95</v>
      </c>
      <c r="O857" s="167">
        <f t="shared" si="251"/>
        <v>113.172</v>
      </c>
      <c r="P857" s="167">
        <f t="shared" si="251"/>
        <v>99.933999999999997</v>
      </c>
      <c r="Q857" s="167">
        <f t="shared" si="251"/>
        <v>102.08199999999999</v>
      </c>
      <c r="R857" s="135">
        <f t="shared" si="252"/>
        <v>90</v>
      </c>
      <c r="S857" s="167">
        <f t="shared" si="253"/>
        <v>108.172</v>
      </c>
      <c r="T857" s="167">
        <f t="shared" si="254"/>
        <v>94.933999999999997</v>
      </c>
      <c r="U857" s="167">
        <f t="shared" si="255"/>
        <v>97.081999999999994</v>
      </c>
      <c r="V857" s="135">
        <f t="shared" si="256"/>
        <v>60</v>
      </c>
      <c r="W857" s="167">
        <f t="shared" si="257"/>
        <v>78.171999999999997</v>
      </c>
      <c r="X857" s="167">
        <f t="shared" si="258"/>
        <v>64.933999999999997</v>
      </c>
      <c r="Y857" s="167">
        <f t="shared" si="259"/>
        <v>67.081999999999994</v>
      </c>
      <c r="Z857">
        <f t="shared" si="260"/>
        <v>113.172</v>
      </c>
      <c r="AA857">
        <f t="shared" si="261"/>
        <v>99.933999999999997</v>
      </c>
      <c r="AB857" s="168">
        <f t="shared" si="262"/>
        <v>108.172</v>
      </c>
      <c r="AC857">
        <f t="shared" si="263"/>
        <v>94.933999999999997</v>
      </c>
      <c r="AD857" s="168">
        <f t="shared" si="264"/>
        <v>78.171999999999997</v>
      </c>
      <c r="AE857">
        <f t="shared" si="265"/>
        <v>64.933999999999997</v>
      </c>
    </row>
    <row r="858" spans="1:31" outlineLevel="1" x14ac:dyDescent="0.25">
      <c r="A858" s="149">
        <v>35</v>
      </c>
      <c r="B858" s="164" t="str">
        <f t="shared" si="247"/>
        <v>FA</v>
      </c>
      <c r="C858" s="164" t="str">
        <f t="shared" si="248"/>
        <v>FA</v>
      </c>
      <c r="D858" s="164" t="str">
        <f t="shared" si="249"/>
        <v>FA</v>
      </c>
      <c r="E858" s="135">
        <v>79.05</v>
      </c>
      <c r="F858" s="165">
        <v>3</v>
      </c>
      <c r="G858" s="135">
        <v>9</v>
      </c>
      <c r="H858" s="135">
        <v>125</v>
      </c>
      <c r="I858" s="154">
        <v>74.813800000000001</v>
      </c>
      <c r="J858" s="154">
        <v>8.9999999999999993E-3</v>
      </c>
      <c r="K858" s="154">
        <v>135.649</v>
      </c>
      <c r="L858" s="154">
        <v>127.967</v>
      </c>
      <c r="M858" s="154">
        <v>129.251</v>
      </c>
      <c r="N858" s="135">
        <f t="shared" si="250"/>
        <v>95</v>
      </c>
      <c r="O858" s="167">
        <f t="shared" si="251"/>
        <v>105.649</v>
      </c>
      <c r="P858" s="167">
        <f t="shared" si="251"/>
        <v>97.966999999999999</v>
      </c>
      <c r="Q858" s="167">
        <f t="shared" si="251"/>
        <v>99.251000000000005</v>
      </c>
      <c r="R858" s="135">
        <f t="shared" si="252"/>
        <v>90</v>
      </c>
      <c r="S858" s="167">
        <f t="shared" si="253"/>
        <v>100.649</v>
      </c>
      <c r="T858" s="167">
        <f t="shared" si="254"/>
        <v>92.966999999999999</v>
      </c>
      <c r="U858" s="167">
        <f t="shared" si="255"/>
        <v>94.251000000000005</v>
      </c>
      <c r="V858" s="135">
        <f t="shared" si="256"/>
        <v>60</v>
      </c>
      <c r="W858" s="167">
        <f t="shared" si="257"/>
        <v>70.649000000000001</v>
      </c>
      <c r="X858" s="167">
        <f t="shared" si="258"/>
        <v>62.966999999999999</v>
      </c>
      <c r="Y858" s="167">
        <f t="shared" si="259"/>
        <v>64.251000000000005</v>
      </c>
      <c r="Z858">
        <f t="shared" si="260"/>
        <v>105.649</v>
      </c>
      <c r="AA858">
        <f t="shared" si="261"/>
        <v>97.966999999999999</v>
      </c>
      <c r="AB858" s="168">
        <f t="shared" si="262"/>
        <v>100.649</v>
      </c>
      <c r="AC858">
        <f t="shared" si="263"/>
        <v>92.966999999999999</v>
      </c>
      <c r="AD858" s="168">
        <f t="shared" si="264"/>
        <v>70.649000000000001</v>
      </c>
      <c r="AE858">
        <f t="shared" si="265"/>
        <v>62.966999999999999</v>
      </c>
    </row>
    <row r="859" spans="1:31" outlineLevel="1" x14ac:dyDescent="0.25">
      <c r="A859" s="149">
        <v>50</v>
      </c>
      <c r="B859" s="164" t="str">
        <f t="shared" si="247"/>
        <v>FA</v>
      </c>
      <c r="C859" s="164" t="str">
        <f t="shared" si="248"/>
        <v>FA</v>
      </c>
      <c r="D859" s="164" t="str">
        <f t="shared" si="249"/>
        <v>FA</v>
      </c>
      <c r="E859" s="135">
        <v>112.86</v>
      </c>
      <c r="F859" s="165">
        <v>3</v>
      </c>
      <c r="G859" s="135">
        <v>9</v>
      </c>
      <c r="H859" s="135">
        <v>125</v>
      </c>
      <c r="I859" s="154">
        <v>108.622</v>
      </c>
      <c r="J859" s="154">
        <v>8.9999999999999993E-3</v>
      </c>
      <c r="K859" s="154">
        <v>132.59</v>
      </c>
      <c r="L859" s="154">
        <v>127.13</v>
      </c>
      <c r="M859" s="154">
        <v>128.012</v>
      </c>
      <c r="N859" s="135">
        <f t="shared" si="250"/>
        <v>95</v>
      </c>
      <c r="O859" s="167">
        <f t="shared" si="251"/>
        <v>102.59</v>
      </c>
      <c r="P859" s="167">
        <f t="shared" si="251"/>
        <v>97.13</v>
      </c>
      <c r="Q859" s="167">
        <f t="shared" si="251"/>
        <v>98.012</v>
      </c>
      <c r="R859" s="135">
        <f t="shared" si="252"/>
        <v>90</v>
      </c>
      <c r="S859" s="167">
        <f t="shared" si="253"/>
        <v>97.59</v>
      </c>
      <c r="T859" s="167">
        <f t="shared" si="254"/>
        <v>92.13</v>
      </c>
      <c r="U859" s="167">
        <f t="shared" si="255"/>
        <v>93.012</v>
      </c>
      <c r="V859" s="135">
        <f t="shared" si="256"/>
        <v>60</v>
      </c>
      <c r="W859" s="167">
        <f t="shared" si="257"/>
        <v>67.59</v>
      </c>
      <c r="X859" s="167">
        <f t="shared" si="258"/>
        <v>62.129999999999995</v>
      </c>
      <c r="Y859" s="167">
        <f t="shared" si="259"/>
        <v>63.012</v>
      </c>
      <c r="Z859">
        <f t="shared" si="260"/>
        <v>102.59</v>
      </c>
      <c r="AA859">
        <f t="shared" si="261"/>
        <v>97.13</v>
      </c>
      <c r="AB859" s="168">
        <f t="shared" si="262"/>
        <v>97.59</v>
      </c>
      <c r="AC859">
        <f t="shared" si="263"/>
        <v>92.13</v>
      </c>
      <c r="AD859" s="168">
        <f t="shared" si="264"/>
        <v>67.59</v>
      </c>
      <c r="AE859">
        <f t="shared" si="265"/>
        <v>62.129999999999995</v>
      </c>
    </row>
    <row r="860" spans="1:31" outlineLevel="1" x14ac:dyDescent="0.25">
      <c r="A860" s="149">
        <v>60</v>
      </c>
      <c r="B860" s="164" t="str">
        <f t="shared" si="247"/>
        <v>FA</v>
      </c>
      <c r="C860" s="164" t="str">
        <f t="shared" si="248"/>
        <v>FA</v>
      </c>
      <c r="D860" s="164" t="str">
        <f t="shared" si="249"/>
        <v>FA</v>
      </c>
      <c r="E860" s="135">
        <v>135.4</v>
      </c>
      <c r="F860" s="165">
        <v>3</v>
      </c>
      <c r="G860" s="135">
        <v>9</v>
      </c>
      <c r="H860" s="135">
        <v>125</v>
      </c>
      <c r="I860" s="154">
        <v>131.16</v>
      </c>
      <c r="J860" s="154">
        <v>8.9999999999999993E-3</v>
      </c>
      <c r="K860" s="154">
        <v>131.37299999999999</v>
      </c>
      <c r="L860" s="154">
        <v>126.812</v>
      </c>
      <c r="M860" s="154">
        <v>127.526</v>
      </c>
      <c r="N860" s="135">
        <f t="shared" si="250"/>
        <v>95</v>
      </c>
      <c r="O860" s="167">
        <f t="shared" si="251"/>
        <v>101.37299999999999</v>
      </c>
      <c r="P860" s="167">
        <f t="shared" si="251"/>
        <v>96.811999999999998</v>
      </c>
      <c r="Q860" s="167">
        <f t="shared" si="251"/>
        <v>97.525999999999996</v>
      </c>
      <c r="R860" s="135">
        <f t="shared" si="252"/>
        <v>90</v>
      </c>
      <c r="S860" s="167">
        <f t="shared" si="253"/>
        <v>96.37299999999999</v>
      </c>
      <c r="T860" s="167">
        <f t="shared" si="254"/>
        <v>91.811999999999998</v>
      </c>
      <c r="U860" s="167">
        <f t="shared" si="255"/>
        <v>92.525999999999996</v>
      </c>
      <c r="V860" s="135">
        <f t="shared" si="256"/>
        <v>60</v>
      </c>
      <c r="W860" s="167">
        <f t="shared" si="257"/>
        <v>66.37299999999999</v>
      </c>
      <c r="X860" s="167">
        <f t="shared" si="258"/>
        <v>61.811999999999998</v>
      </c>
      <c r="Y860" s="167">
        <f t="shared" si="259"/>
        <v>62.525999999999996</v>
      </c>
      <c r="Z860">
        <f t="shared" si="260"/>
        <v>101.37299999999999</v>
      </c>
      <c r="AA860">
        <f t="shared" si="261"/>
        <v>96.811999999999998</v>
      </c>
      <c r="AB860" s="168">
        <f t="shared" si="262"/>
        <v>96.37299999999999</v>
      </c>
      <c r="AC860">
        <f t="shared" si="263"/>
        <v>91.811999999999998</v>
      </c>
      <c r="AD860" s="168">
        <f t="shared" si="264"/>
        <v>66.37299999999999</v>
      </c>
      <c r="AE860">
        <f t="shared" si="265"/>
        <v>61.811999999999998</v>
      </c>
    </row>
    <row r="861" spans="1:31" outlineLevel="1" x14ac:dyDescent="0.25">
      <c r="A861" s="149">
        <v>70</v>
      </c>
      <c r="B861" s="164" t="str">
        <f t="shared" si="247"/>
        <v>FA</v>
      </c>
      <c r="C861" s="164" t="str">
        <f t="shared" si="248"/>
        <v>FA</v>
      </c>
      <c r="D861" s="164" t="str">
        <f t="shared" si="249"/>
        <v>FA</v>
      </c>
      <c r="E861" s="135">
        <v>157.94</v>
      </c>
      <c r="F861" s="165">
        <v>3</v>
      </c>
      <c r="G861" s="135">
        <v>9</v>
      </c>
      <c r="H861" s="135">
        <v>125</v>
      </c>
      <c r="I861" s="154">
        <v>153.69800000000001</v>
      </c>
      <c r="J861" s="154">
        <v>8.9999999999999993E-3</v>
      </c>
      <c r="K861" s="154">
        <v>130.50800000000001</v>
      </c>
      <c r="L861" s="154">
        <v>126.58</v>
      </c>
      <c r="M861" s="154">
        <v>127.21299999999999</v>
      </c>
      <c r="N861" s="135">
        <f t="shared" si="250"/>
        <v>95</v>
      </c>
      <c r="O861" s="167">
        <f t="shared" si="251"/>
        <v>100.50800000000001</v>
      </c>
      <c r="P861" s="167">
        <f t="shared" si="251"/>
        <v>96.58</v>
      </c>
      <c r="Q861" s="167">
        <f t="shared" si="251"/>
        <v>97.212999999999994</v>
      </c>
      <c r="R861" s="135">
        <f t="shared" si="252"/>
        <v>90</v>
      </c>
      <c r="S861" s="167">
        <f t="shared" si="253"/>
        <v>95.50800000000001</v>
      </c>
      <c r="T861" s="167">
        <f t="shared" si="254"/>
        <v>91.58</v>
      </c>
      <c r="U861" s="167">
        <f t="shared" si="255"/>
        <v>92.212999999999994</v>
      </c>
      <c r="V861" s="135">
        <f t="shared" si="256"/>
        <v>60</v>
      </c>
      <c r="W861" s="167">
        <f t="shared" si="257"/>
        <v>65.50800000000001</v>
      </c>
      <c r="X861" s="167">
        <f t="shared" si="258"/>
        <v>61.58</v>
      </c>
      <c r="Y861" s="167">
        <f t="shared" si="259"/>
        <v>62.212999999999994</v>
      </c>
      <c r="Z861">
        <f t="shared" si="260"/>
        <v>100.50800000000001</v>
      </c>
      <c r="AA861">
        <f t="shared" si="261"/>
        <v>96.58</v>
      </c>
      <c r="AB861" s="168">
        <f t="shared" si="262"/>
        <v>95.50800000000001</v>
      </c>
      <c r="AC861">
        <f t="shared" si="263"/>
        <v>91.58</v>
      </c>
      <c r="AD861" s="168">
        <f t="shared" si="264"/>
        <v>65.50800000000001</v>
      </c>
      <c r="AE861">
        <f t="shared" si="265"/>
        <v>61.58</v>
      </c>
    </row>
    <row r="862" spans="1:31" outlineLevel="1" x14ac:dyDescent="0.25">
      <c r="A862" s="149">
        <v>85</v>
      </c>
      <c r="B862" s="164" t="str">
        <f t="shared" si="247"/>
        <v>FA</v>
      </c>
      <c r="C862" s="164" t="str">
        <f t="shared" si="248"/>
        <v>FA</v>
      </c>
      <c r="D862" s="164" t="str">
        <f t="shared" si="249"/>
        <v>FA</v>
      </c>
      <c r="E862" s="135">
        <v>191.75</v>
      </c>
      <c r="F862" s="165">
        <v>3</v>
      </c>
      <c r="G862" s="135">
        <v>9</v>
      </c>
      <c r="H862" s="135">
        <v>125</v>
      </c>
      <c r="I862" s="154">
        <v>187.506</v>
      </c>
      <c r="J862" s="154">
        <v>8.9999999999999993E-3</v>
      </c>
      <c r="K862" s="154">
        <v>129.56200000000001</v>
      </c>
      <c r="L862" s="154">
        <v>126.31399999999999</v>
      </c>
      <c r="M862" s="154">
        <v>126.839</v>
      </c>
      <c r="N862" s="135">
        <f t="shared" si="250"/>
        <v>95</v>
      </c>
      <c r="O862" s="167">
        <f t="shared" si="251"/>
        <v>99.562000000000012</v>
      </c>
      <c r="P862" s="167">
        <f t="shared" si="251"/>
        <v>96.313999999999993</v>
      </c>
      <c r="Q862" s="167">
        <f t="shared" si="251"/>
        <v>96.838999999999999</v>
      </c>
      <c r="R862" s="135">
        <f t="shared" si="252"/>
        <v>90</v>
      </c>
      <c r="S862" s="167">
        <f t="shared" si="253"/>
        <v>94.562000000000012</v>
      </c>
      <c r="T862" s="167">
        <f t="shared" si="254"/>
        <v>91.313999999999993</v>
      </c>
      <c r="U862" s="167">
        <f t="shared" si="255"/>
        <v>91.838999999999999</v>
      </c>
      <c r="V862" s="135">
        <f t="shared" si="256"/>
        <v>60</v>
      </c>
      <c r="W862" s="167">
        <f t="shared" si="257"/>
        <v>64.562000000000012</v>
      </c>
      <c r="X862" s="167">
        <f t="shared" si="258"/>
        <v>61.313999999999993</v>
      </c>
      <c r="Y862" s="167">
        <f t="shared" si="259"/>
        <v>61.838999999999999</v>
      </c>
      <c r="Z862">
        <f t="shared" si="260"/>
        <v>99.562000000000012</v>
      </c>
      <c r="AA862">
        <f t="shared" si="261"/>
        <v>96.313999999999993</v>
      </c>
      <c r="AB862" s="168">
        <f t="shared" si="262"/>
        <v>94.562000000000012</v>
      </c>
      <c r="AC862">
        <f t="shared" si="263"/>
        <v>91.313999999999993</v>
      </c>
      <c r="AD862" s="168">
        <f t="shared" si="264"/>
        <v>64.562000000000012</v>
      </c>
      <c r="AE862">
        <f t="shared" si="265"/>
        <v>61.313999999999993</v>
      </c>
    </row>
    <row r="863" spans="1:31" outlineLevel="1" x14ac:dyDescent="0.25">
      <c r="A863" s="149">
        <v>100</v>
      </c>
      <c r="B863" s="164" t="str">
        <f t="shared" si="247"/>
        <v>FA</v>
      </c>
      <c r="C863" s="164" t="str">
        <f t="shared" si="248"/>
        <v>FA</v>
      </c>
      <c r="D863" s="164" t="str">
        <f t="shared" si="249"/>
        <v>FA</v>
      </c>
      <c r="E863" s="135">
        <v>225.55</v>
      </c>
      <c r="F863" s="165">
        <v>3</v>
      </c>
      <c r="G863" s="135">
        <v>9</v>
      </c>
      <c r="H863" s="135">
        <v>125</v>
      </c>
      <c r="I863" s="154">
        <v>221.31399999999999</v>
      </c>
      <c r="J863" s="154">
        <v>8.9999999999999993E-3</v>
      </c>
      <c r="K863" s="154">
        <v>128.88499999999999</v>
      </c>
      <c r="L863" s="154">
        <v>126.143</v>
      </c>
      <c r="M863" s="154">
        <v>126.592</v>
      </c>
      <c r="N863" s="135">
        <f t="shared" si="250"/>
        <v>95</v>
      </c>
      <c r="O863" s="167">
        <f t="shared" si="251"/>
        <v>98.884999999999991</v>
      </c>
      <c r="P863" s="167">
        <f t="shared" si="251"/>
        <v>96.143000000000001</v>
      </c>
      <c r="Q863" s="167">
        <f t="shared" si="251"/>
        <v>96.591999999999999</v>
      </c>
      <c r="R863" s="135">
        <f t="shared" si="252"/>
        <v>90</v>
      </c>
      <c r="S863" s="167">
        <f t="shared" si="253"/>
        <v>93.884999999999991</v>
      </c>
      <c r="T863" s="167">
        <f t="shared" si="254"/>
        <v>91.143000000000001</v>
      </c>
      <c r="U863" s="167">
        <f t="shared" si="255"/>
        <v>91.591999999999999</v>
      </c>
      <c r="V863" s="135">
        <f t="shared" si="256"/>
        <v>60</v>
      </c>
      <c r="W863" s="167">
        <f t="shared" si="257"/>
        <v>63.884999999999991</v>
      </c>
      <c r="X863" s="167">
        <f t="shared" si="258"/>
        <v>61.143000000000001</v>
      </c>
      <c r="Y863" s="167">
        <f t="shared" si="259"/>
        <v>61.591999999999999</v>
      </c>
      <c r="Z863">
        <f t="shared" si="260"/>
        <v>98.884999999999991</v>
      </c>
      <c r="AA863">
        <f t="shared" si="261"/>
        <v>96.143000000000001</v>
      </c>
      <c r="AB863" s="168">
        <f t="shared" si="262"/>
        <v>93.884999999999991</v>
      </c>
      <c r="AC863">
        <f t="shared" si="263"/>
        <v>91.143000000000001</v>
      </c>
      <c r="AD863" s="168">
        <f t="shared" si="264"/>
        <v>63.884999999999991</v>
      </c>
      <c r="AE863">
        <f t="shared" si="265"/>
        <v>61.143000000000001</v>
      </c>
    </row>
    <row r="864" spans="1:31" outlineLevel="1" x14ac:dyDescent="0.25">
      <c r="A864" s="149">
        <v>125</v>
      </c>
      <c r="B864" s="164" t="str">
        <f t="shared" si="247"/>
        <v>FA</v>
      </c>
      <c r="C864" s="164" t="str">
        <f t="shared" si="248"/>
        <v>FA</v>
      </c>
      <c r="D864" s="164" t="str">
        <f t="shared" si="249"/>
        <v>FA</v>
      </c>
      <c r="E864" s="135">
        <v>281.89999999999998</v>
      </c>
      <c r="F864" s="165">
        <v>3</v>
      </c>
      <c r="G864" s="135">
        <v>9</v>
      </c>
      <c r="H864" s="135">
        <v>125</v>
      </c>
      <c r="I864" s="154">
        <v>277.66000000000003</v>
      </c>
      <c r="J864" s="154">
        <v>8.9999999999999993E-3</v>
      </c>
      <c r="K864" s="154">
        <v>128.143</v>
      </c>
      <c r="L864" s="154">
        <v>125.935</v>
      </c>
      <c r="M864" s="154">
        <v>126.25700000000001</v>
      </c>
      <c r="N864" s="135">
        <f t="shared" si="250"/>
        <v>95</v>
      </c>
      <c r="O864" s="167">
        <f t="shared" si="251"/>
        <v>98.143000000000001</v>
      </c>
      <c r="P864" s="167">
        <f t="shared" si="251"/>
        <v>95.935000000000002</v>
      </c>
      <c r="Q864" s="167">
        <f t="shared" si="251"/>
        <v>96.257000000000005</v>
      </c>
      <c r="R864" s="135">
        <f t="shared" si="252"/>
        <v>90</v>
      </c>
      <c r="S864" s="167">
        <f t="shared" si="253"/>
        <v>93.143000000000001</v>
      </c>
      <c r="T864" s="167">
        <f t="shared" si="254"/>
        <v>90.935000000000002</v>
      </c>
      <c r="U864" s="167">
        <f t="shared" si="255"/>
        <v>91.257000000000005</v>
      </c>
      <c r="V864" s="135">
        <f t="shared" si="256"/>
        <v>60</v>
      </c>
      <c r="W864" s="167">
        <f t="shared" si="257"/>
        <v>63.143000000000001</v>
      </c>
      <c r="X864" s="167">
        <f t="shared" si="258"/>
        <v>60.935000000000002</v>
      </c>
      <c r="Y864" s="167">
        <f t="shared" si="259"/>
        <v>61.257000000000005</v>
      </c>
      <c r="Z864">
        <f t="shared" si="260"/>
        <v>98.143000000000001</v>
      </c>
      <c r="AA864">
        <f t="shared" si="261"/>
        <v>95.935000000000002</v>
      </c>
      <c r="AB864" s="168">
        <f t="shared" si="262"/>
        <v>93.143000000000001</v>
      </c>
      <c r="AC864">
        <f t="shared" si="263"/>
        <v>90.935000000000002</v>
      </c>
      <c r="AD864" s="168">
        <f t="shared" si="264"/>
        <v>63.143000000000001</v>
      </c>
      <c r="AE864">
        <f t="shared" si="265"/>
        <v>60.935000000000002</v>
      </c>
    </row>
    <row r="865" spans="1:31" outlineLevel="1" x14ac:dyDescent="0.25">
      <c r="A865" s="149">
        <v>150</v>
      </c>
      <c r="B865" s="164" t="str">
        <f t="shared" si="247"/>
        <v>FA</v>
      </c>
      <c r="C865" s="164" t="str">
        <f t="shared" si="248"/>
        <v>FA</v>
      </c>
      <c r="D865" s="164" t="str">
        <f t="shared" si="249"/>
        <v>FA</v>
      </c>
      <c r="E865" s="135">
        <v>338.25</v>
      </c>
      <c r="F865" s="165">
        <v>3</v>
      </c>
      <c r="G865" s="135">
        <v>9</v>
      </c>
      <c r="H865" s="135">
        <v>125</v>
      </c>
      <c r="I865" s="154">
        <v>334.00599999999997</v>
      </c>
      <c r="J865" s="154">
        <v>8.9999999999999993E-3</v>
      </c>
      <c r="K865" s="154">
        <v>127.613</v>
      </c>
      <c r="L865" s="154">
        <v>125.792</v>
      </c>
      <c r="M865" s="154">
        <v>126.081</v>
      </c>
      <c r="N865" s="135">
        <f t="shared" si="250"/>
        <v>95</v>
      </c>
      <c r="O865" s="167">
        <f t="shared" si="251"/>
        <v>97.613</v>
      </c>
      <c r="P865" s="167">
        <f t="shared" si="251"/>
        <v>95.792000000000002</v>
      </c>
      <c r="Q865" s="167">
        <f t="shared" si="251"/>
        <v>96.081000000000003</v>
      </c>
      <c r="R865" s="135">
        <f t="shared" si="252"/>
        <v>90</v>
      </c>
      <c r="S865" s="167">
        <f t="shared" si="253"/>
        <v>92.613</v>
      </c>
      <c r="T865" s="167">
        <f t="shared" si="254"/>
        <v>90.792000000000002</v>
      </c>
      <c r="U865" s="167">
        <f t="shared" si="255"/>
        <v>91.081000000000003</v>
      </c>
      <c r="V865" s="135">
        <f t="shared" si="256"/>
        <v>60</v>
      </c>
      <c r="W865" s="167">
        <f t="shared" si="257"/>
        <v>62.613</v>
      </c>
      <c r="X865" s="167">
        <f t="shared" si="258"/>
        <v>60.792000000000002</v>
      </c>
      <c r="Y865" s="167">
        <f t="shared" si="259"/>
        <v>61.081000000000003</v>
      </c>
      <c r="Z865">
        <f t="shared" si="260"/>
        <v>97.613</v>
      </c>
      <c r="AA865">
        <f t="shared" si="261"/>
        <v>95.792000000000002</v>
      </c>
      <c r="AB865" s="168">
        <f t="shared" si="262"/>
        <v>92.613</v>
      </c>
      <c r="AC865">
        <f t="shared" si="263"/>
        <v>90.792000000000002</v>
      </c>
      <c r="AD865" s="168">
        <f t="shared" si="264"/>
        <v>62.613</v>
      </c>
      <c r="AE865">
        <f t="shared" si="265"/>
        <v>60.792000000000002</v>
      </c>
    </row>
    <row r="866" spans="1:31" outlineLevel="1" x14ac:dyDescent="0.25">
      <c r="A866" s="149">
        <v>2</v>
      </c>
      <c r="B866" s="164" t="str">
        <f t="shared" si="247"/>
        <v>FA</v>
      </c>
      <c r="C866" s="164" t="str">
        <f t="shared" si="248"/>
        <v>FA</v>
      </c>
      <c r="D866" s="164" t="str">
        <f t="shared" si="249"/>
        <v>FA</v>
      </c>
      <c r="E866" s="135">
        <v>4.68</v>
      </c>
      <c r="F866" s="165">
        <v>3</v>
      </c>
      <c r="G866" s="135">
        <v>12</v>
      </c>
      <c r="H866" s="135">
        <v>125</v>
      </c>
      <c r="I866" s="154">
        <v>0.43692300000000001</v>
      </c>
      <c r="J866" s="154">
        <v>1.2E-2</v>
      </c>
      <c r="K866" s="154">
        <v>317.74299999999999</v>
      </c>
      <c r="L866" s="154">
        <v>175.44200000000001</v>
      </c>
      <c r="M866" s="154">
        <v>202.02099999999999</v>
      </c>
      <c r="N866" s="135">
        <f t="shared" si="250"/>
        <v>95</v>
      </c>
      <c r="O866" s="167">
        <f t="shared" si="251"/>
        <v>287.74299999999999</v>
      </c>
      <c r="P866" s="167">
        <f t="shared" si="251"/>
        <v>145.44200000000001</v>
      </c>
      <c r="Q866" s="167">
        <f t="shared" si="251"/>
        <v>172.02099999999999</v>
      </c>
      <c r="R866" s="135">
        <f t="shared" si="252"/>
        <v>90</v>
      </c>
      <c r="S866" s="167">
        <f t="shared" si="253"/>
        <v>282.74299999999999</v>
      </c>
      <c r="T866" s="167">
        <f t="shared" si="254"/>
        <v>140.44200000000001</v>
      </c>
      <c r="U866" s="167">
        <f t="shared" si="255"/>
        <v>167.02099999999999</v>
      </c>
      <c r="V866" s="135">
        <f t="shared" si="256"/>
        <v>60</v>
      </c>
      <c r="W866" s="167">
        <f t="shared" si="257"/>
        <v>252.74299999999999</v>
      </c>
      <c r="X866" s="167">
        <f t="shared" si="258"/>
        <v>110.44200000000001</v>
      </c>
      <c r="Y866" s="167">
        <f t="shared" si="259"/>
        <v>137.02099999999999</v>
      </c>
      <c r="Z866" t="str">
        <f t="shared" si="260"/>
        <v>NA</v>
      </c>
      <c r="AA866" t="str">
        <f t="shared" si="261"/>
        <v>NA</v>
      </c>
      <c r="AB866" s="168" t="str">
        <f t="shared" si="262"/>
        <v>NA</v>
      </c>
      <c r="AC866" t="str">
        <f t="shared" si="263"/>
        <v>NA</v>
      </c>
      <c r="AD866" s="168" t="str">
        <f t="shared" si="264"/>
        <v>NA</v>
      </c>
      <c r="AE866" t="str">
        <f t="shared" si="265"/>
        <v>NA</v>
      </c>
    </row>
    <row r="867" spans="1:31" outlineLevel="1" x14ac:dyDescent="0.25">
      <c r="A867" s="149">
        <v>3.5</v>
      </c>
      <c r="B867" s="164" t="str">
        <f t="shared" si="247"/>
        <v>FA</v>
      </c>
      <c r="C867" s="164" t="str">
        <f t="shared" si="248"/>
        <v>FA</v>
      </c>
      <c r="D867" s="164" t="str">
        <f t="shared" si="249"/>
        <v>FA</v>
      </c>
      <c r="E867" s="135">
        <v>8.06</v>
      </c>
      <c r="F867" s="165">
        <v>3</v>
      </c>
      <c r="G867" s="135">
        <v>12</v>
      </c>
      <c r="H867" s="135">
        <v>125</v>
      </c>
      <c r="I867" s="154">
        <v>3.8176899999999998</v>
      </c>
      <c r="J867" s="154">
        <v>1.2E-2</v>
      </c>
      <c r="K867" s="154">
        <v>246.46299999999999</v>
      </c>
      <c r="L867" s="154">
        <v>156.56800000000001</v>
      </c>
      <c r="M867" s="154">
        <v>172.78899999999999</v>
      </c>
      <c r="N867" s="135">
        <f t="shared" si="250"/>
        <v>95</v>
      </c>
      <c r="O867" s="167">
        <f t="shared" si="251"/>
        <v>216.46299999999999</v>
      </c>
      <c r="P867" s="167">
        <f t="shared" si="251"/>
        <v>126.56800000000001</v>
      </c>
      <c r="Q867" s="167">
        <f t="shared" si="251"/>
        <v>142.78899999999999</v>
      </c>
      <c r="R867" s="135">
        <f t="shared" si="252"/>
        <v>90</v>
      </c>
      <c r="S867" s="167">
        <f t="shared" si="253"/>
        <v>211.46299999999999</v>
      </c>
      <c r="T867" s="167">
        <f t="shared" si="254"/>
        <v>121.56800000000001</v>
      </c>
      <c r="U867" s="167">
        <f t="shared" si="255"/>
        <v>137.78899999999999</v>
      </c>
      <c r="V867" s="135">
        <f t="shared" si="256"/>
        <v>60</v>
      </c>
      <c r="W867" s="167">
        <f t="shared" si="257"/>
        <v>181.46299999999999</v>
      </c>
      <c r="X867" s="167">
        <f t="shared" si="258"/>
        <v>91.568000000000012</v>
      </c>
      <c r="Y867" s="167">
        <f t="shared" si="259"/>
        <v>107.78899999999999</v>
      </c>
      <c r="Z867" t="str">
        <f t="shared" si="260"/>
        <v>NA</v>
      </c>
      <c r="AA867">
        <f t="shared" si="261"/>
        <v>126.56800000000001</v>
      </c>
      <c r="AB867" s="168" t="str">
        <f t="shared" si="262"/>
        <v>NA</v>
      </c>
      <c r="AC867" t="str">
        <f t="shared" si="263"/>
        <v>NA</v>
      </c>
      <c r="AD867" s="168" t="str">
        <f t="shared" si="264"/>
        <v>NA</v>
      </c>
      <c r="AE867" t="str">
        <f t="shared" si="265"/>
        <v>NA</v>
      </c>
    </row>
    <row r="868" spans="1:31" outlineLevel="1" x14ac:dyDescent="0.25">
      <c r="A868" s="149">
        <v>5</v>
      </c>
      <c r="B868" s="164" t="str">
        <f t="shared" si="247"/>
        <v>TR</v>
      </c>
      <c r="C868" s="164" t="str">
        <f t="shared" si="248"/>
        <v>FA</v>
      </c>
      <c r="D868" s="164" t="str">
        <f t="shared" si="249"/>
        <v>FA</v>
      </c>
      <c r="E868" s="135">
        <v>11.44</v>
      </c>
      <c r="F868" s="165">
        <v>3</v>
      </c>
      <c r="G868" s="135">
        <v>12</v>
      </c>
      <c r="H868" s="135">
        <v>125</v>
      </c>
      <c r="I868" s="154">
        <v>7.1984599999999999</v>
      </c>
      <c r="J868" s="154">
        <v>1.2E-2</v>
      </c>
      <c r="K868" s="154">
        <v>213.40299999999999</v>
      </c>
      <c r="L868" s="154">
        <v>148.22800000000001</v>
      </c>
      <c r="M868" s="154">
        <v>159.25700000000001</v>
      </c>
      <c r="N868" s="135">
        <f t="shared" si="250"/>
        <v>95</v>
      </c>
      <c r="O868" s="167">
        <f t="shared" si="251"/>
        <v>183.40299999999999</v>
      </c>
      <c r="P868" s="167">
        <f t="shared" si="251"/>
        <v>118.22800000000001</v>
      </c>
      <c r="Q868" s="167">
        <f t="shared" si="251"/>
        <v>129.25700000000001</v>
      </c>
      <c r="R868" s="135">
        <f t="shared" si="252"/>
        <v>90</v>
      </c>
      <c r="S868" s="167">
        <f t="shared" si="253"/>
        <v>178.40299999999999</v>
      </c>
      <c r="T868" s="167">
        <f t="shared" si="254"/>
        <v>113.22800000000001</v>
      </c>
      <c r="U868" s="167">
        <f t="shared" si="255"/>
        <v>124.25700000000001</v>
      </c>
      <c r="V868" s="135">
        <f t="shared" si="256"/>
        <v>60</v>
      </c>
      <c r="W868" s="167">
        <f t="shared" si="257"/>
        <v>148.40299999999999</v>
      </c>
      <c r="X868" s="167">
        <f t="shared" si="258"/>
        <v>83.228000000000009</v>
      </c>
      <c r="Y868" s="167">
        <f t="shared" si="259"/>
        <v>94.257000000000005</v>
      </c>
      <c r="Z868">
        <f t="shared" si="260"/>
        <v>183.40299999999999</v>
      </c>
      <c r="AA868">
        <f t="shared" si="261"/>
        <v>118.22800000000001</v>
      </c>
      <c r="AB868" s="168" t="str">
        <f t="shared" si="262"/>
        <v>NA</v>
      </c>
      <c r="AC868">
        <f t="shared" si="263"/>
        <v>113.22800000000001</v>
      </c>
      <c r="AD868" s="168" t="str">
        <f t="shared" si="264"/>
        <v>NA</v>
      </c>
      <c r="AE868">
        <f t="shared" si="265"/>
        <v>83.228000000000009</v>
      </c>
    </row>
    <row r="869" spans="1:31" outlineLevel="1" x14ac:dyDescent="0.25">
      <c r="A869" s="149">
        <v>7.5</v>
      </c>
      <c r="B869" s="164" t="str">
        <f t="shared" si="247"/>
        <v>TR</v>
      </c>
      <c r="C869" s="164" t="str">
        <f t="shared" si="248"/>
        <v>TR</v>
      </c>
      <c r="D869" s="164" t="str">
        <f t="shared" si="249"/>
        <v>TR</v>
      </c>
      <c r="E869" s="135">
        <v>17.07</v>
      </c>
      <c r="F869" s="165">
        <v>3</v>
      </c>
      <c r="G869" s="135">
        <v>12</v>
      </c>
      <c r="H869" s="135">
        <v>125</v>
      </c>
      <c r="I869" s="154">
        <v>12.8331</v>
      </c>
      <c r="J869" s="154">
        <v>1.2E-2</v>
      </c>
      <c r="K869" s="154">
        <v>185.79900000000001</v>
      </c>
      <c r="L869" s="154">
        <v>141.02199999999999</v>
      </c>
      <c r="M869" s="154">
        <v>148.79300000000001</v>
      </c>
      <c r="N869" s="135">
        <f t="shared" si="250"/>
        <v>95</v>
      </c>
      <c r="O869" s="167">
        <f t="shared" si="251"/>
        <v>155.79900000000001</v>
      </c>
      <c r="P869" s="167">
        <f t="shared" si="251"/>
        <v>111.02199999999999</v>
      </c>
      <c r="Q869" s="167">
        <f t="shared" si="251"/>
        <v>118.79300000000001</v>
      </c>
      <c r="R869" s="135">
        <f t="shared" si="252"/>
        <v>90</v>
      </c>
      <c r="S869" s="167">
        <f t="shared" si="253"/>
        <v>150.79900000000001</v>
      </c>
      <c r="T869" s="167">
        <f t="shared" si="254"/>
        <v>106.02199999999999</v>
      </c>
      <c r="U869" s="167">
        <f t="shared" si="255"/>
        <v>113.79300000000001</v>
      </c>
      <c r="V869" s="135">
        <f t="shared" si="256"/>
        <v>60</v>
      </c>
      <c r="W869" s="167">
        <f t="shared" si="257"/>
        <v>120.79900000000001</v>
      </c>
      <c r="X869" s="167">
        <f t="shared" si="258"/>
        <v>76.021999999999991</v>
      </c>
      <c r="Y869" s="167">
        <f t="shared" si="259"/>
        <v>83.793000000000006</v>
      </c>
      <c r="Z869">
        <f t="shared" si="260"/>
        <v>155.79900000000001</v>
      </c>
      <c r="AA869">
        <f t="shared" si="261"/>
        <v>111.02199999999999</v>
      </c>
      <c r="AB869" s="168">
        <f t="shared" si="262"/>
        <v>150.79900000000001</v>
      </c>
      <c r="AC869">
        <f t="shared" si="263"/>
        <v>106.02199999999999</v>
      </c>
      <c r="AD869" s="168">
        <f t="shared" si="264"/>
        <v>120.79900000000001</v>
      </c>
      <c r="AE869">
        <f t="shared" si="265"/>
        <v>76.021999999999991</v>
      </c>
    </row>
    <row r="870" spans="1:31" outlineLevel="1" x14ac:dyDescent="0.25">
      <c r="A870" s="149">
        <v>10</v>
      </c>
      <c r="B870" s="164" t="str">
        <f t="shared" si="247"/>
        <v>TR</v>
      </c>
      <c r="C870" s="164" t="str">
        <f t="shared" si="248"/>
        <v>TR</v>
      </c>
      <c r="D870" s="164" t="str">
        <f t="shared" si="249"/>
        <v>TR</v>
      </c>
      <c r="E870" s="135">
        <v>22.71</v>
      </c>
      <c r="F870" s="165">
        <v>3</v>
      </c>
      <c r="G870" s="135">
        <v>12</v>
      </c>
      <c r="H870" s="135">
        <v>125</v>
      </c>
      <c r="I870" s="154">
        <v>18.467700000000001</v>
      </c>
      <c r="J870" s="154">
        <v>1.2E-2</v>
      </c>
      <c r="K870" s="154">
        <v>171.54</v>
      </c>
      <c r="L870" s="154">
        <v>137.422</v>
      </c>
      <c r="M870" s="154">
        <v>143.16200000000001</v>
      </c>
      <c r="N870" s="135">
        <f t="shared" si="250"/>
        <v>95</v>
      </c>
      <c r="O870" s="167">
        <f t="shared" si="251"/>
        <v>141.54</v>
      </c>
      <c r="P870" s="167">
        <f t="shared" si="251"/>
        <v>107.422</v>
      </c>
      <c r="Q870" s="167">
        <f t="shared" si="251"/>
        <v>113.16200000000001</v>
      </c>
      <c r="R870" s="135">
        <f t="shared" si="252"/>
        <v>90</v>
      </c>
      <c r="S870" s="167">
        <f t="shared" si="253"/>
        <v>136.54</v>
      </c>
      <c r="T870" s="167">
        <f t="shared" si="254"/>
        <v>102.422</v>
      </c>
      <c r="U870" s="167">
        <f t="shared" si="255"/>
        <v>108.16200000000001</v>
      </c>
      <c r="V870" s="135">
        <f t="shared" si="256"/>
        <v>60</v>
      </c>
      <c r="W870" s="167">
        <f t="shared" si="257"/>
        <v>106.53999999999999</v>
      </c>
      <c r="X870" s="167">
        <f t="shared" si="258"/>
        <v>72.421999999999997</v>
      </c>
      <c r="Y870" s="167">
        <f t="shared" si="259"/>
        <v>78.162000000000006</v>
      </c>
      <c r="Z870">
        <f t="shared" si="260"/>
        <v>141.54</v>
      </c>
      <c r="AA870">
        <f t="shared" si="261"/>
        <v>107.422</v>
      </c>
      <c r="AB870" s="168">
        <f t="shared" si="262"/>
        <v>136.54</v>
      </c>
      <c r="AC870">
        <f t="shared" si="263"/>
        <v>102.422</v>
      </c>
      <c r="AD870" s="168">
        <f t="shared" si="264"/>
        <v>106.53999999999999</v>
      </c>
      <c r="AE870">
        <f t="shared" si="265"/>
        <v>72.421999999999997</v>
      </c>
    </row>
    <row r="871" spans="1:31" outlineLevel="1" x14ac:dyDescent="0.25">
      <c r="A871" s="149">
        <v>15</v>
      </c>
      <c r="B871" s="164" t="str">
        <f t="shared" si="247"/>
        <v>TR</v>
      </c>
      <c r="C871" s="164" t="str">
        <f t="shared" si="248"/>
        <v>TR</v>
      </c>
      <c r="D871" s="164" t="str">
        <f t="shared" si="249"/>
        <v>TR</v>
      </c>
      <c r="E871" s="135">
        <v>33.979999999999997</v>
      </c>
      <c r="F871" s="165">
        <v>3</v>
      </c>
      <c r="G871" s="135">
        <v>12</v>
      </c>
      <c r="H871" s="135">
        <v>125</v>
      </c>
      <c r="I871" s="154">
        <v>29.736899999999999</v>
      </c>
      <c r="J871" s="154">
        <v>1.2E-2</v>
      </c>
      <c r="K871" s="154">
        <v>156.76400000000001</v>
      </c>
      <c r="L871" s="154">
        <v>133.50399999999999</v>
      </c>
      <c r="M871" s="154">
        <v>137.41800000000001</v>
      </c>
      <c r="N871" s="135">
        <f t="shared" si="250"/>
        <v>95</v>
      </c>
      <c r="O871" s="167">
        <f t="shared" si="251"/>
        <v>126.76400000000001</v>
      </c>
      <c r="P871" s="167">
        <f t="shared" si="251"/>
        <v>103.50399999999999</v>
      </c>
      <c r="Q871" s="167">
        <f t="shared" si="251"/>
        <v>107.41800000000001</v>
      </c>
      <c r="R871" s="135">
        <f t="shared" si="252"/>
        <v>90</v>
      </c>
      <c r="S871" s="167">
        <f t="shared" si="253"/>
        <v>121.76400000000001</v>
      </c>
      <c r="T871" s="167">
        <f t="shared" si="254"/>
        <v>98.503999999999991</v>
      </c>
      <c r="U871" s="167">
        <f t="shared" si="255"/>
        <v>102.41800000000001</v>
      </c>
      <c r="V871" s="135">
        <f t="shared" si="256"/>
        <v>60</v>
      </c>
      <c r="W871" s="167">
        <f t="shared" si="257"/>
        <v>91.76400000000001</v>
      </c>
      <c r="X871" s="167">
        <f t="shared" si="258"/>
        <v>68.503999999999991</v>
      </c>
      <c r="Y871" s="167">
        <f t="shared" si="259"/>
        <v>72.418000000000006</v>
      </c>
      <c r="Z871">
        <f t="shared" si="260"/>
        <v>126.76400000000001</v>
      </c>
      <c r="AA871">
        <f t="shared" si="261"/>
        <v>103.50399999999999</v>
      </c>
      <c r="AB871" s="168">
        <f t="shared" si="262"/>
        <v>121.76400000000001</v>
      </c>
      <c r="AC871">
        <f t="shared" si="263"/>
        <v>98.503999999999991</v>
      </c>
      <c r="AD871" s="168">
        <f t="shared" si="264"/>
        <v>91.76400000000001</v>
      </c>
      <c r="AE871">
        <f t="shared" si="265"/>
        <v>68.503999999999991</v>
      </c>
    </row>
    <row r="872" spans="1:31" outlineLevel="1" x14ac:dyDescent="0.25">
      <c r="A872" s="149">
        <v>20</v>
      </c>
      <c r="B872" s="164" t="str">
        <f t="shared" si="247"/>
        <v>TR</v>
      </c>
      <c r="C872" s="164" t="str">
        <f t="shared" si="248"/>
        <v>TR</v>
      </c>
      <c r="D872" s="164" t="str">
        <f t="shared" si="249"/>
        <v>TR</v>
      </c>
      <c r="E872" s="135">
        <v>45.25</v>
      </c>
      <c r="F872" s="165">
        <v>3</v>
      </c>
      <c r="G872" s="135">
        <v>12</v>
      </c>
      <c r="H872" s="135">
        <v>125</v>
      </c>
      <c r="I872" s="154">
        <v>41.0062</v>
      </c>
      <c r="J872" s="154">
        <v>1.2E-2</v>
      </c>
      <c r="K872" s="154">
        <v>149.185</v>
      </c>
      <c r="L872" s="154">
        <v>131.56899999999999</v>
      </c>
      <c r="M872" s="154">
        <v>134.42699999999999</v>
      </c>
      <c r="N872" s="135">
        <f t="shared" si="250"/>
        <v>95</v>
      </c>
      <c r="O872" s="167">
        <f t="shared" si="251"/>
        <v>119.185</v>
      </c>
      <c r="P872" s="167">
        <f t="shared" si="251"/>
        <v>101.56899999999999</v>
      </c>
      <c r="Q872" s="167">
        <f t="shared" si="251"/>
        <v>104.42699999999999</v>
      </c>
      <c r="R872" s="135">
        <f t="shared" si="252"/>
        <v>90</v>
      </c>
      <c r="S872" s="167">
        <f t="shared" si="253"/>
        <v>114.185</v>
      </c>
      <c r="T872" s="167">
        <f t="shared" si="254"/>
        <v>96.568999999999988</v>
      </c>
      <c r="U872" s="167">
        <f t="shared" si="255"/>
        <v>99.426999999999992</v>
      </c>
      <c r="V872" s="135">
        <f t="shared" si="256"/>
        <v>60</v>
      </c>
      <c r="W872" s="167">
        <f t="shared" si="257"/>
        <v>84.185000000000002</v>
      </c>
      <c r="X872" s="167">
        <f t="shared" si="258"/>
        <v>66.568999999999988</v>
      </c>
      <c r="Y872" s="167">
        <f t="shared" si="259"/>
        <v>69.426999999999992</v>
      </c>
      <c r="Z872">
        <f t="shared" si="260"/>
        <v>119.185</v>
      </c>
      <c r="AA872">
        <f t="shared" si="261"/>
        <v>101.56899999999999</v>
      </c>
      <c r="AB872" s="168">
        <f t="shared" si="262"/>
        <v>114.185</v>
      </c>
      <c r="AC872">
        <f t="shared" si="263"/>
        <v>96.568999999999988</v>
      </c>
      <c r="AD872" s="168">
        <f t="shared" si="264"/>
        <v>84.185000000000002</v>
      </c>
      <c r="AE872">
        <f t="shared" si="265"/>
        <v>66.568999999999988</v>
      </c>
    </row>
    <row r="873" spans="1:31" outlineLevel="1" x14ac:dyDescent="0.25">
      <c r="A873" s="149">
        <v>35</v>
      </c>
      <c r="B873" s="164" t="str">
        <f t="shared" si="247"/>
        <v>FA</v>
      </c>
      <c r="C873" s="164" t="str">
        <f t="shared" si="248"/>
        <v>FA</v>
      </c>
      <c r="D873" s="164" t="str">
        <f t="shared" si="249"/>
        <v>FA</v>
      </c>
      <c r="E873" s="135">
        <v>79.05</v>
      </c>
      <c r="F873" s="165">
        <v>3</v>
      </c>
      <c r="G873" s="135">
        <v>12</v>
      </c>
      <c r="H873" s="135">
        <v>125</v>
      </c>
      <c r="I873" s="154">
        <v>74.813800000000001</v>
      </c>
      <c r="J873" s="154">
        <v>1.2E-2</v>
      </c>
      <c r="K873" s="154">
        <v>139.184</v>
      </c>
      <c r="L873" s="154">
        <v>128.953</v>
      </c>
      <c r="M873" s="154">
        <v>130.66200000000001</v>
      </c>
      <c r="N873" s="135">
        <f t="shared" si="250"/>
        <v>95</v>
      </c>
      <c r="O873" s="167">
        <f t="shared" si="251"/>
        <v>109.184</v>
      </c>
      <c r="P873" s="167">
        <f t="shared" si="251"/>
        <v>98.953000000000003</v>
      </c>
      <c r="Q873" s="167">
        <f t="shared" si="251"/>
        <v>100.66200000000001</v>
      </c>
      <c r="R873" s="135">
        <f t="shared" si="252"/>
        <v>90</v>
      </c>
      <c r="S873" s="167">
        <f t="shared" si="253"/>
        <v>104.184</v>
      </c>
      <c r="T873" s="167">
        <f t="shared" si="254"/>
        <v>93.953000000000003</v>
      </c>
      <c r="U873" s="167">
        <f t="shared" si="255"/>
        <v>95.662000000000006</v>
      </c>
      <c r="V873" s="135">
        <f t="shared" si="256"/>
        <v>60</v>
      </c>
      <c r="W873" s="167">
        <f t="shared" si="257"/>
        <v>74.183999999999997</v>
      </c>
      <c r="X873" s="167">
        <f t="shared" si="258"/>
        <v>63.953000000000003</v>
      </c>
      <c r="Y873" s="167">
        <f t="shared" si="259"/>
        <v>65.662000000000006</v>
      </c>
      <c r="Z873">
        <f t="shared" si="260"/>
        <v>109.184</v>
      </c>
      <c r="AA873">
        <f t="shared" si="261"/>
        <v>98.953000000000003</v>
      </c>
      <c r="AB873" s="168">
        <f t="shared" si="262"/>
        <v>104.184</v>
      </c>
      <c r="AC873">
        <f t="shared" si="263"/>
        <v>93.953000000000003</v>
      </c>
      <c r="AD873" s="168">
        <f t="shared" si="264"/>
        <v>74.183999999999997</v>
      </c>
      <c r="AE873">
        <f t="shared" si="265"/>
        <v>63.953000000000003</v>
      </c>
    </row>
    <row r="874" spans="1:31" outlineLevel="1" x14ac:dyDescent="0.25">
      <c r="A874" s="149">
        <v>50</v>
      </c>
      <c r="B874" s="164" t="str">
        <f t="shared" si="247"/>
        <v>FA</v>
      </c>
      <c r="C874" s="164" t="str">
        <f t="shared" si="248"/>
        <v>FA</v>
      </c>
      <c r="D874" s="164" t="str">
        <f t="shared" si="249"/>
        <v>FA</v>
      </c>
      <c r="E874" s="135">
        <v>112.86</v>
      </c>
      <c r="F874" s="165">
        <v>3</v>
      </c>
      <c r="G874" s="135">
        <v>12</v>
      </c>
      <c r="H874" s="135">
        <v>125</v>
      </c>
      <c r="I874" s="154">
        <v>108.622</v>
      </c>
      <c r="J874" s="154">
        <v>1.2E-2</v>
      </c>
      <c r="K874" s="154">
        <v>135.113</v>
      </c>
      <c r="L874" s="154">
        <v>127.839</v>
      </c>
      <c r="M874" s="154">
        <v>129.012</v>
      </c>
      <c r="N874" s="135">
        <f t="shared" si="250"/>
        <v>95</v>
      </c>
      <c r="O874" s="167">
        <f t="shared" si="251"/>
        <v>105.113</v>
      </c>
      <c r="P874" s="167">
        <f t="shared" si="251"/>
        <v>97.838999999999999</v>
      </c>
      <c r="Q874" s="167">
        <f t="shared" si="251"/>
        <v>99.012</v>
      </c>
      <c r="R874" s="135">
        <f t="shared" si="252"/>
        <v>90</v>
      </c>
      <c r="S874" s="167">
        <f t="shared" si="253"/>
        <v>100.113</v>
      </c>
      <c r="T874" s="167">
        <f t="shared" si="254"/>
        <v>92.838999999999999</v>
      </c>
      <c r="U874" s="167">
        <f t="shared" si="255"/>
        <v>94.012</v>
      </c>
      <c r="V874" s="135">
        <f t="shared" si="256"/>
        <v>60</v>
      </c>
      <c r="W874" s="167">
        <f t="shared" si="257"/>
        <v>70.113</v>
      </c>
      <c r="X874" s="167">
        <f t="shared" si="258"/>
        <v>62.838999999999999</v>
      </c>
      <c r="Y874" s="167">
        <f t="shared" si="259"/>
        <v>64.012</v>
      </c>
      <c r="Z874">
        <f t="shared" si="260"/>
        <v>105.113</v>
      </c>
      <c r="AA874">
        <f t="shared" si="261"/>
        <v>97.838999999999999</v>
      </c>
      <c r="AB874" s="168">
        <f t="shared" si="262"/>
        <v>100.113</v>
      </c>
      <c r="AC874">
        <f t="shared" si="263"/>
        <v>92.838999999999999</v>
      </c>
      <c r="AD874" s="168">
        <f t="shared" si="264"/>
        <v>70.113</v>
      </c>
      <c r="AE874">
        <f t="shared" si="265"/>
        <v>62.838999999999999</v>
      </c>
    </row>
    <row r="875" spans="1:31" outlineLevel="1" x14ac:dyDescent="0.25">
      <c r="A875" s="149">
        <v>60</v>
      </c>
      <c r="B875" s="164" t="str">
        <f t="shared" si="247"/>
        <v>FA</v>
      </c>
      <c r="C875" s="164" t="str">
        <f t="shared" si="248"/>
        <v>FA</v>
      </c>
      <c r="D875" s="164" t="str">
        <f t="shared" si="249"/>
        <v>FA</v>
      </c>
      <c r="E875" s="135">
        <v>135.4</v>
      </c>
      <c r="F875" s="165">
        <v>3</v>
      </c>
      <c r="G875" s="135">
        <v>12</v>
      </c>
      <c r="H875" s="135">
        <v>125</v>
      </c>
      <c r="I875" s="154">
        <v>131.16</v>
      </c>
      <c r="J875" s="154">
        <v>1.2E-2</v>
      </c>
      <c r="K875" s="154">
        <v>133.49199999999999</v>
      </c>
      <c r="L875" s="154">
        <v>127.41500000000001</v>
      </c>
      <c r="M875" s="154">
        <v>128.36500000000001</v>
      </c>
      <c r="N875" s="135">
        <f t="shared" si="250"/>
        <v>95</v>
      </c>
      <c r="O875" s="167">
        <f t="shared" si="251"/>
        <v>103.49199999999999</v>
      </c>
      <c r="P875" s="167">
        <f t="shared" si="251"/>
        <v>97.415000000000006</v>
      </c>
      <c r="Q875" s="167">
        <f t="shared" si="251"/>
        <v>98.365000000000009</v>
      </c>
      <c r="R875" s="135">
        <f t="shared" si="252"/>
        <v>90</v>
      </c>
      <c r="S875" s="167">
        <f t="shared" si="253"/>
        <v>98.49199999999999</v>
      </c>
      <c r="T875" s="167">
        <f t="shared" si="254"/>
        <v>92.415000000000006</v>
      </c>
      <c r="U875" s="167">
        <f t="shared" si="255"/>
        <v>93.365000000000009</v>
      </c>
      <c r="V875" s="135">
        <f t="shared" si="256"/>
        <v>60</v>
      </c>
      <c r="W875" s="167">
        <f t="shared" si="257"/>
        <v>68.49199999999999</v>
      </c>
      <c r="X875" s="167">
        <f t="shared" si="258"/>
        <v>62.415000000000006</v>
      </c>
      <c r="Y875" s="167">
        <f t="shared" si="259"/>
        <v>63.365000000000009</v>
      </c>
      <c r="Z875">
        <f t="shared" si="260"/>
        <v>103.49199999999999</v>
      </c>
      <c r="AA875">
        <f t="shared" si="261"/>
        <v>97.415000000000006</v>
      </c>
      <c r="AB875" s="168">
        <f t="shared" si="262"/>
        <v>98.49199999999999</v>
      </c>
      <c r="AC875">
        <f t="shared" si="263"/>
        <v>92.415000000000006</v>
      </c>
      <c r="AD875" s="168">
        <f t="shared" si="264"/>
        <v>68.49199999999999</v>
      </c>
      <c r="AE875">
        <f t="shared" si="265"/>
        <v>62.415000000000006</v>
      </c>
    </row>
    <row r="876" spans="1:31" outlineLevel="1" x14ac:dyDescent="0.25">
      <c r="A876" s="149">
        <v>70</v>
      </c>
      <c r="B876" s="164" t="str">
        <f t="shared" si="247"/>
        <v>FA</v>
      </c>
      <c r="C876" s="164" t="str">
        <f t="shared" si="248"/>
        <v>FA</v>
      </c>
      <c r="D876" s="164" t="str">
        <f t="shared" si="249"/>
        <v>FA</v>
      </c>
      <c r="E876" s="135">
        <v>157.94</v>
      </c>
      <c r="F876" s="165">
        <v>3</v>
      </c>
      <c r="G876" s="135">
        <v>12</v>
      </c>
      <c r="H876" s="135">
        <v>125</v>
      </c>
      <c r="I876" s="154">
        <v>153.69800000000001</v>
      </c>
      <c r="J876" s="154">
        <v>1.2E-2</v>
      </c>
      <c r="K876" s="154">
        <v>132.34</v>
      </c>
      <c r="L876" s="154">
        <v>127.10599999999999</v>
      </c>
      <c r="M876" s="154">
        <v>127.949</v>
      </c>
      <c r="N876" s="135">
        <f t="shared" si="250"/>
        <v>95</v>
      </c>
      <c r="O876" s="167">
        <f t="shared" si="251"/>
        <v>102.34</v>
      </c>
      <c r="P876" s="167">
        <f t="shared" si="251"/>
        <v>97.105999999999995</v>
      </c>
      <c r="Q876" s="167">
        <f t="shared" si="251"/>
        <v>97.948999999999998</v>
      </c>
      <c r="R876" s="135">
        <f t="shared" si="252"/>
        <v>90</v>
      </c>
      <c r="S876" s="167">
        <f t="shared" si="253"/>
        <v>97.34</v>
      </c>
      <c r="T876" s="167">
        <f t="shared" si="254"/>
        <v>92.105999999999995</v>
      </c>
      <c r="U876" s="167">
        <f t="shared" si="255"/>
        <v>92.948999999999998</v>
      </c>
      <c r="V876" s="135">
        <f t="shared" si="256"/>
        <v>60</v>
      </c>
      <c r="W876" s="167">
        <f t="shared" si="257"/>
        <v>67.34</v>
      </c>
      <c r="X876" s="167">
        <f t="shared" si="258"/>
        <v>62.105999999999995</v>
      </c>
      <c r="Y876" s="167">
        <f t="shared" si="259"/>
        <v>62.948999999999998</v>
      </c>
      <c r="Z876">
        <f t="shared" si="260"/>
        <v>102.34</v>
      </c>
      <c r="AA876">
        <f t="shared" si="261"/>
        <v>97.105999999999995</v>
      </c>
      <c r="AB876" s="168">
        <f t="shared" si="262"/>
        <v>97.34</v>
      </c>
      <c r="AC876">
        <f t="shared" si="263"/>
        <v>92.105999999999995</v>
      </c>
      <c r="AD876" s="168">
        <f t="shared" si="264"/>
        <v>67.34</v>
      </c>
      <c r="AE876">
        <f t="shared" si="265"/>
        <v>62.105999999999995</v>
      </c>
    </row>
    <row r="877" spans="1:31" outlineLevel="1" x14ac:dyDescent="0.25">
      <c r="A877" s="149">
        <v>85</v>
      </c>
      <c r="B877" s="164" t="str">
        <f t="shared" si="247"/>
        <v>FA</v>
      </c>
      <c r="C877" s="164" t="str">
        <f t="shared" si="248"/>
        <v>FA</v>
      </c>
      <c r="D877" s="164" t="str">
        <f t="shared" si="249"/>
        <v>FA</v>
      </c>
      <c r="E877" s="135">
        <v>191.75</v>
      </c>
      <c r="F877" s="165">
        <v>3</v>
      </c>
      <c r="G877" s="135">
        <v>12</v>
      </c>
      <c r="H877" s="135">
        <v>125</v>
      </c>
      <c r="I877" s="154">
        <v>187.506</v>
      </c>
      <c r="J877" s="154">
        <v>1.2E-2</v>
      </c>
      <c r="K877" s="154">
        <v>131.08099999999999</v>
      </c>
      <c r="L877" s="154">
        <v>126.751</v>
      </c>
      <c r="M877" s="154">
        <v>127.45</v>
      </c>
      <c r="N877" s="135">
        <f t="shared" si="250"/>
        <v>95</v>
      </c>
      <c r="O877" s="167">
        <f t="shared" si="251"/>
        <v>101.08099999999999</v>
      </c>
      <c r="P877" s="167">
        <f t="shared" si="251"/>
        <v>96.751000000000005</v>
      </c>
      <c r="Q877" s="167">
        <f t="shared" si="251"/>
        <v>97.45</v>
      </c>
      <c r="R877" s="135">
        <f t="shared" si="252"/>
        <v>90</v>
      </c>
      <c r="S877" s="167">
        <f t="shared" si="253"/>
        <v>96.080999999999989</v>
      </c>
      <c r="T877" s="167">
        <f t="shared" si="254"/>
        <v>91.751000000000005</v>
      </c>
      <c r="U877" s="167">
        <f t="shared" si="255"/>
        <v>92.45</v>
      </c>
      <c r="V877" s="135">
        <f t="shared" si="256"/>
        <v>60</v>
      </c>
      <c r="W877" s="167">
        <f t="shared" si="257"/>
        <v>66.080999999999989</v>
      </c>
      <c r="X877" s="167">
        <f t="shared" si="258"/>
        <v>61.751000000000005</v>
      </c>
      <c r="Y877" s="167">
        <f t="shared" si="259"/>
        <v>62.45</v>
      </c>
      <c r="Z877">
        <f t="shared" si="260"/>
        <v>101.08099999999999</v>
      </c>
      <c r="AA877">
        <f t="shared" si="261"/>
        <v>96.751000000000005</v>
      </c>
      <c r="AB877" s="168">
        <f t="shared" si="262"/>
        <v>96.080999999999989</v>
      </c>
      <c r="AC877">
        <f t="shared" si="263"/>
        <v>91.751000000000005</v>
      </c>
      <c r="AD877" s="168">
        <f t="shared" si="264"/>
        <v>66.080999999999989</v>
      </c>
      <c r="AE877">
        <f t="shared" si="265"/>
        <v>61.751000000000005</v>
      </c>
    </row>
    <row r="878" spans="1:31" outlineLevel="1" x14ac:dyDescent="0.25">
      <c r="A878" s="149">
        <v>100</v>
      </c>
      <c r="B878" s="164" t="str">
        <f t="shared" si="247"/>
        <v>FA</v>
      </c>
      <c r="C878" s="164" t="str">
        <f t="shared" si="248"/>
        <v>FA</v>
      </c>
      <c r="D878" s="164" t="str">
        <f t="shared" si="249"/>
        <v>FA</v>
      </c>
      <c r="E878" s="135">
        <v>225.55</v>
      </c>
      <c r="F878" s="165">
        <v>3</v>
      </c>
      <c r="G878" s="135">
        <v>12</v>
      </c>
      <c r="H878" s="135">
        <v>125</v>
      </c>
      <c r="I878" s="154">
        <v>221.31399999999999</v>
      </c>
      <c r="J878" s="154">
        <v>1.2E-2</v>
      </c>
      <c r="K878" s="154">
        <v>130.179</v>
      </c>
      <c r="L878" s="154">
        <v>126.524</v>
      </c>
      <c r="M878" s="154">
        <v>127.122</v>
      </c>
      <c r="N878" s="135">
        <f t="shared" si="250"/>
        <v>95</v>
      </c>
      <c r="O878" s="167">
        <f t="shared" si="251"/>
        <v>100.179</v>
      </c>
      <c r="P878" s="167">
        <f t="shared" si="251"/>
        <v>96.524000000000001</v>
      </c>
      <c r="Q878" s="167">
        <f t="shared" si="251"/>
        <v>97.122</v>
      </c>
      <c r="R878" s="135">
        <f t="shared" si="252"/>
        <v>90</v>
      </c>
      <c r="S878" s="167">
        <f t="shared" si="253"/>
        <v>95.179000000000002</v>
      </c>
      <c r="T878" s="167">
        <f t="shared" si="254"/>
        <v>91.524000000000001</v>
      </c>
      <c r="U878" s="167">
        <f t="shared" si="255"/>
        <v>92.122</v>
      </c>
      <c r="V878" s="135">
        <f t="shared" si="256"/>
        <v>60</v>
      </c>
      <c r="W878" s="167">
        <f t="shared" si="257"/>
        <v>65.179000000000002</v>
      </c>
      <c r="X878" s="167">
        <f t="shared" si="258"/>
        <v>61.524000000000001</v>
      </c>
      <c r="Y878" s="167">
        <f t="shared" si="259"/>
        <v>62.122</v>
      </c>
      <c r="Z878">
        <f t="shared" si="260"/>
        <v>100.179</v>
      </c>
      <c r="AA878">
        <f t="shared" si="261"/>
        <v>96.524000000000001</v>
      </c>
      <c r="AB878" s="168">
        <f t="shared" si="262"/>
        <v>95.179000000000002</v>
      </c>
      <c r="AC878">
        <f t="shared" si="263"/>
        <v>91.524000000000001</v>
      </c>
      <c r="AD878" s="168">
        <f t="shared" si="264"/>
        <v>65.179000000000002</v>
      </c>
      <c r="AE878">
        <f t="shared" si="265"/>
        <v>61.524000000000001</v>
      </c>
    </row>
    <row r="879" spans="1:31" outlineLevel="1" x14ac:dyDescent="0.25">
      <c r="A879" s="149">
        <v>125</v>
      </c>
      <c r="B879" s="164" t="str">
        <f t="shared" si="247"/>
        <v>FA</v>
      </c>
      <c r="C879" s="164" t="str">
        <f t="shared" si="248"/>
        <v>FA</v>
      </c>
      <c r="D879" s="164" t="str">
        <f t="shared" si="249"/>
        <v>FA</v>
      </c>
      <c r="E879" s="135">
        <v>281.89999999999998</v>
      </c>
      <c r="F879" s="165">
        <v>3</v>
      </c>
      <c r="G879" s="135">
        <v>12</v>
      </c>
      <c r="H879" s="135">
        <v>125</v>
      </c>
      <c r="I879" s="154">
        <v>277.66000000000003</v>
      </c>
      <c r="J879" s="154">
        <v>1.2E-2</v>
      </c>
      <c r="K879" s="154">
        <v>129.19</v>
      </c>
      <c r="L879" s="154">
        <v>126.246</v>
      </c>
      <c r="M879" s="154">
        <v>126.676</v>
      </c>
      <c r="N879" s="135">
        <f t="shared" si="250"/>
        <v>95</v>
      </c>
      <c r="O879" s="167">
        <f t="shared" si="251"/>
        <v>99.19</v>
      </c>
      <c r="P879" s="167">
        <f t="shared" si="251"/>
        <v>96.245999999999995</v>
      </c>
      <c r="Q879" s="167">
        <f t="shared" si="251"/>
        <v>96.676000000000002</v>
      </c>
      <c r="R879" s="135">
        <f t="shared" si="252"/>
        <v>90</v>
      </c>
      <c r="S879" s="167">
        <f t="shared" si="253"/>
        <v>94.19</v>
      </c>
      <c r="T879" s="167">
        <f t="shared" si="254"/>
        <v>91.245999999999995</v>
      </c>
      <c r="U879" s="167">
        <f t="shared" si="255"/>
        <v>91.676000000000002</v>
      </c>
      <c r="V879" s="135">
        <f t="shared" si="256"/>
        <v>60</v>
      </c>
      <c r="W879" s="167">
        <f t="shared" si="257"/>
        <v>64.19</v>
      </c>
      <c r="X879" s="167">
        <f t="shared" si="258"/>
        <v>61.245999999999995</v>
      </c>
      <c r="Y879" s="167">
        <f t="shared" si="259"/>
        <v>61.676000000000002</v>
      </c>
      <c r="Z879">
        <f t="shared" si="260"/>
        <v>99.19</v>
      </c>
      <c r="AA879">
        <f t="shared" si="261"/>
        <v>96.245999999999995</v>
      </c>
      <c r="AB879" s="168">
        <f t="shared" si="262"/>
        <v>94.19</v>
      </c>
      <c r="AC879">
        <f t="shared" si="263"/>
        <v>91.245999999999995</v>
      </c>
      <c r="AD879" s="168">
        <f t="shared" si="264"/>
        <v>64.19</v>
      </c>
      <c r="AE879">
        <f t="shared" si="265"/>
        <v>61.245999999999995</v>
      </c>
    </row>
    <row r="880" spans="1:31" outlineLevel="1" x14ac:dyDescent="0.25">
      <c r="A880" s="149">
        <v>150</v>
      </c>
      <c r="B880" s="164" t="str">
        <f t="shared" si="247"/>
        <v>FA</v>
      </c>
      <c r="C880" s="164" t="str">
        <f t="shared" si="248"/>
        <v>FA</v>
      </c>
      <c r="D880" s="164" t="str">
        <f t="shared" si="249"/>
        <v>FA</v>
      </c>
      <c r="E880" s="135">
        <v>338.25</v>
      </c>
      <c r="F880" s="165">
        <v>3</v>
      </c>
      <c r="G880" s="135">
        <v>12</v>
      </c>
      <c r="H880" s="135">
        <v>125</v>
      </c>
      <c r="I880" s="154">
        <v>334.00599999999997</v>
      </c>
      <c r="J880" s="154">
        <v>1.2E-2</v>
      </c>
      <c r="K880" s="154">
        <v>128.483</v>
      </c>
      <c r="L880" s="154">
        <v>126.056</v>
      </c>
      <c r="M880" s="154">
        <v>126.441</v>
      </c>
      <c r="N880" s="135">
        <f t="shared" si="250"/>
        <v>95</v>
      </c>
      <c r="O880" s="167">
        <f t="shared" si="251"/>
        <v>98.483000000000004</v>
      </c>
      <c r="P880" s="167">
        <f t="shared" si="251"/>
        <v>96.055999999999997</v>
      </c>
      <c r="Q880" s="167">
        <f t="shared" si="251"/>
        <v>96.441000000000003</v>
      </c>
      <c r="R880" s="135">
        <f t="shared" si="252"/>
        <v>90</v>
      </c>
      <c r="S880" s="167">
        <f t="shared" si="253"/>
        <v>93.483000000000004</v>
      </c>
      <c r="T880" s="167">
        <f t="shared" si="254"/>
        <v>91.055999999999997</v>
      </c>
      <c r="U880" s="167">
        <f t="shared" si="255"/>
        <v>91.441000000000003</v>
      </c>
      <c r="V880" s="135">
        <f t="shared" si="256"/>
        <v>60</v>
      </c>
      <c r="W880" s="167">
        <f t="shared" si="257"/>
        <v>63.483000000000004</v>
      </c>
      <c r="X880" s="167">
        <f t="shared" si="258"/>
        <v>61.055999999999997</v>
      </c>
      <c r="Y880" s="167">
        <f t="shared" si="259"/>
        <v>61.441000000000003</v>
      </c>
      <c r="Z880">
        <f t="shared" si="260"/>
        <v>98.483000000000004</v>
      </c>
      <c r="AA880">
        <f t="shared" si="261"/>
        <v>96.055999999999997</v>
      </c>
      <c r="AB880" s="168">
        <f t="shared" si="262"/>
        <v>93.483000000000004</v>
      </c>
      <c r="AC880">
        <f t="shared" si="263"/>
        <v>91.055999999999997</v>
      </c>
      <c r="AD880" s="168">
        <f t="shared" si="264"/>
        <v>63.483000000000004</v>
      </c>
      <c r="AE880">
        <f t="shared" si="265"/>
        <v>61.055999999999997</v>
      </c>
    </row>
    <row r="881" spans="1:31" outlineLevel="1" x14ac:dyDescent="0.25">
      <c r="A881" s="149">
        <v>2</v>
      </c>
      <c r="B881" s="164" t="str">
        <f t="shared" si="247"/>
        <v>FA</v>
      </c>
      <c r="C881" s="164" t="str">
        <f t="shared" si="248"/>
        <v>FA</v>
      </c>
      <c r="D881" s="164" t="str">
        <f t="shared" si="249"/>
        <v>FA</v>
      </c>
      <c r="E881" s="135">
        <v>4.68</v>
      </c>
      <c r="F881" s="165">
        <v>3</v>
      </c>
      <c r="G881" s="135">
        <v>15</v>
      </c>
      <c r="H881" s="135">
        <v>125</v>
      </c>
      <c r="I881" s="154">
        <v>0.43692300000000001</v>
      </c>
      <c r="J881" s="154">
        <v>1.4999999999999999E-2</v>
      </c>
      <c r="K881" s="154">
        <v>363.43799999999999</v>
      </c>
      <c r="L881" s="154">
        <v>187.416</v>
      </c>
      <c r="M881" s="154">
        <v>220.07499999999999</v>
      </c>
      <c r="N881" s="135">
        <f t="shared" si="250"/>
        <v>95</v>
      </c>
      <c r="O881" s="167">
        <f t="shared" si="251"/>
        <v>333.43799999999999</v>
      </c>
      <c r="P881" s="167">
        <f t="shared" si="251"/>
        <v>157.416</v>
      </c>
      <c r="Q881" s="167">
        <f t="shared" si="251"/>
        <v>190.07499999999999</v>
      </c>
      <c r="R881" s="135">
        <f t="shared" si="252"/>
        <v>90</v>
      </c>
      <c r="S881" s="167">
        <f t="shared" si="253"/>
        <v>328.43799999999999</v>
      </c>
      <c r="T881" s="167">
        <f t="shared" si="254"/>
        <v>152.416</v>
      </c>
      <c r="U881" s="167">
        <f t="shared" si="255"/>
        <v>185.07499999999999</v>
      </c>
      <c r="V881" s="135">
        <f t="shared" si="256"/>
        <v>60</v>
      </c>
      <c r="W881" s="167">
        <f t="shared" si="257"/>
        <v>298.43799999999999</v>
      </c>
      <c r="X881" s="167">
        <f t="shared" si="258"/>
        <v>122.416</v>
      </c>
      <c r="Y881" s="167">
        <f t="shared" si="259"/>
        <v>155.07499999999999</v>
      </c>
      <c r="Z881" t="str">
        <f t="shared" si="260"/>
        <v>NA</v>
      </c>
      <c r="AA881" t="str">
        <f t="shared" si="261"/>
        <v>NA</v>
      </c>
      <c r="AB881" s="168" t="str">
        <f t="shared" si="262"/>
        <v>NA</v>
      </c>
      <c r="AC881" t="str">
        <f t="shared" si="263"/>
        <v>NA</v>
      </c>
      <c r="AD881" s="168" t="str">
        <f t="shared" si="264"/>
        <v>NA</v>
      </c>
      <c r="AE881" t="str">
        <f t="shared" si="265"/>
        <v>NA</v>
      </c>
    </row>
    <row r="882" spans="1:31" outlineLevel="1" x14ac:dyDescent="0.25">
      <c r="A882" s="149">
        <v>3.5</v>
      </c>
      <c r="B882" s="164" t="str">
        <f t="shared" si="247"/>
        <v>FA</v>
      </c>
      <c r="C882" s="164" t="str">
        <f t="shared" si="248"/>
        <v>FA</v>
      </c>
      <c r="D882" s="164" t="str">
        <f t="shared" si="249"/>
        <v>FA</v>
      </c>
      <c r="E882" s="135">
        <v>8.06</v>
      </c>
      <c r="F882" s="165">
        <v>3</v>
      </c>
      <c r="G882" s="135">
        <v>15</v>
      </c>
      <c r="H882" s="135">
        <v>125</v>
      </c>
      <c r="I882" s="154">
        <v>3.8176899999999998</v>
      </c>
      <c r="J882" s="154">
        <v>1.4999999999999999E-2</v>
      </c>
      <c r="K882" s="154">
        <v>275.66500000000002</v>
      </c>
      <c r="L882" s="154">
        <v>164.19800000000001</v>
      </c>
      <c r="M882" s="154">
        <v>184.24299999999999</v>
      </c>
      <c r="N882" s="135">
        <f t="shared" si="250"/>
        <v>95</v>
      </c>
      <c r="O882" s="167">
        <f t="shared" si="251"/>
        <v>245.66500000000002</v>
      </c>
      <c r="P882" s="167">
        <f t="shared" si="251"/>
        <v>134.19800000000001</v>
      </c>
      <c r="Q882" s="167">
        <f t="shared" si="251"/>
        <v>154.24299999999999</v>
      </c>
      <c r="R882" s="135">
        <f t="shared" si="252"/>
        <v>90</v>
      </c>
      <c r="S882" s="167">
        <f t="shared" si="253"/>
        <v>240.66500000000002</v>
      </c>
      <c r="T882" s="167">
        <f t="shared" si="254"/>
        <v>129.19800000000001</v>
      </c>
      <c r="U882" s="167">
        <f t="shared" si="255"/>
        <v>149.24299999999999</v>
      </c>
      <c r="V882" s="135">
        <f t="shared" si="256"/>
        <v>60</v>
      </c>
      <c r="W882" s="167">
        <f t="shared" si="257"/>
        <v>210.66500000000002</v>
      </c>
      <c r="X882" s="167">
        <f t="shared" si="258"/>
        <v>99.198000000000008</v>
      </c>
      <c r="Y882" s="167">
        <f t="shared" si="259"/>
        <v>119.24299999999999</v>
      </c>
      <c r="Z882" t="str">
        <f t="shared" si="260"/>
        <v>NA</v>
      </c>
      <c r="AA882" t="str">
        <f t="shared" si="261"/>
        <v>NA</v>
      </c>
      <c r="AB882" s="168" t="str">
        <f t="shared" si="262"/>
        <v>NA</v>
      </c>
      <c r="AC882" t="str">
        <f t="shared" si="263"/>
        <v>NA</v>
      </c>
      <c r="AD882" s="168" t="str">
        <f t="shared" si="264"/>
        <v>NA</v>
      </c>
      <c r="AE882" t="str">
        <f t="shared" si="265"/>
        <v>NA</v>
      </c>
    </row>
    <row r="883" spans="1:31" outlineLevel="1" x14ac:dyDescent="0.25">
      <c r="A883" s="149">
        <v>5</v>
      </c>
      <c r="B883" s="164" t="str">
        <f t="shared" si="247"/>
        <v>TR</v>
      </c>
      <c r="C883" s="164" t="str">
        <f t="shared" si="248"/>
        <v>FA</v>
      </c>
      <c r="D883" s="164" t="str">
        <f t="shared" si="249"/>
        <v>FA</v>
      </c>
      <c r="E883" s="135">
        <v>11.44</v>
      </c>
      <c r="F883" s="165">
        <v>3</v>
      </c>
      <c r="G883" s="135">
        <v>15</v>
      </c>
      <c r="H883" s="135">
        <v>125</v>
      </c>
      <c r="I883" s="154">
        <v>7.1984599999999999</v>
      </c>
      <c r="J883" s="154">
        <v>1.4999999999999999E-2</v>
      </c>
      <c r="K883" s="154">
        <v>234.84700000000001</v>
      </c>
      <c r="L883" s="154">
        <v>153.89099999999999</v>
      </c>
      <c r="M883" s="154">
        <v>167.55799999999999</v>
      </c>
      <c r="N883" s="135">
        <f t="shared" si="250"/>
        <v>95</v>
      </c>
      <c r="O883" s="167">
        <f t="shared" si="251"/>
        <v>204.84700000000001</v>
      </c>
      <c r="P883" s="167">
        <f t="shared" si="251"/>
        <v>123.89099999999999</v>
      </c>
      <c r="Q883" s="167">
        <f t="shared" si="251"/>
        <v>137.55799999999999</v>
      </c>
      <c r="R883" s="135">
        <f t="shared" si="252"/>
        <v>90</v>
      </c>
      <c r="S883" s="167">
        <f t="shared" si="253"/>
        <v>199.84700000000001</v>
      </c>
      <c r="T883" s="167">
        <f t="shared" si="254"/>
        <v>118.89099999999999</v>
      </c>
      <c r="U883" s="167">
        <f t="shared" si="255"/>
        <v>132.55799999999999</v>
      </c>
      <c r="V883" s="135">
        <f t="shared" si="256"/>
        <v>60</v>
      </c>
      <c r="W883" s="167">
        <f t="shared" si="257"/>
        <v>169.84700000000001</v>
      </c>
      <c r="X883" s="167">
        <f t="shared" si="258"/>
        <v>88.890999999999991</v>
      </c>
      <c r="Y883" s="167">
        <f t="shared" si="259"/>
        <v>102.55799999999999</v>
      </c>
      <c r="Z883">
        <f t="shared" si="260"/>
        <v>204.84700000000001</v>
      </c>
      <c r="AA883">
        <f t="shared" si="261"/>
        <v>123.89099999999999</v>
      </c>
      <c r="AB883" s="168" t="str">
        <f t="shared" si="262"/>
        <v>NA</v>
      </c>
      <c r="AC883">
        <f t="shared" si="263"/>
        <v>118.89099999999999</v>
      </c>
      <c r="AD883" s="168" t="str">
        <f t="shared" si="264"/>
        <v>NA</v>
      </c>
      <c r="AE883" t="str">
        <f t="shared" si="265"/>
        <v>NA</v>
      </c>
    </row>
    <row r="884" spans="1:31" outlineLevel="1" x14ac:dyDescent="0.25">
      <c r="A884" s="149">
        <v>7.5</v>
      </c>
      <c r="B884" s="164" t="str">
        <f t="shared" si="247"/>
        <v>TR</v>
      </c>
      <c r="C884" s="164" t="str">
        <f t="shared" si="248"/>
        <v>TR</v>
      </c>
      <c r="D884" s="164" t="str">
        <f t="shared" si="249"/>
        <v>TR</v>
      </c>
      <c r="E884" s="135">
        <v>17.07</v>
      </c>
      <c r="F884" s="165">
        <v>3</v>
      </c>
      <c r="G884" s="135">
        <v>15</v>
      </c>
      <c r="H884" s="135">
        <v>125</v>
      </c>
      <c r="I884" s="154">
        <v>12.8331</v>
      </c>
      <c r="J884" s="154">
        <v>1.4999999999999999E-2</v>
      </c>
      <c r="K884" s="154">
        <v>200.691</v>
      </c>
      <c r="L884" s="154">
        <v>144.96199999999999</v>
      </c>
      <c r="M884" s="154">
        <v>154.61600000000001</v>
      </c>
      <c r="N884" s="135">
        <f t="shared" si="250"/>
        <v>95</v>
      </c>
      <c r="O884" s="167">
        <f t="shared" si="251"/>
        <v>170.691</v>
      </c>
      <c r="P884" s="167">
        <f t="shared" si="251"/>
        <v>114.96199999999999</v>
      </c>
      <c r="Q884" s="167">
        <f t="shared" si="251"/>
        <v>124.61600000000001</v>
      </c>
      <c r="R884" s="135">
        <f t="shared" si="252"/>
        <v>90</v>
      </c>
      <c r="S884" s="167">
        <f t="shared" si="253"/>
        <v>165.691</v>
      </c>
      <c r="T884" s="167">
        <f t="shared" si="254"/>
        <v>109.96199999999999</v>
      </c>
      <c r="U884" s="167">
        <f t="shared" si="255"/>
        <v>119.61600000000001</v>
      </c>
      <c r="V884" s="135">
        <f t="shared" si="256"/>
        <v>60</v>
      </c>
      <c r="W884" s="167">
        <f t="shared" si="257"/>
        <v>135.691</v>
      </c>
      <c r="X884" s="167">
        <f t="shared" si="258"/>
        <v>79.961999999999989</v>
      </c>
      <c r="Y884" s="167">
        <f t="shared" si="259"/>
        <v>89.616000000000014</v>
      </c>
      <c r="Z884">
        <f t="shared" si="260"/>
        <v>170.691</v>
      </c>
      <c r="AA884">
        <f t="shared" si="261"/>
        <v>114.96199999999999</v>
      </c>
      <c r="AB884" s="168">
        <f t="shared" si="262"/>
        <v>165.691</v>
      </c>
      <c r="AC884">
        <f t="shared" si="263"/>
        <v>109.96199999999999</v>
      </c>
      <c r="AD884" s="168">
        <f t="shared" si="264"/>
        <v>135.691</v>
      </c>
      <c r="AE884">
        <f t="shared" si="265"/>
        <v>79.961999999999989</v>
      </c>
    </row>
    <row r="885" spans="1:31" outlineLevel="1" x14ac:dyDescent="0.25">
      <c r="A885" s="149">
        <v>10</v>
      </c>
      <c r="B885" s="164" t="str">
        <f t="shared" si="247"/>
        <v>TR</v>
      </c>
      <c r="C885" s="164" t="str">
        <f t="shared" si="248"/>
        <v>TR</v>
      </c>
      <c r="D885" s="164" t="str">
        <f t="shared" si="249"/>
        <v>TR</v>
      </c>
      <c r="E885" s="135">
        <v>22.71</v>
      </c>
      <c r="F885" s="165">
        <v>3</v>
      </c>
      <c r="G885" s="135">
        <v>15</v>
      </c>
      <c r="H885" s="135">
        <v>125</v>
      </c>
      <c r="I885" s="154">
        <v>18.467700000000001</v>
      </c>
      <c r="J885" s="154">
        <v>1.4999999999999999E-2</v>
      </c>
      <c r="K885" s="154">
        <v>182.97800000000001</v>
      </c>
      <c r="L885" s="154">
        <v>140.48599999999999</v>
      </c>
      <c r="M885" s="154">
        <v>147.625</v>
      </c>
      <c r="N885" s="135">
        <f t="shared" si="250"/>
        <v>95</v>
      </c>
      <c r="O885" s="167">
        <f t="shared" si="251"/>
        <v>152.97800000000001</v>
      </c>
      <c r="P885" s="167">
        <f t="shared" si="251"/>
        <v>110.48599999999999</v>
      </c>
      <c r="Q885" s="167">
        <f t="shared" si="251"/>
        <v>117.625</v>
      </c>
      <c r="R885" s="135">
        <f t="shared" si="252"/>
        <v>90</v>
      </c>
      <c r="S885" s="167">
        <f t="shared" si="253"/>
        <v>147.97800000000001</v>
      </c>
      <c r="T885" s="167">
        <f t="shared" si="254"/>
        <v>105.48599999999999</v>
      </c>
      <c r="U885" s="167">
        <f t="shared" si="255"/>
        <v>112.625</v>
      </c>
      <c r="V885" s="135">
        <f t="shared" si="256"/>
        <v>60</v>
      </c>
      <c r="W885" s="167">
        <f t="shared" si="257"/>
        <v>117.97800000000001</v>
      </c>
      <c r="X885" s="167">
        <f t="shared" si="258"/>
        <v>75.48599999999999</v>
      </c>
      <c r="Y885" s="167">
        <f t="shared" si="259"/>
        <v>82.625</v>
      </c>
      <c r="Z885">
        <f t="shared" si="260"/>
        <v>152.97800000000001</v>
      </c>
      <c r="AA885">
        <f t="shared" si="261"/>
        <v>110.48599999999999</v>
      </c>
      <c r="AB885" s="168">
        <f t="shared" si="262"/>
        <v>147.97800000000001</v>
      </c>
      <c r="AC885">
        <f t="shared" si="263"/>
        <v>105.48599999999999</v>
      </c>
      <c r="AD885" s="168">
        <f t="shared" si="264"/>
        <v>117.97800000000001</v>
      </c>
      <c r="AE885">
        <f t="shared" si="265"/>
        <v>75.48599999999999</v>
      </c>
    </row>
    <row r="886" spans="1:31" outlineLevel="1" x14ac:dyDescent="0.25">
      <c r="A886" s="149">
        <v>15</v>
      </c>
      <c r="B886" s="164" t="str">
        <f t="shared" si="247"/>
        <v>TR</v>
      </c>
      <c r="C886" s="164" t="str">
        <f t="shared" si="248"/>
        <v>TR</v>
      </c>
      <c r="D886" s="164" t="str">
        <f t="shared" si="249"/>
        <v>TR</v>
      </c>
      <c r="E886" s="135">
        <v>33.979999999999997</v>
      </c>
      <c r="F886" s="165">
        <v>3</v>
      </c>
      <c r="G886" s="135">
        <v>15</v>
      </c>
      <c r="H886" s="135">
        <v>125</v>
      </c>
      <c r="I886" s="154">
        <v>29.736899999999999</v>
      </c>
      <c r="J886" s="154">
        <v>1.4999999999999999E-2</v>
      </c>
      <c r="K886" s="154">
        <v>164.61199999999999</v>
      </c>
      <c r="L886" s="154">
        <v>135.61099999999999</v>
      </c>
      <c r="M886" s="154">
        <v>140.48599999999999</v>
      </c>
      <c r="N886" s="135">
        <f t="shared" si="250"/>
        <v>95</v>
      </c>
      <c r="O886" s="167">
        <f t="shared" si="251"/>
        <v>134.61199999999999</v>
      </c>
      <c r="P886" s="167">
        <f t="shared" si="251"/>
        <v>105.61099999999999</v>
      </c>
      <c r="Q886" s="167">
        <f t="shared" si="251"/>
        <v>110.48599999999999</v>
      </c>
      <c r="R886" s="135">
        <f t="shared" si="252"/>
        <v>90</v>
      </c>
      <c r="S886" s="167">
        <f t="shared" si="253"/>
        <v>129.61199999999999</v>
      </c>
      <c r="T886" s="167">
        <f t="shared" si="254"/>
        <v>100.61099999999999</v>
      </c>
      <c r="U886" s="167">
        <f t="shared" si="255"/>
        <v>105.48599999999999</v>
      </c>
      <c r="V886" s="135">
        <f t="shared" si="256"/>
        <v>60</v>
      </c>
      <c r="W886" s="167">
        <f t="shared" si="257"/>
        <v>99.611999999999995</v>
      </c>
      <c r="X886" s="167">
        <f t="shared" si="258"/>
        <v>70.61099999999999</v>
      </c>
      <c r="Y886" s="167">
        <f t="shared" si="259"/>
        <v>75.48599999999999</v>
      </c>
      <c r="Z886">
        <f t="shared" si="260"/>
        <v>134.61199999999999</v>
      </c>
      <c r="AA886">
        <f t="shared" si="261"/>
        <v>105.61099999999999</v>
      </c>
      <c r="AB886" s="168">
        <f t="shared" si="262"/>
        <v>129.61199999999999</v>
      </c>
      <c r="AC886">
        <f t="shared" si="263"/>
        <v>100.61099999999999</v>
      </c>
      <c r="AD886" s="168">
        <f t="shared" si="264"/>
        <v>99.611999999999995</v>
      </c>
      <c r="AE886">
        <f t="shared" si="265"/>
        <v>70.61099999999999</v>
      </c>
    </row>
    <row r="887" spans="1:31" outlineLevel="1" x14ac:dyDescent="0.25">
      <c r="A887" s="149">
        <v>20</v>
      </c>
      <c r="B887" s="164" t="str">
        <f t="shared" si="247"/>
        <v>TR</v>
      </c>
      <c r="C887" s="164" t="str">
        <f t="shared" si="248"/>
        <v>TR</v>
      </c>
      <c r="D887" s="164" t="str">
        <f t="shared" si="249"/>
        <v>TR</v>
      </c>
      <c r="E887" s="135">
        <v>45.25</v>
      </c>
      <c r="F887" s="165">
        <v>3</v>
      </c>
      <c r="G887" s="135">
        <v>15</v>
      </c>
      <c r="H887" s="135">
        <v>125</v>
      </c>
      <c r="I887" s="154">
        <v>41.0062</v>
      </c>
      <c r="J887" s="154">
        <v>1.4999999999999999E-2</v>
      </c>
      <c r="K887" s="154">
        <v>155.178</v>
      </c>
      <c r="L887" s="154">
        <v>133.19999999999999</v>
      </c>
      <c r="M887" s="154">
        <v>136.76499999999999</v>
      </c>
      <c r="N887" s="135">
        <f t="shared" si="250"/>
        <v>95</v>
      </c>
      <c r="O887" s="167">
        <f t="shared" si="251"/>
        <v>125.178</v>
      </c>
      <c r="P887" s="167">
        <f t="shared" si="251"/>
        <v>103.19999999999999</v>
      </c>
      <c r="Q887" s="167">
        <f t="shared" si="251"/>
        <v>106.76499999999999</v>
      </c>
      <c r="R887" s="135">
        <f t="shared" si="252"/>
        <v>90</v>
      </c>
      <c r="S887" s="167">
        <f t="shared" si="253"/>
        <v>120.178</v>
      </c>
      <c r="T887" s="167">
        <f t="shared" si="254"/>
        <v>98.199999999999989</v>
      </c>
      <c r="U887" s="167">
        <f t="shared" si="255"/>
        <v>101.76499999999999</v>
      </c>
      <c r="V887" s="135">
        <f t="shared" si="256"/>
        <v>60</v>
      </c>
      <c r="W887" s="167">
        <f t="shared" si="257"/>
        <v>90.177999999999997</v>
      </c>
      <c r="X887" s="167">
        <f t="shared" si="258"/>
        <v>68.199999999999989</v>
      </c>
      <c r="Y887" s="167">
        <f t="shared" si="259"/>
        <v>71.764999999999986</v>
      </c>
      <c r="Z887">
        <f t="shared" si="260"/>
        <v>125.178</v>
      </c>
      <c r="AA887">
        <f t="shared" si="261"/>
        <v>103.19999999999999</v>
      </c>
      <c r="AB887" s="168">
        <f t="shared" si="262"/>
        <v>120.178</v>
      </c>
      <c r="AC887">
        <f t="shared" si="263"/>
        <v>98.199999999999989</v>
      </c>
      <c r="AD887" s="168">
        <f t="shared" si="264"/>
        <v>90.177999999999997</v>
      </c>
      <c r="AE887">
        <f t="shared" si="265"/>
        <v>68.199999999999989</v>
      </c>
    </row>
    <row r="888" spans="1:31" outlineLevel="1" x14ac:dyDescent="0.25">
      <c r="A888" s="149">
        <v>35</v>
      </c>
      <c r="B888" s="164" t="str">
        <f t="shared" si="247"/>
        <v>FA</v>
      </c>
      <c r="C888" s="164" t="str">
        <f t="shared" si="248"/>
        <v>FA</v>
      </c>
      <c r="D888" s="164" t="str">
        <f t="shared" si="249"/>
        <v>FA</v>
      </c>
      <c r="E888" s="135">
        <v>79.05</v>
      </c>
      <c r="F888" s="165">
        <v>3</v>
      </c>
      <c r="G888" s="135">
        <v>15</v>
      </c>
      <c r="H888" s="135">
        <v>125</v>
      </c>
      <c r="I888" s="154">
        <v>74.813800000000001</v>
      </c>
      <c r="J888" s="154">
        <v>1.4999999999999999E-2</v>
      </c>
      <c r="K888" s="154">
        <v>142.71199999999999</v>
      </c>
      <c r="L888" s="154">
        <v>129.93600000000001</v>
      </c>
      <c r="M888" s="154">
        <v>132.071</v>
      </c>
      <c r="N888" s="135">
        <f t="shared" si="250"/>
        <v>95</v>
      </c>
      <c r="O888" s="167">
        <f t="shared" si="251"/>
        <v>112.71199999999999</v>
      </c>
      <c r="P888" s="167">
        <f t="shared" si="251"/>
        <v>99.936000000000007</v>
      </c>
      <c r="Q888" s="167">
        <f t="shared" si="251"/>
        <v>102.071</v>
      </c>
      <c r="R888" s="135">
        <f t="shared" si="252"/>
        <v>90</v>
      </c>
      <c r="S888" s="167">
        <f t="shared" si="253"/>
        <v>107.71199999999999</v>
      </c>
      <c r="T888" s="167">
        <f t="shared" si="254"/>
        <v>94.936000000000007</v>
      </c>
      <c r="U888" s="167">
        <f t="shared" si="255"/>
        <v>97.070999999999998</v>
      </c>
      <c r="V888" s="135">
        <f t="shared" si="256"/>
        <v>60</v>
      </c>
      <c r="W888" s="167">
        <f t="shared" si="257"/>
        <v>77.711999999999989</v>
      </c>
      <c r="X888" s="167">
        <f t="shared" si="258"/>
        <v>64.936000000000007</v>
      </c>
      <c r="Y888" s="167">
        <f t="shared" si="259"/>
        <v>67.070999999999998</v>
      </c>
      <c r="Z888">
        <f t="shared" si="260"/>
        <v>112.71199999999999</v>
      </c>
      <c r="AA888">
        <f t="shared" si="261"/>
        <v>99.936000000000007</v>
      </c>
      <c r="AB888" s="168">
        <f t="shared" si="262"/>
        <v>107.71199999999999</v>
      </c>
      <c r="AC888">
        <f t="shared" si="263"/>
        <v>94.936000000000007</v>
      </c>
      <c r="AD888" s="168">
        <f t="shared" si="264"/>
        <v>77.711999999999989</v>
      </c>
      <c r="AE888">
        <f t="shared" si="265"/>
        <v>64.936000000000007</v>
      </c>
    </row>
    <row r="889" spans="1:31" outlineLevel="1" x14ac:dyDescent="0.25">
      <c r="A889" s="149">
        <v>50</v>
      </c>
      <c r="B889" s="164" t="str">
        <f t="shared" ref="B889:B940" si="266">IF(AND($A889&lt;=$C$29,Z889&lt;&gt;"NA",AA889&lt;&gt;"NA",G889&gt;=$Z$31),"TR","FA")</f>
        <v>FA</v>
      </c>
      <c r="C889" s="164" t="str">
        <f t="shared" ref="C889:C940" si="267">IF(AND($A889&lt;=$C$29,$AB889&lt;&gt;"NA",$AC889&lt;&gt;"NA",$G889&gt;=$AB$31),"TR","FA")</f>
        <v>FA</v>
      </c>
      <c r="D889" s="164" t="str">
        <f t="shared" ref="D889:D940" si="268">IF(AND($A889&lt;=$C$29,$AD889&lt;&gt;"NA",$AE889&lt;&gt;"NA",$G889&gt;=$AD$31),"TR","FA")</f>
        <v>FA</v>
      </c>
      <c r="E889" s="135">
        <v>112.86</v>
      </c>
      <c r="F889" s="165">
        <v>3</v>
      </c>
      <c r="G889" s="135">
        <v>15</v>
      </c>
      <c r="H889" s="135">
        <v>125</v>
      </c>
      <c r="I889" s="154">
        <v>108.622</v>
      </c>
      <c r="J889" s="154">
        <v>1.4999999999999999E-2</v>
      </c>
      <c r="K889" s="154">
        <v>137.63200000000001</v>
      </c>
      <c r="L889" s="154">
        <v>128.547</v>
      </c>
      <c r="M889" s="154">
        <v>130.012</v>
      </c>
      <c r="N889" s="135">
        <f t="shared" si="250"/>
        <v>95</v>
      </c>
      <c r="O889" s="167">
        <f t="shared" si="251"/>
        <v>107.63200000000001</v>
      </c>
      <c r="P889" s="167">
        <f t="shared" si="251"/>
        <v>98.546999999999997</v>
      </c>
      <c r="Q889" s="167">
        <f t="shared" si="251"/>
        <v>100.012</v>
      </c>
      <c r="R889" s="135">
        <f t="shared" si="252"/>
        <v>90</v>
      </c>
      <c r="S889" s="167">
        <f t="shared" si="253"/>
        <v>102.63200000000001</v>
      </c>
      <c r="T889" s="167">
        <f t="shared" si="254"/>
        <v>93.546999999999997</v>
      </c>
      <c r="U889" s="167">
        <f t="shared" si="255"/>
        <v>95.012</v>
      </c>
      <c r="V889" s="135">
        <f t="shared" si="256"/>
        <v>60</v>
      </c>
      <c r="W889" s="167">
        <f t="shared" si="257"/>
        <v>72.632000000000005</v>
      </c>
      <c r="X889" s="167">
        <f t="shared" si="258"/>
        <v>63.546999999999997</v>
      </c>
      <c r="Y889" s="167">
        <f t="shared" si="259"/>
        <v>65.012</v>
      </c>
      <c r="Z889">
        <f t="shared" si="260"/>
        <v>107.63200000000001</v>
      </c>
      <c r="AA889">
        <f t="shared" si="261"/>
        <v>98.546999999999997</v>
      </c>
      <c r="AB889" s="168">
        <f t="shared" si="262"/>
        <v>102.63200000000001</v>
      </c>
      <c r="AC889">
        <f t="shared" si="263"/>
        <v>93.546999999999997</v>
      </c>
      <c r="AD889" s="168">
        <f t="shared" si="264"/>
        <v>72.632000000000005</v>
      </c>
      <c r="AE889">
        <f t="shared" si="265"/>
        <v>63.546999999999997</v>
      </c>
    </row>
    <row r="890" spans="1:31" outlineLevel="1" x14ac:dyDescent="0.25">
      <c r="A890" s="149">
        <v>60</v>
      </c>
      <c r="B890" s="164" t="str">
        <f t="shared" si="266"/>
        <v>FA</v>
      </c>
      <c r="C890" s="164" t="str">
        <f t="shared" si="267"/>
        <v>FA</v>
      </c>
      <c r="D890" s="164" t="str">
        <f t="shared" si="268"/>
        <v>FA</v>
      </c>
      <c r="E890" s="135">
        <v>135.4</v>
      </c>
      <c r="F890" s="165">
        <v>3</v>
      </c>
      <c r="G890" s="135">
        <v>15</v>
      </c>
      <c r="H890" s="135">
        <v>125</v>
      </c>
      <c r="I890" s="154">
        <v>131.16</v>
      </c>
      <c r="J890" s="154">
        <v>1.4999999999999999E-2</v>
      </c>
      <c r="K890" s="154">
        <v>135.60900000000001</v>
      </c>
      <c r="L890" s="154">
        <v>128.018</v>
      </c>
      <c r="M890" s="154">
        <v>129.203</v>
      </c>
      <c r="N890" s="135">
        <f t="shared" ref="N890:N940" si="269">$O$35</f>
        <v>95</v>
      </c>
      <c r="O890" s="167">
        <f t="shared" ref="O890:Q940" si="270">K890-$K$35+$O$35</f>
        <v>105.60900000000001</v>
      </c>
      <c r="P890" s="167">
        <f t="shared" si="270"/>
        <v>98.018000000000001</v>
      </c>
      <c r="Q890" s="167">
        <f t="shared" si="270"/>
        <v>99.203000000000003</v>
      </c>
      <c r="R890" s="135">
        <f t="shared" ref="R890:R940" si="271">$S$35</f>
        <v>90</v>
      </c>
      <c r="S890" s="167">
        <f t="shared" ref="S890:S940" si="272">$K890-$K$35+$S$35</f>
        <v>100.60900000000001</v>
      </c>
      <c r="T890" s="167">
        <f t="shared" ref="T890:T940" si="273">$L890-$K$35+$S$35</f>
        <v>93.018000000000001</v>
      </c>
      <c r="U890" s="167">
        <f t="shared" ref="U890:U940" si="274">$M890-$K$35+$S$35</f>
        <v>94.203000000000003</v>
      </c>
      <c r="V890" s="135">
        <f t="shared" ref="V890:V940" si="275">$W$35</f>
        <v>60</v>
      </c>
      <c r="W890" s="167">
        <f t="shared" ref="W890:W940" si="276">$K890-$K$35+$W$35</f>
        <v>70.609000000000009</v>
      </c>
      <c r="X890" s="167">
        <f t="shared" ref="X890:X940" si="277">$L890-$K$35+$W$35</f>
        <v>63.018000000000001</v>
      </c>
      <c r="Y890" s="167">
        <f t="shared" ref="Y890:Y940" si="278">$M890-$K$35+$W$35</f>
        <v>64.203000000000003</v>
      </c>
      <c r="Z890">
        <f t="shared" ref="Z890:Z940" si="279">IF(O890&lt;$Z$35,O890,"NA")</f>
        <v>105.60900000000001</v>
      </c>
      <c r="AA890">
        <f t="shared" ref="AA890:AA940" si="280">IF(P890&lt;$AA$35,P890,"NA")</f>
        <v>98.018000000000001</v>
      </c>
      <c r="AB890" s="168">
        <f t="shared" ref="AB890:AB940" si="281">IF(S890&lt;$AB$35,S890,"NA")</f>
        <v>100.60900000000001</v>
      </c>
      <c r="AC890">
        <f t="shared" ref="AC890:AC940" si="282">IF(T890&lt;$AC$35,T890,"NA")</f>
        <v>93.018000000000001</v>
      </c>
      <c r="AD890" s="168">
        <f t="shared" ref="AD890:AD940" si="283">IF(W890&lt;$AD$35,W890,"NA")</f>
        <v>70.609000000000009</v>
      </c>
      <c r="AE890">
        <f t="shared" ref="AE890:AE940" si="284">IF(X890&lt;$AE$35,X890,"NA")</f>
        <v>63.018000000000001</v>
      </c>
    </row>
    <row r="891" spans="1:31" outlineLevel="1" x14ac:dyDescent="0.25">
      <c r="A891" s="149">
        <v>70</v>
      </c>
      <c r="B891" s="164" t="str">
        <f t="shared" si="266"/>
        <v>FA</v>
      </c>
      <c r="C891" s="164" t="str">
        <f t="shared" si="267"/>
        <v>FA</v>
      </c>
      <c r="D891" s="164" t="str">
        <f t="shared" si="268"/>
        <v>FA</v>
      </c>
      <c r="E891" s="135">
        <v>157.94</v>
      </c>
      <c r="F891" s="165">
        <v>3</v>
      </c>
      <c r="G891" s="135">
        <v>15</v>
      </c>
      <c r="H891" s="135">
        <v>125</v>
      </c>
      <c r="I891" s="154">
        <v>153.69800000000001</v>
      </c>
      <c r="J891" s="154">
        <v>1.4999999999999999E-2</v>
      </c>
      <c r="K891" s="154">
        <v>134.16999999999999</v>
      </c>
      <c r="L891" s="154">
        <v>127.63200000000001</v>
      </c>
      <c r="M891" s="154">
        <v>128.684</v>
      </c>
      <c r="N891" s="135">
        <f t="shared" si="269"/>
        <v>95</v>
      </c>
      <c r="O891" s="167">
        <f t="shared" si="270"/>
        <v>104.16999999999999</v>
      </c>
      <c r="P891" s="167">
        <f t="shared" si="270"/>
        <v>97.632000000000005</v>
      </c>
      <c r="Q891" s="167">
        <f t="shared" si="270"/>
        <v>98.683999999999997</v>
      </c>
      <c r="R891" s="135">
        <f t="shared" si="271"/>
        <v>90</v>
      </c>
      <c r="S891" s="167">
        <f t="shared" si="272"/>
        <v>99.169999999999987</v>
      </c>
      <c r="T891" s="167">
        <f t="shared" si="273"/>
        <v>92.632000000000005</v>
      </c>
      <c r="U891" s="167">
        <f t="shared" si="274"/>
        <v>93.683999999999997</v>
      </c>
      <c r="V891" s="135">
        <f t="shared" si="275"/>
        <v>60</v>
      </c>
      <c r="W891" s="167">
        <f t="shared" si="276"/>
        <v>69.169999999999987</v>
      </c>
      <c r="X891" s="167">
        <f t="shared" si="277"/>
        <v>62.632000000000005</v>
      </c>
      <c r="Y891" s="167">
        <f t="shared" si="278"/>
        <v>63.683999999999997</v>
      </c>
      <c r="Z891">
        <f t="shared" si="279"/>
        <v>104.16999999999999</v>
      </c>
      <c r="AA891">
        <f t="shared" si="280"/>
        <v>97.632000000000005</v>
      </c>
      <c r="AB891" s="168">
        <f t="shared" si="281"/>
        <v>99.169999999999987</v>
      </c>
      <c r="AC891">
        <f t="shared" si="282"/>
        <v>92.632000000000005</v>
      </c>
      <c r="AD891" s="168">
        <f t="shared" si="283"/>
        <v>69.169999999999987</v>
      </c>
      <c r="AE891">
        <f t="shared" si="284"/>
        <v>62.632000000000005</v>
      </c>
    </row>
    <row r="892" spans="1:31" outlineLevel="1" x14ac:dyDescent="0.25">
      <c r="A892" s="149">
        <v>85</v>
      </c>
      <c r="B892" s="164" t="str">
        <f t="shared" si="266"/>
        <v>FA</v>
      </c>
      <c r="C892" s="164" t="str">
        <f t="shared" si="267"/>
        <v>FA</v>
      </c>
      <c r="D892" s="164" t="str">
        <f t="shared" si="268"/>
        <v>FA</v>
      </c>
      <c r="E892" s="135">
        <v>191.75</v>
      </c>
      <c r="F892" s="165">
        <v>3</v>
      </c>
      <c r="G892" s="135">
        <v>15</v>
      </c>
      <c r="H892" s="135">
        <v>125</v>
      </c>
      <c r="I892" s="154">
        <v>187.506</v>
      </c>
      <c r="J892" s="154">
        <v>1.4999999999999999E-2</v>
      </c>
      <c r="K892" s="154">
        <v>132.59800000000001</v>
      </c>
      <c r="L892" s="154">
        <v>127.18899999999999</v>
      </c>
      <c r="M892" s="154">
        <v>128.06200000000001</v>
      </c>
      <c r="N892" s="135">
        <f t="shared" si="269"/>
        <v>95</v>
      </c>
      <c r="O892" s="167">
        <f t="shared" si="270"/>
        <v>102.59800000000001</v>
      </c>
      <c r="P892" s="167">
        <f t="shared" si="270"/>
        <v>97.188999999999993</v>
      </c>
      <c r="Q892" s="167">
        <f t="shared" si="270"/>
        <v>98.062000000000012</v>
      </c>
      <c r="R892" s="135">
        <f t="shared" si="271"/>
        <v>90</v>
      </c>
      <c r="S892" s="167">
        <f t="shared" si="272"/>
        <v>97.598000000000013</v>
      </c>
      <c r="T892" s="167">
        <f t="shared" si="273"/>
        <v>92.188999999999993</v>
      </c>
      <c r="U892" s="167">
        <f t="shared" si="274"/>
        <v>93.062000000000012</v>
      </c>
      <c r="V892" s="135">
        <f t="shared" si="275"/>
        <v>60</v>
      </c>
      <c r="W892" s="167">
        <f t="shared" si="276"/>
        <v>67.598000000000013</v>
      </c>
      <c r="X892" s="167">
        <f t="shared" si="277"/>
        <v>62.188999999999993</v>
      </c>
      <c r="Y892" s="167">
        <f t="shared" si="278"/>
        <v>63.062000000000012</v>
      </c>
      <c r="Z892">
        <f t="shared" si="279"/>
        <v>102.59800000000001</v>
      </c>
      <c r="AA892">
        <f t="shared" si="280"/>
        <v>97.188999999999993</v>
      </c>
      <c r="AB892" s="168">
        <f t="shared" si="281"/>
        <v>97.598000000000013</v>
      </c>
      <c r="AC892">
        <f t="shared" si="282"/>
        <v>92.188999999999993</v>
      </c>
      <c r="AD892" s="168">
        <f t="shared" si="283"/>
        <v>67.598000000000013</v>
      </c>
      <c r="AE892">
        <f t="shared" si="284"/>
        <v>62.188999999999993</v>
      </c>
    </row>
    <row r="893" spans="1:31" outlineLevel="1" x14ac:dyDescent="0.25">
      <c r="A893" s="149">
        <v>100</v>
      </c>
      <c r="B893" s="164" t="str">
        <f t="shared" si="266"/>
        <v>FA</v>
      </c>
      <c r="C893" s="164" t="str">
        <f t="shared" si="267"/>
        <v>FA</v>
      </c>
      <c r="D893" s="164" t="str">
        <f t="shared" si="268"/>
        <v>FA</v>
      </c>
      <c r="E893" s="135">
        <v>225.55</v>
      </c>
      <c r="F893" s="165">
        <v>3</v>
      </c>
      <c r="G893" s="135">
        <v>15</v>
      </c>
      <c r="H893" s="135">
        <v>125</v>
      </c>
      <c r="I893" s="154">
        <v>221.31399999999999</v>
      </c>
      <c r="J893" s="154">
        <v>1.4999999999999999E-2</v>
      </c>
      <c r="K893" s="154">
        <v>131.471</v>
      </c>
      <c r="L893" s="154">
        <v>126.905</v>
      </c>
      <c r="M893" s="154">
        <v>127.651</v>
      </c>
      <c r="N893" s="135">
        <f t="shared" si="269"/>
        <v>95</v>
      </c>
      <c r="O893" s="167">
        <f t="shared" si="270"/>
        <v>101.471</v>
      </c>
      <c r="P893" s="167">
        <f t="shared" si="270"/>
        <v>96.905000000000001</v>
      </c>
      <c r="Q893" s="167">
        <f t="shared" si="270"/>
        <v>97.650999999999996</v>
      </c>
      <c r="R893" s="135">
        <f t="shared" si="271"/>
        <v>90</v>
      </c>
      <c r="S893" s="167">
        <f t="shared" si="272"/>
        <v>96.471000000000004</v>
      </c>
      <c r="T893" s="167">
        <f t="shared" si="273"/>
        <v>91.905000000000001</v>
      </c>
      <c r="U893" s="167">
        <f t="shared" si="274"/>
        <v>92.650999999999996</v>
      </c>
      <c r="V893" s="135">
        <f t="shared" si="275"/>
        <v>60</v>
      </c>
      <c r="W893" s="167">
        <f t="shared" si="276"/>
        <v>66.471000000000004</v>
      </c>
      <c r="X893" s="167">
        <f t="shared" si="277"/>
        <v>61.905000000000001</v>
      </c>
      <c r="Y893" s="167">
        <f t="shared" si="278"/>
        <v>62.650999999999996</v>
      </c>
      <c r="Z893">
        <f t="shared" si="279"/>
        <v>101.471</v>
      </c>
      <c r="AA893">
        <f t="shared" si="280"/>
        <v>96.905000000000001</v>
      </c>
      <c r="AB893" s="168">
        <f t="shared" si="281"/>
        <v>96.471000000000004</v>
      </c>
      <c r="AC893">
        <f t="shared" si="282"/>
        <v>91.905000000000001</v>
      </c>
      <c r="AD893" s="168">
        <f t="shared" si="283"/>
        <v>66.471000000000004</v>
      </c>
      <c r="AE893">
        <f t="shared" si="284"/>
        <v>61.905000000000001</v>
      </c>
    </row>
    <row r="894" spans="1:31" outlineLevel="1" x14ac:dyDescent="0.25">
      <c r="A894" s="149">
        <v>125</v>
      </c>
      <c r="B894" s="164" t="str">
        <f t="shared" si="266"/>
        <v>FA</v>
      </c>
      <c r="C894" s="164" t="str">
        <f t="shared" si="267"/>
        <v>FA</v>
      </c>
      <c r="D894" s="164" t="str">
        <f t="shared" si="268"/>
        <v>FA</v>
      </c>
      <c r="E894" s="135">
        <v>281.89999999999998</v>
      </c>
      <c r="F894" s="165">
        <v>3</v>
      </c>
      <c r="G894" s="135">
        <v>15</v>
      </c>
      <c r="H894" s="135">
        <v>125</v>
      </c>
      <c r="I894" s="154">
        <v>277.66000000000003</v>
      </c>
      <c r="J894" s="154">
        <v>1.4999999999999999E-2</v>
      </c>
      <c r="K894" s="154">
        <v>130.23599999999999</v>
      </c>
      <c r="L894" s="154">
        <v>126.557</v>
      </c>
      <c r="M894" s="154">
        <v>127.095</v>
      </c>
      <c r="N894" s="135">
        <f t="shared" si="269"/>
        <v>95</v>
      </c>
      <c r="O894" s="167">
        <f t="shared" si="270"/>
        <v>100.23599999999999</v>
      </c>
      <c r="P894" s="167">
        <f t="shared" si="270"/>
        <v>96.557000000000002</v>
      </c>
      <c r="Q894" s="167">
        <f t="shared" si="270"/>
        <v>97.094999999999999</v>
      </c>
      <c r="R894" s="135">
        <f t="shared" si="271"/>
        <v>90</v>
      </c>
      <c r="S894" s="167">
        <f t="shared" si="272"/>
        <v>95.23599999999999</v>
      </c>
      <c r="T894" s="167">
        <f t="shared" si="273"/>
        <v>91.557000000000002</v>
      </c>
      <c r="U894" s="167">
        <f t="shared" si="274"/>
        <v>92.094999999999999</v>
      </c>
      <c r="V894" s="135">
        <f t="shared" si="275"/>
        <v>60</v>
      </c>
      <c r="W894" s="167">
        <f t="shared" si="276"/>
        <v>65.23599999999999</v>
      </c>
      <c r="X894" s="167">
        <f t="shared" si="277"/>
        <v>61.557000000000002</v>
      </c>
      <c r="Y894" s="167">
        <f t="shared" si="278"/>
        <v>62.094999999999999</v>
      </c>
      <c r="Z894">
        <f t="shared" si="279"/>
        <v>100.23599999999999</v>
      </c>
      <c r="AA894">
        <f t="shared" si="280"/>
        <v>96.557000000000002</v>
      </c>
      <c r="AB894" s="168">
        <f t="shared" si="281"/>
        <v>95.23599999999999</v>
      </c>
      <c r="AC894">
        <f t="shared" si="282"/>
        <v>91.557000000000002</v>
      </c>
      <c r="AD894" s="168">
        <f t="shared" si="283"/>
        <v>65.23599999999999</v>
      </c>
      <c r="AE894">
        <f t="shared" si="284"/>
        <v>61.557000000000002</v>
      </c>
    </row>
    <row r="895" spans="1:31" outlineLevel="1" x14ac:dyDescent="0.25">
      <c r="A895" s="149">
        <v>150</v>
      </c>
      <c r="B895" s="164" t="str">
        <f t="shared" si="266"/>
        <v>FA</v>
      </c>
      <c r="C895" s="164" t="str">
        <f t="shared" si="267"/>
        <v>FA</v>
      </c>
      <c r="D895" s="164" t="str">
        <f t="shared" si="268"/>
        <v>FA</v>
      </c>
      <c r="E895" s="135">
        <v>338.25</v>
      </c>
      <c r="F895" s="165">
        <v>3</v>
      </c>
      <c r="G895" s="135">
        <v>15</v>
      </c>
      <c r="H895" s="135">
        <v>125</v>
      </c>
      <c r="I895" s="154">
        <v>334.00599999999997</v>
      </c>
      <c r="J895" s="154">
        <v>1.4999999999999999E-2</v>
      </c>
      <c r="K895" s="154">
        <v>129.352</v>
      </c>
      <c r="L895" s="154">
        <v>126.319</v>
      </c>
      <c r="M895" s="154">
        <v>126.8</v>
      </c>
      <c r="N895" s="135">
        <f t="shared" si="269"/>
        <v>95</v>
      </c>
      <c r="O895" s="167">
        <f t="shared" si="270"/>
        <v>99.352000000000004</v>
      </c>
      <c r="P895" s="167">
        <f t="shared" si="270"/>
        <v>96.319000000000003</v>
      </c>
      <c r="Q895" s="167">
        <f t="shared" si="270"/>
        <v>96.8</v>
      </c>
      <c r="R895" s="135">
        <f t="shared" si="271"/>
        <v>90</v>
      </c>
      <c r="S895" s="167">
        <f t="shared" si="272"/>
        <v>94.352000000000004</v>
      </c>
      <c r="T895" s="167">
        <f t="shared" si="273"/>
        <v>91.319000000000003</v>
      </c>
      <c r="U895" s="167">
        <f t="shared" si="274"/>
        <v>91.8</v>
      </c>
      <c r="V895" s="135">
        <f t="shared" si="275"/>
        <v>60</v>
      </c>
      <c r="W895" s="167">
        <f t="shared" si="276"/>
        <v>64.352000000000004</v>
      </c>
      <c r="X895" s="167">
        <f t="shared" si="277"/>
        <v>61.319000000000003</v>
      </c>
      <c r="Y895" s="167">
        <f t="shared" si="278"/>
        <v>61.8</v>
      </c>
      <c r="Z895">
        <f t="shared" si="279"/>
        <v>99.352000000000004</v>
      </c>
      <c r="AA895">
        <f t="shared" si="280"/>
        <v>96.319000000000003</v>
      </c>
      <c r="AB895" s="168">
        <f t="shared" si="281"/>
        <v>94.352000000000004</v>
      </c>
      <c r="AC895">
        <f t="shared" si="282"/>
        <v>91.319000000000003</v>
      </c>
      <c r="AD895" s="168">
        <f t="shared" si="283"/>
        <v>64.352000000000004</v>
      </c>
      <c r="AE895">
        <f t="shared" si="284"/>
        <v>61.319000000000003</v>
      </c>
    </row>
    <row r="896" spans="1:31" outlineLevel="1" x14ac:dyDescent="0.25">
      <c r="A896" s="149">
        <v>2</v>
      </c>
      <c r="B896" s="164" t="str">
        <f t="shared" si="266"/>
        <v>FA</v>
      </c>
      <c r="C896" s="164" t="str">
        <f t="shared" si="267"/>
        <v>FA</v>
      </c>
      <c r="D896" s="164" t="str">
        <f t="shared" si="268"/>
        <v>FA</v>
      </c>
      <c r="E896" s="135">
        <v>4.68</v>
      </c>
      <c r="F896" s="165">
        <v>3</v>
      </c>
      <c r="G896" s="135">
        <v>18</v>
      </c>
      <c r="H896" s="135">
        <v>125</v>
      </c>
      <c r="I896" s="154">
        <v>0.43692300000000001</v>
      </c>
      <c r="J896" s="154">
        <v>1.7999999999999999E-2</v>
      </c>
      <c r="K896" s="154">
        <v>408.34100000000001</v>
      </c>
      <c r="L896" s="154">
        <v>199.18899999999999</v>
      </c>
      <c r="M896" s="154">
        <v>237.755</v>
      </c>
      <c r="N896" s="135">
        <f t="shared" si="269"/>
        <v>95</v>
      </c>
      <c r="O896" s="167">
        <f t="shared" si="270"/>
        <v>378.34100000000001</v>
      </c>
      <c r="P896" s="167">
        <f t="shared" si="270"/>
        <v>169.18899999999999</v>
      </c>
      <c r="Q896" s="167">
        <f t="shared" si="270"/>
        <v>207.755</v>
      </c>
      <c r="R896" s="135">
        <f t="shared" si="271"/>
        <v>90</v>
      </c>
      <c r="S896" s="167">
        <f t="shared" si="272"/>
        <v>373.34100000000001</v>
      </c>
      <c r="T896" s="167">
        <f t="shared" si="273"/>
        <v>164.18899999999999</v>
      </c>
      <c r="U896" s="167">
        <f t="shared" si="274"/>
        <v>202.755</v>
      </c>
      <c r="V896" s="135">
        <f t="shared" si="275"/>
        <v>60</v>
      </c>
      <c r="W896" s="167">
        <f t="shared" si="276"/>
        <v>343.34100000000001</v>
      </c>
      <c r="X896" s="167">
        <f t="shared" si="277"/>
        <v>134.18899999999999</v>
      </c>
      <c r="Y896" s="167">
        <f t="shared" si="278"/>
        <v>172.755</v>
      </c>
      <c r="Z896" t="str">
        <f t="shared" si="279"/>
        <v>NA</v>
      </c>
      <c r="AA896" t="str">
        <f t="shared" si="280"/>
        <v>NA</v>
      </c>
      <c r="AB896" s="168" t="str">
        <f t="shared" si="281"/>
        <v>NA</v>
      </c>
      <c r="AC896" t="str">
        <f t="shared" si="282"/>
        <v>NA</v>
      </c>
      <c r="AD896" s="168" t="str">
        <f t="shared" si="283"/>
        <v>NA</v>
      </c>
      <c r="AE896" t="str">
        <f t="shared" si="284"/>
        <v>NA</v>
      </c>
    </row>
    <row r="897" spans="1:31" outlineLevel="1" x14ac:dyDescent="0.25">
      <c r="A897" s="149">
        <v>3.5</v>
      </c>
      <c r="B897" s="164" t="str">
        <f t="shared" si="266"/>
        <v>FA</v>
      </c>
      <c r="C897" s="164" t="str">
        <f t="shared" si="267"/>
        <v>FA</v>
      </c>
      <c r="D897" s="164" t="str">
        <f t="shared" si="268"/>
        <v>FA</v>
      </c>
      <c r="E897" s="135">
        <v>8.06</v>
      </c>
      <c r="F897" s="165">
        <v>3</v>
      </c>
      <c r="G897" s="135">
        <v>18</v>
      </c>
      <c r="H897" s="135">
        <v>125</v>
      </c>
      <c r="I897" s="154">
        <v>3.8176899999999998</v>
      </c>
      <c r="J897" s="154">
        <v>1.7999999999999999E-2</v>
      </c>
      <c r="K897" s="154">
        <v>304.476</v>
      </c>
      <c r="L897" s="154">
        <v>171.739</v>
      </c>
      <c r="M897" s="154">
        <v>195.529</v>
      </c>
      <c r="N897" s="135">
        <f t="shared" si="269"/>
        <v>95</v>
      </c>
      <c r="O897" s="167">
        <f t="shared" si="270"/>
        <v>274.476</v>
      </c>
      <c r="P897" s="167">
        <f t="shared" si="270"/>
        <v>141.739</v>
      </c>
      <c r="Q897" s="167">
        <f t="shared" si="270"/>
        <v>165.529</v>
      </c>
      <c r="R897" s="135">
        <f t="shared" si="271"/>
        <v>90</v>
      </c>
      <c r="S897" s="167">
        <f t="shared" si="272"/>
        <v>269.476</v>
      </c>
      <c r="T897" s="167">
        <f t="shared" si="273"/>
        <v>136.739</v>
      </c>
      <c r="U897" s="167">
        <f t="shared" si="274"/>
        <v>160.529</v>
      </c>
      <c r="V897" s="135">
        <f t="shared" si="275"/>
        <v>60</v>
      </c>
      <c r="W897" s="167">
        <f t="shared" si="276"/>
        <v>239.476</v>
      </c>
      <c r="X897" s="167">
        <f t="shared" si="277"/>
        <v>106.739</v>
      </c>
      <c r="Y897" s="167">
        <f t="shared" si="278"/>
        <v>130.529</v>
      </c>
      <c r="Z897" t="str">
        <f t="shared" si="279"/>
        <v>NA</v>
      </c>
      <c r="AA897" t="str">
        <f t="shared" si="280"/>
        <v>NA</v>
      </c>
      <c r="AB897" s="168" t="str">
        <f t="shared" si="281"/>
        <v>NA</v>
      </c>
      <c r="AC897" t="str">
        <f t="shared" si="282"/>
        <v>NA</v>
      </c>
      <c r="AD897" s="168" t="str">
        <f t="shared" si="283"/>
        <v>NA</v>
      </c>
      <c r="AE897" t="str">
        <f t="shared" si="284"/>
        <v>NA</v>
      </c>
    </row>
    <row r="898" spans="1:31" outlineLevel="1" x14ac:dyDescent="0.25">
      <c r="A898" s="149">
        <v>5</v>
      </c>
      <c r="B898" s="164" t="str">
        <f t="shared" si="266"/>
        <v>FA</v>
      </c>
      <c r="C898" s="164" t="str">
        <f t="shared" si="267"/>
        <v>FA</v>
      </c>
      <c r="D898" s="164" t="str">
        <f t="shared" si="268"/>
        <v>FA</v>
      </c>
      <c r="E898" s="135">
        <v>11.44</v>
      </c>
      <c r="F898" s="165">
        <v>3</v>
      </c>
      <c r="G898" s="135">
        <v>18</v>
      </c>
      <c r="H898" s="135">
        <v>125</v>
      </c>
      <c r="I898" s="154">
        <v>7.1984599999999999</v>
      </c>
      <c r="J898" s="154">
        <v>1.7999999999999999E-2</v>
      </c>
      <c r="K898" s="154">
        <v>256.06099999999998</v>
      </c>
      <c r="L898" s="154">
        <v>159.50399999999999</v>
      </c>
      <c r="M898" s="154">
        <v>175.76599999999999</v>
      </c>
      <c r="N898" s="135">
        <f t="shared" si="269"/>
        <v>95</v>
      </c>
      <c r="O898" s="167">
        <f t="shared" si="270"/>
        <v>226.06099999999998</v>
      </c>
      <c r="P898" s="167">
        <f t="shared" si="270"/>
        <v>129.50399999999999</v>
      </c>
      <c r="Q898" s="167">
        <f t="shared" si="270"/>
        <v>145.76599999999999</v>
      </c>
      <c r="R898" s="135">
        <f t="shared" si="271"/>
        <v>90</v>
      </c>
      <c r="S898" s="167">
        <f t="shared" si="272"/>
        <v>221.06099999999998</v>
      </c>
      <c r="T898" s="167">
        <f t="shared" si="273"/>
        <v>124.50399999999999</v>
      </c>
      <c r="U898" s="167">
        <f t="shared" si="274"/>
        <v>140.76599999999999</v>
      </c>
      <c r="V898" s="135">
        <f t="shared" si="275"/>
        <v>60</v>
      </c>
      <c r="W898" s="167">
        <f t="shared" si="276"/>
        <v>191.06099999999998</v>
      </c>
      <c r="X898" s="167">
        <f t="shared" si="277"/>
        <v>94.503999999999991</v>
      </c>
      <c r="Y898" s="167">
        <f t="shared" si="278"/>
        <v>110.76599999999999</v>
      </c>
      <c r="Z898" t="str">
        <f t="shared" si="279"/>
        <v>NA</v>
      </c>
      <c r="AA898">
        <f t="shared" si="280"/>
        <v>129.50399999999999</v>
      </c>
      <c r="AB898" s="168" t="str">
        <f t="shared" si="281"/>
        <v>NA</v>
      </c>
      <c r="AC898" t="str">
        <f t="shared" si="282"/>
        <v>NA</v>
      </c>
      <c r="AD898" s="168" t="str">
        <f t="shared" si="283"/>
        <v>NA</v>
      </c>
      <c r="AE898" t="str">
        <f t="shared" si="284"/>
        <v>NA</v>
      </c>
    </row>
    <row r="899" spans="1:31" outlineLevel="1" x14ac:dyDescent="0.25">
      <c r="A899" s="149">
        <v>7.5</v>
      </c>
      <c r="B899" s="164" t="str">
        <f t="shared" si="266"/>
        <v>TR</v>
      </c>
      <c r="C899" s="164" t="str">
        <f t="shared" si="267"/>
        <v>FA</v>
      </c>
      <c r="D899" s="164" t="str">
        <f t="shared" si="268"/>
        <v>FA</v>
      </c>
      <c r="E899" s="135">
        <v>17.07</v>
      </c>
      <c r="F899" s="165">
        <v>3</v>
      </c>
      <c r="G899" s="135">
        <v>18</v>
      </c>
      <c r="H899" s="135">
        <v>125</v>
      </c>
      <c r="I899" s="154">
        <v>12.8331</v>
      </c>
      <c r="J899" s="154">
        <v>1.7999999999999999E-2</v>
      </c>
      <c r="K899" s="154">
        <v>215.452</v>
      </c>
      <c r="L899" s="154">
        <v>148.875</v>
      </c>
      <c r="M899" s="154">
        <v>160.38800000000001</v>
      </c>
      <c r="N899" s="135">
        <f t="shared" si="269"/>
        <v>95</v>
      </c>
      <c r="O899" s="167">
        <f t="shared" si="270"/>
        <v>185.452</v>
      </c>
      <c r="P899" s="167">
        <f t="shared" si="270"/>
        <v>118.875</v>
      </c>
      <c r="Q899" s="167">
        <f t="shared" si="270"/>
        <v>130.38800000000001</v>
      </c>
      <c r="R899" s="135">
        <f t="shared" si="271"/>
        <v>90</v>
      </c>
      <c r="S899" s="167">
        <f t="shared" si="272"/>
        <v>180.452</v>
      </c>
      <c r="T899" s="167">
        <f t="shared" si="273"/>
        <v>113.875</v>
      </c>
      <c r="U899" s="167">
        <f t="shared" si="274"/>
        <v>125.38800000000001</v>
      </c>
      <c r="V899" s="135">
        <f t="shared" si="275"/>
        <v>60</v>
      </c>
      <c r="W899" s="167">
        <f t="shared" si="276"/>
        <v>150.452</v>
      </c>
      <c r="X899" s="167">
        <f t="shared" si="277"/>
        <v>83.875</v>
      </c>
      <c r="Y899" s="167">
        <f t="shared" si="278"/>
        <v>95.388000000000005</v>
      </c>
      <c r="Z899">
        <f t="shared" si="279"/>
        <v>185.452</v>
      </c>
      <c r="AA899">
        <f t="shared" si="280"/>
        <v>118.875</v>
      </c>
      <c r="AB899" s="168" t="str">
        <f t="shared" si="281"/>
        <v>NA</v>
      </c>
      <c r="AC899">
        <f t="shared" si="282"/>
        <v>113.875</v>
      </c>
      <c r="AD899" s="168" t="str">
        <f t="shared" si="283"/>
        <v>NA</v>
      </c>
      <c r="AE899">
        <f t="shared" si="284"/>
        <v>83.875</v>
      </c>
    </row>
    <row r="900" spans="1:31" outlineLevel="1" x14ac:dyDescent="0.25">
      <c r="A900" s="149">
        <v>10</v>
      </c>
      <c r="B900" s="164" t="str">
        <f t="shared" si="266"/>
        <v>TR</v>
      </c>
      <c r="C900" s="164" t="str">
        <f t="shared" si="267"/>
        <v>TR</v>
      </c>
      <c r="D900" s="164" t="str">
        <f t="shared" si="268"/>
        <v>TR</v>
      </c>
      <c r="E900" s="135">
        <v>22.71</v>
      </c>
      <c r="F900" s="165">
        <v>3</v>
      </c>
      <c r="G900" s="135">
        <v>18</v>
      </c>
      <c r="H900" s="135">
        <v>125</v>
      </c>
      <c r="I900" s="154">
        <v>18.467700000000001</v>
      </c>
      <c r="J900" s="154">
        <v>1.7999999999999999E-2</v>
      </c>
      <c r="K900" s="154">
        <v>194.34100000000001</v>
      </c>
      <c r="L900" s="154">
        <v>143.53399999999999</v>
      </c>
      <c r="M900" s="154">
        <v>152.059</v>
      </c>
      <c r="N900" s="135">
        <f t="shared" si="269"/>
        <v>95</v>
      </c>
      <c r="O900" s="167">
        <f t="shared" si="270"/>
        <v>164.34100000000001</v>
      </c>
      <c r="P900" s="167">
        <f t="shared" si="270"/>
        <v>113.53399999999999</v>
      </c>
      <c r="Q900" s="167">
        <f t="shared" si="270"/>
        <v>122.059</v>
      </c>
      <c r="R900" s="135">
        <f t="shared" si="271"/>
        <v>90</v>
      </c>
      <c r="S900" s="167">
        <f t="shared" si="272"/>
        <v>159.34100000000001</v>
      </c>
      <c r="T900" s="167">
        <f t="shared" si="273"/>
        <v>108.53399999999999</v>
      </c>
      <c r="U900" s="167">
        <f t="shared" si="274"/>
        <v>117.059</v>
      </c>
      <c r="V900" s="135">
        <f t="shared" si="275"/>
        <v>60</v>
      </c>
      <c r="W900" s="167">
        <f t="shared" si="276"/>
        <v>129.34100000000001</v>
      </c>
      <c r="X900" s="167">
        <f t="shared" si="277"/>
        <v>78.533999999999992</v>
      </c>
      <c r="Y900" s="167">
        <f t="shared" si="278"/>
        <v>87.058999999999997</v>
      </c>
      <c r="Z900">
        <f t="shared" si="279"/>
        <v>164.34100000000001</v>
      </c>
      <c r="AA900">
        <f t="shared" si="280"/>
        <v>113.53399999999999</v>
      </c>
      <c r="AB900" s="168">
        <f t="shared" si="281"/>
        <v>159.34100000000001</v>
      </c>
      <c r="AC900">
        <f t="shared" si="282"/>
        <v>108.53399999999999</v>
      </c>
      <c r="AD900" s="168">
        <f t="shared" si="283"/>
        <v>129.34100000000001</v>
      </c>
      <c r="AE900">
        <f t="shared" si="284"/>
        <v>78.533999999999992</v>
      </c>
    </row>
    <row r="901" spans="1:31" outlineLevel="1" x14ac:dyDescent="0.25">
      <c r="A901" s="149">
        <v>15</v>
      </c>
      <c r="B901" s="164" t="str">
        <f t="shared" si="266"/>
        <v>TR</v>
      </c>
      <c r="C901" s="164" t="str">
        <f t="shared" si="267"/>
        <v>TR</v>
      </c>
      <c r="D901" s="164" t="str">
        <f t="shared" si="268"/>
        <v>TR</v>
      </c>
      <c r="E901" s="135">
        <v>33.979999999999997</v>
      </c>
      <c r="F901" s="165">
        <v>3</v>
      </c>
      <c r="G901" s="135">
        <v>18</v>
      </c>
      <c r="H901" s="135">
        <v>125</v>
      </c>
      <c r="I901" s="154">
        <v>29.736899999999999</v>
      </c>
      <c r="J901" s="154">
        <v>1.7999999999999999E-2</v>
      </c>
      <c r="K901" s="154">
        <v>172.42599999999999</v>
      </c>
      <c r="L901" s="154">
        <v>137.71100000000001</v>
      </c>
      <c r="M901" s="154">
        <v>143.541</v>
      </c>
      <c r="N901" s="135">
        <f t="shared" si="269"/>
        <v>95</v>
      </c>
      <c r="O901" s="167">
        <f t="shared" si="270"/>
        <v>142.42599999999999</v>
      </c>
      <c r="P901" s="167">
        <f t="shared" si="270"/>
        <v>107.71100000000001</v>
      </c>
      <c r="Q901" s="167">
        <f t="shared" si="270"/>
        <v>113.541</v>
      </c>
      <c r="R901" s="135">
        <f t="shared" si="271"/>
        <v>90</v>
      </c>
      <c r="S901" s="167">
        <f t="shared" si="272"/>
        <v>137.42599999999999</v>
      </c>
      <c r="T901" s="167">
        <f t="shared" si="273"/>
        <v>102.71100000000001</v>
      </c>
      <c r="U901" s="167">
        <f t="shared" si="274"/>
        <v>108.541</v>
      </c>
      <c r="V901" s="135">
        <f t="shared" si="275"/>
        <v>60</v>
      </c>
      <c r="W901" s="167">
        <f t="shared" si="276"/>
        <v>107.42599999999999</v>
      </c>
      <c r="X901" s="167">
        <f t="shared" si="277"/>
        <v>72.711000000000013</v>
      </c>
      <c r="Y901" s="167">
        <f t="shared" si="278"/>
        <v>78.540999999999997</v>
      </c>
      <c r="Z901">
        <f t="shared" si="279"/>
        <v>142.42599999999999</v>
      </c>
      <c r="AA901">
        <f t="shared" si="280"/>
        <v>107.71100000000001</v>
      </c>
      <c r="AB901" s="168">
        <f t="shared" si="281"/>
        <v>137.42599999999999</v>
      </c>
      <c r="AC901">
        <f t="shared" si="282"/>
        <v>102.71100000000001</v>
      </c>
      <c r="AD901" s="168">
        <f t="shared" si="283"/>
        <v>107.42599999999999</v>
      </c>
      <c r="AE901">
        <f t="shared" si="284"/>
        <v>72.711000000000013</v>
      </c>
    </row>
    <row r="902" spans="1:31" outlineLevel="1" x14ac:dyDescent="0.25">
      <c r="A902" s="149">
        <v>20</v>
      </c>
      <c r="B902" s="164" t="str">
        <f t="shared" si="266"/>
        <v>TR</v>
      </c>
      <c r="C902" s="164" t="str">
        <f t="shared" si="267"/>
        <v>TR</v>
      </c>
      <c r="D902" s="164" t="str">
        <f t="shared" si="268"/>
        <v>TR</v>
      </c>
      <c r="E902" s="135">
        <v>45.25</v>
      </c>
      <c r="F902" s="165">
        <v>3</v>
      </c>
      <c r="G902" s="135">
        <v>18</v>
      </c>
      <c r="H902" s="135">
        <v>125</v>
      </c>
      <c r="I902" s="154">
        <v>41.0062</v>
      </c>
      <c r="J902" s="154">
        <v>1.7999999999999999E-2</v>
      </c>
      <c r="K902" s="154">
        <v>161.15</v>
      </c>
      <c r="L902" s="154">
        <v>134.828</v>
      </c>
      <c r="M902" s="154">
        <v>139.09299999999999</v>
      </c>
      <c r="N902" s="135">
        <f t="shared" si="269"/>
        <v>95</v>
      </c>
      <c r="O902" s="167">
        <f t="shared" si="270"/>
        <v>131.15</v>
      </c>
      <c r="P902" s="167">
        <f t="shared" si="270"/>
        <v>104.828</v>
      </c>
      <c r="Q902" s="167">
        <f t="shared" si="270"/>
        <v>109.09299999999999</v>
      </c>
      <c r="R902" s="135">
        <f t="shared" si="271"/>
        <v>90</v>
      </c>
      <c r="S902" s="167">
        <f t="shared" si="272"/>
        <v>126.15</v>
      </c>
      <c r="T902" s="167">
        <f t="shared" si="273"/>
        <v>99.828000000000003</v>
      </c>
      <c r="U902" s="167">
        <f t="shared" si="274"/>
        <v>104.09299999999999</v>
      </c>
      <c r="V902" s="135">
        <f t="shared" si="275"/>
        <v>60</v>
      </c>
      <c r="W902" s="167">
        <f t="shared" si="276"/>
        <v>96.15</v>
      </c>
      <c r="X902" s="167">
        <f t="shared" si="277"/>
        <v>69.828000000000003</v>
      </c>
      <c r="Y902" s="167">
        <f t="shared" si="278"/>
        <v>74.092999999999989</v>
      </c>
      <c r="Z902">
        <f t="shared" si="279"/>
        <v>131.15</v>
      </c>
      <c r="AA902">
        <f t="shared" si="280"/>
        <v>104.828</v>
      </c>
      <c r="AB902" s="168">
        <f t="shared" si="281"/>
        <v>126.15</v>
      </c>
      <c r="AC902">
        <f t="shared" si="282"/>
        <v>99.828000000000003</v>
      </c>
      <c r="AD902" s="168">
        <f t="shared" si="283"/>
        <v>96.15</v>
      </c>
      <c r="AE902">
        <f t="shared" si="284"/>
        <v>69.828000000000003</v>
      </c>
    </row>
    <row r="903" spans="1:31" outlineLevel="1" x14ac:dyDescent="0.25">
      <c r="A903" s="149">
        <v>35</v>
      </c>
      <c r="B903" s="164" t="str">
        <f t="shared" si="266"/>
        <v>FA</v>
      </c>
      <c r="C903" s="164" t="str">
        <f t="shared" si="267"/>
        <v>FA</v>
      </c>
      <c r="D903" s="164" t="str">
        <f t="shared" si="268"/>
        <v>FA</v>
      </c>
      <c r="E903" s="135">
        <v>79.05</v>
      </c>
      <c r="F903" s="165">
        <v>3</v>
      </c>
      <c r="G903" s="135">
        <v>18</v>
      </c>
      <c r="H903" s="135">
        <v>125</v>
      </c>
      <c r="I903" s="154">
        <v>74.813800000000001</v>
      </c>
      <c r="J903" s="154">
        <v>1.7999999999999999E-2</v>
      </c>
      <c r="K903" s="154">
        <v>146.233</v>
      </c>
      <c r="L903" s="154">
        <v>130.91900000000001</v>
      </c>
      <c r="M903" s="154">
        <v>133.476</v>
      </c>
      <c r="N903" s="135">
        <f t="shared" si="269"/>
        <v>95</v>
      </c>
      <c r="O903" s="167">
        <f t="shared" si="270"/>
        <v>116.233</v>
      </c>
      <c r="P903" s="167">
        <f t="shared" si="270"/>
        <v>100.91900000000001</v>
      </c>
      <c r="Q903" s="167">
        <f t="shared" si="270"/>
        <v>103.476</v>
      </c>
      <c r="R903" s="135">
        <f t="shared" si="271"/>
        <v>90</v>
      </c>
      <c r="S903" s="167">
        <f t="shared" si="272"/>
        <v>111.233</v>
      </c>
      <c r="T903" s="167">
        <f t="shared" si="273"/>
        <v>95.919000000000011</v>
      </c>
      <c r="U903" s="167">
        <f t="shared" si="274"/>
        <v>98.475999999999999</v>
      </c>
      <c r="V903" s="135">
        <f t="shared" si="275"/>
        <v>60</v>
      </c>
      <c r="W903" s="167">
        <f t="shared" si="276"/>
        <v>81.233000000000004</v>
      </c>
      <c r="X903" s="167">
        <f t="shared" si="277"/>
        <v>65.919000000000011</v>
      </c>
      <c r="Y903" s="167">
        <f t="shared" si="278"/>
        <v>68.475999999999999</v>
      </c>
      <c r="Z903">
        <f t="shared" si="279"/>
        <v>116.233</v>
      </c>
      <c r="AA903">
        <f t="shared" si="280"/>
        <v>100.91900000000001</v>
      </c>
      <c r="AB903" s="168">
        <f t="shared" si="281"/>
        <v>111.233</v>
      </c>
      <c r="AC903">
        <f t="shared" si="282"/>
        <v>95.919000000000011</v>
      </c>
      <c r="AD903" s="168">
        <f t="shared" si="283"/>
        <v>81.233000000000004</v>
      </c>
      <c r="AE903">
        <f t="shared" si="284"/>
        <v>65.919000000000011</v>
      </c>
    </row>
    <row r="904" spans="1:31" outlineLevel="1" x14ac:dyDescent="0.25">
      <c r="A904" s="149">
        <v>50</v>
      </c>
      <c r="B904" s="164" t="str">
        <f t="shared" si="266"/>
        <v>FA</v>
      </c>
      <c r="C904" s="164" t="str">
        <f t="shared" si="267"/>
        <v>FA</v>
      </c>
      <c r="D904" s="164" t="str">
        <f t="shared" si="268"/>
        <v>FA</v>
      </c>
      <c r="E904" s="135">
        <v>112.86</v>
      </c>
      <c r="F904" s="165">
        <v>3</v>
      </c>
      <c r="G904" s="135">
        <v>18</v>
      </c>
      <c r="H904" s="135">
        <v>125</v>
      </c>
      <c r="I904" s="154">
        <v>108.622</v>
      </c>
      <c r="J904" s="154">
        <v>1.7999999999999999E-2</v>
      </c>
      <c r="K904" s="154">
        <v>140.14699999999999</v>
      </c>
      <c r="L904" s="154">
        <v>129.25299999999999</v>
      </c>
      <c r="M904" s="154">
        <v>131.01</v>
      </c>
      <c r="N904" s="135">
        <f t="shared" si="269"/>
        <v>95</v>
      </c>
      <c r="O904" s="167">
        <f t="shared" si="270"/>
        <v>110.14699999999999</v>
      </c>
      <c r="P904" s="167">
        <f t="shared" si="270"/>
        <v>99.252999999999986</v>
      </c>
      <c r="Q904" s="167">
        <f t="shared" si="270"/>
        <v>101.00999999999999</v>
      </c>
      <c r="R904" s="135">
        <f t="shared" si="271"/>
        <v>90</v>
      </c>
      <c r="S904" s="167">
        <f t="shared" si="272"/>
        <v>105.14699999999999</v>
      </c>
      <c r="T904" s="167">
        <f t="shared" si="273"/>
        <v>94.252999999999986</v>
      </c>
      <c r="U904" s="167">
        <f t="shared" si="274"/>
        <v>96.009999999999991</v>
      </c>
      <c r="V904" s="135">
        <f t="shared" si="275"/>
        <v>60</v>
      </c>
      <c r="W904" s="167">
        <f t="shared" si="276"/>
        <v>75.146999999999991</v>
      </c>
      <c r="X904" s="167">
        <f t="shared" si="277"/>
        <v>64.252999999999986</v>
      </c>
      <c r="Y904" s="167">
        <f t="shared" si="278"/>
        <v>66.009999999999991</v>
      </c>
      <c r="Z904">
        <f t="shared" si="279"/>
        <v>110.14699999999999</v>
      </c>
      <c r="AA904">
        <f t="shared" si="280"/>
        <v>99.252999999999986</v>
      </c>
      <c r="AB904" s="168">
        <f t="shared" si="281"/>
        <v>105.14699999999999</v>
      </c>
      <c r="AC904">
        <f t="shared" si="282"/>
        <v>94.252999999999986</v>
      </c>
      <c r="AD904" s="168">
        <f t="shared" si="283"/>
        <v>75.146999999999991</v>
      </c>
      <c r="AE904">
        <f t="shared" si="284"/>
        <v>64.252999999999986</v>
      </c>
    </row>
    <row r="905" spans="1:31" outlineLevel="1" x14ac:dyDescent="0.25">
      <c r="A905" s="149">
        <v>60</v>
      </c>
      <c r="B905" s="164" t="str">
        <f t="shared" si="266"/>
        <v>FA</v>
      </c>
      <c r="C905" s="164" t="str">
        <f t="shared" si="267"/>
        <v>FA</v>
      </c>
      <c r="D905" s="164" t="str">
        <f t="shared" si="268"/>
        <v>FA</v>
      </c>
      <c r="E905" s="135">
        <v>135.4</v>
      </c>
      <c r="F905" s="165">
        <v>3</v>
      </c>
      <c r="G905" s="135">
        <v>18</v>
      </c>
      <c r="H905" s="135">
        <v>125</v>
      </c>
      <c r="I905" s="154">
        <v>131.16</v>
      </c>
      <c r="J905" s="154">
        <v>1.7999999999999999E-2</v>
      </c>
      <c r="K905" s="154">
        <v>137.72300000000001</v>
      </c>
      <c r="L905" s="154">
        <v>128.62</v>
      </c>
      <c r="M905" s="154">
        <v>130.041</v>
      </c>
      <c r="N905" s="135">
        <f t="shared" si="269"/>
        <v>95</v>
      </c>
      <c r="O905" s="167">
        <f t="shared" si="270"/>
        <v>107.72300000000001</v>
      </c>
      <c r="P905" s="167">
        <f t="shared" si="270"/>
        <v>98.62</v>
      </c>
      <c r="Q905" s="167">
        <f t="shared" si="270"/>
        <v>100.041</v>
      </c>
      <c r="R905" s="135">
        <f t="shared" si="271"/>
        <v>90</v>
      </c>
      <c r="S905" s="167">
        <f t="shared" si="272"/>
        <v>102.72300000000001</v>
      </c>
      <c r="T905" s="167">
        <f t="shared" si="273"/>
        <v>93.62</v>
      </c>
      <c r="U905" s="167">
        <f t="shared" si="274"/>
        <v>95.040999999999997</v>
      </c>
      <c r="V905" s="135">
        <f t="shared" si="275"/>
        <v>60</v>
      </c>
      <c r="W905" s="167">
        <f t="shared" si="276"/>
        <v>72.723000000000013</v>
      </c>
      <c r="X905" s="167">
        <f t="shared" si="277"/>
        <v>63.620000000000005</v>
      </c>
      <c r="Y905" s="167">
        <f t="shared" si="278"/>
        <v>65.040999999999997</v>
      </c>
      <c r="Z905">
        <f t="shared" si="279"/>
        <v>107.72300000000001</v>
      </c>
      <c r="AA905">
        <f t="shared" si="280"/>
        <v>98.62</v>
      </c>
      <c r="AB905" s="168">
        <f t="shared" si="281"/>
        <v>102.72300000000001</v>
      </c>
      <c r="AC905">
        <f t="shared" si="282"/>
        <v>93.62</v>
      </c>
      <c r="AD905" s="168">
        <f t="shared" si="283"/>
        <v>72.723000000000013</v>
      </c>
      <c r="AE905">
        <f t="shared" si="284"/>
        <v>63.620000000000005</v>
      </c>
    </row>
    <row r="906" spans="1:31" outlineLevel="1" x14ac:dyDescent="0.25">
      <c r="A906" s="149">
        <v>70</v>
      </c>
      <c r="B906" s="164" t="str">
        <f t="shared" si="266"/>
        <v>FA</v>
      </c>
      <c r="C906" s="164" t="str">
        <f t="shared" si="267"/>
        <v>FA</v>
      </c>
      <c r="D906" s="164" t="str">
        <f t="shared" si="268"/>
        <v>FA</v>
      </c>
      <c r="E906" s="135">
        <v>157.94</v>
      </c>
      <c r="F906" s="165">
        <v>3</v>
      </c>
      <c r="G906" s="135">
        <v>18</v>
      </c>
      <c r="H906" s="135">
        <v>125</v>
      </c>
      <c r="I906" s="154">
        <v>153.69800000000001</v>
      </c>
      <c r="J906" s="154">
        <v>1.7999999999999999E-2</v>
      </c>
      <c r="K906" s="154">
        <v>135.99799999999999</v>
      </c>
      <c r="L906" s="154">
        <v>128.15600000000001</v>
      </c>
      <c r="M906" s="154">
        <v>129.417</v>
      </c>
      <c r="N906" s="135">
        <f t="shared" si="269"/>
        <v>95</v>
      </c>
      <c r="O906" s="167">
        <f t="shared" si="270"/>
        <v>105.99799999999999</v>
      </c>
      <c r="P906" s="167">
        <f t="shared" si="270"/>
        <v>98.156000000000006</v>
      </c>
      <c r="Q906" s="167">
        <f t="shared" si="270"/>
        <v>99.417000000000002</v>
      </c>
      <c r="R906" s="135">
        <f t="shared" si="271"/>
        <v>90</v>
      </c>
      <c r="S906" s="167">
        <f t="shared" si="272"/>
        <v>100.99799999999999</v>
      </c>
      <c r="T906" s="167">
        <f t="shared" si="273"/>
        <v>93.156000000000006</v>
      </c>
      <c r="U906" s="167">
        <f t="shared" si="274"/>
        <v>94.417000000000002</v>
      </c>
      <c r="V906" s="135">
        <f t="shared" si="275"/>
        <v>60</v>
      </c>
      <c r="W906" s="167">
        <f t="shared" si="276"/>
        <v>70.99799999999999</v>
      </c>
      <c r="X906" s="167">
        <f t="shared" si="277"/>
        <v>63.156000000000006</v>
      </c>
      <c r="Y906" s="167">
        <f t="shared" si="278"/>
        <v>64.417000000000002</v>
      </c>
      <c r="Z906">
        <f t="shared" si="279"/>
        <v>105.99799999999999</v>
      </c>
      <c r="AA906">
        <f t="shared" si="280"/>
        <v>98.156000000000006</v>
      </c>
      <c r="AB906" s="168">
        <f t="shared" si="281"/>
        <v>100.99799999999999</v>
      </c>
      <c r="AC906">
        <f t="shared" si="282"/>
        <v>93.156000000000006</v>
      </c>
      <c r="AD906" s="168">
        <f t="shared" si="283"/>
        <v>70.99799999999999</v>
      </c>
      <c r="AE906">
        <f t="shared" si="284"/>
        <v>63.156000000000006</v>
      </c>
    </row>
    <row r="907" spans="1:31" outlineLevel="1" x14ac:dyDescent="0.25">
      <c r="A907" s="149">
        <v>85</v>
      </c>
      <c r="B907" s="164" t="str">
        <f t="shared" si="266"/>
        <v>FA</v>
      </c>
      <c r="C907" s="164" t="str">
        <f t="shared" si="267"/>
        <v>FA</v>
      </c>
      <c r="D907" s="164" t="str">
        <f t="shared" si="268"/>
        <v>FA</v>
      </c>
      <c r="E907" s="135">
        <v>191.75</v>
      </c>
      <c r="F907" s="165">
        <v>3</v>
      </c>
      <c r="G907" s="135">
        <v>18</v>
      </c>
      <c r="H907" s="135">
        <v>125</v>
      </c>
      <c r="I907" s="154">
        <v>187.506</v>
      </c>
      <c r="J907" s="154">
        <v>1.7999999999999999E-2</v>
      </c>
      <c r="K907" s="154">
        <v>134.113</v>
      </c>
      <c r="L907" s="154">
        <v>127.626</v>
      </c>
      <c r="M907" s="154">
        <v>128.673</v>
      </c>
      <c r="N907" s="135">
        <f t="shared" si="269"/>
        <v>95</v>
      </c>
      <c r="O907" s="167">
        <f t="shared" si="270"/>
        <v>104.113</v>
      </c>
      <c r="P907" s="167">
        <f t="shared" si="270"/>
        <v>97.626000000000005</v>
      </c>
      <c r="Q907" s="167">
        <f t="shared" si="270"/>
        <v>98.673000000000002</v>
      </c>
      <c r="R907" s="135">
        <f t="shared" si="271"/>
        <v>90</v>
      </c>
      <c r="S907" s="167">
        <f t="shared" si="272"/>
        <v>99.113</v>
      </c>
      <c r="T907" s="167">
        <f t="shared" si="273"/>
        <v>92.626000000000005</v>
      </c>
      <c r="U907" s="167">
        <f t="shared" si="274"/>
        <v>93.673000000000002</v>
      </c>
      <c r="V907" s="135">
        <f t="shared" si="275"/>
        <v>60</v>
      </c>
      <c r="W907" s="167">
        <f t="shared" si="276"/>
        <v>69.113</v>
      </c>
      <c r="X907" s="167">
        <f t="shared" si="277"/>
        <v>62.626000000000005</v>
      </c>
      <c r="Y907" s="167">
        <f t="shared" si="278"/>
        <v>63.673000000000002</v>
      </c>
      <c r="Z907">
        <f t="shared" si="279"/>
        <v>104.113</v>
      </c>
      <c r="AA907">
        <f t="shared" si="280"/>
        <v>97.626000000000005</v>
      </c>
      <c r="AB907" s="168">
        <f t="shared" si="281"/>
        <v>99.113</v>
      </c>
      <c r="AC907">
        <f t="shared" si="282"/>
        <v>92.626000000000005</v>
      </c>
      <c r="AD907" s="168">
        <f t="shared" si="283"/>
        <v>69.113</v>
      </c>
      <c r="AE907">
        <f t="shared" si="284"/>
        <v>62.626000000000005</v>
      </c>
    </row>
    <row r="908" spans="1:31" outlineLevel="1" x14ac:dyDescent="0.25">
      <c r="A908" s="149">
        <v>100</v>
      </c>
      <c r="B908" s="164" t="str">
        <f t="shared" si="266"/>
        <v>FA</v>
      </c>
      <c r="C908" s="164" t="str">
        <f t="shared" si="267"/>
        <v>FA</v>
      </c>
      <c r="D908" s="164" t="str">
        <f t="shared" si="268"/>
        <v>FA</v>
      </c>
      <c r="E908" s="135">
        <v>225.55</v>
      </c>
      <c r="F908" s="165">
        <v>3</v>
      </c>
      <c r="G908" s="135">
        <v>18</v>
      </c>
      <c r="H908" s="135">
        <v>125</v>
      </c>
      <c r="I908" s="154">
        <v>221.31399999999999</v>
      </c>
      <c r="J908" s="154">
        <v>1.7999999999999999E-2</v>
      </c>
      <c r="K908" s="154">
        <v>132.762</v>
      </c>
      <c r="L908" s="154">
        <v>127.285</v>
      </c>
      <c r="M908" s="154">
        <v>128.18</v>
      </c>
      <c r="N908" s="135">
        <f t="shared" si="269"/>
        <v>95</v>
      </c>
      <c r="O908" s="167">
        <f t="shared" si="270"/>
        <v>102.762</v>
      </c>
      <c r="P908" s="167">
        <f t="shared" si="270"/>
        <v>97.284999999999997</v>
      </c>
      <c r="Q908" s="167">
        <f t="shared" si="270"/>
        <v>98.18</v>
      </c>
      <c r="R908" s="135">
        <f t="shared" si="271"/>
        <v>90</v>
      </c>
      <c r="S908" s="167">
        <f t="shared" si="272"/>
        <v>97.762</v>
      </c>
      <c r="T908" s="167">
        <f t="shared" si="273"/>
        <v>92.284999999999997</v>
      </c>
      <c r="U908" s="167">
        <f t="shared" si="274"/>
        <v>93.18</v>
      </c>
      <c r="V908" s="135">
        <f t="shared" si="275"/>
        <v>60</v>
      </c>
      <c r="W908" s="167">
        <f t="shared" si="276"/>
        <v>67.762</v>
      </c>
      <c r="X908" s="167">
        <f t="shared" si="277"/>
        <v>62.284999999999997</v>
      </c>
      <c r="Y908" s="167">
        <f t="shared" si="278"/>
        <v>63.180000000000007</v>
      </c>
      <c r="Z908">
        <f t="shared" si="279"/>
        <v>102.762</v>
      </c>
      <c r="AA908">
        <f t="shared" si="280"/>
        <v>97.284999999999997</v>
      </c>
      <c r="AB908" s="168">
        <f t="shared" si="281"/>
        <v>97.762</v>
      </c>
      <c r="AC908">
        <f t="shared" si="282"/>
        <v>92.284999999999997</v>
      </c>
      <c r="AD908" s="168">
        <f t="shared" si="283"/>
        <v>67.762</v>
      </c>
      <c r="AE908">
        <f t="shared" si="284"/>
        <v>62.284999999999997</v>
      </c>
    </row>
    <row r="909" spans="1:31" outlineLevel="1" x14ac:dyDescent="0.25">
      <c r="A909" s="149">
        <v>125</v>
      </c>
      <c r="B909" s="164" t="str">
        <f t="shared" si="266"/>
        <v>FA</v>
      </c>
      <c r="C909" s="164" t="str">
        <f t="shared" si="267"/>
        <v>FA</v>
      </c>
      <c r="D909" s="164" t="str">
        <f t="shared" si="268"/>
        <v>FA</v>
      </c>
      <c r="E909" s="135">
        <v>281.89999999999998</v>
      </c>
      <c r="F909" s="165">
        <v>3</v>
      </c>
      <c r="G909" s="135">
        <v>18</v>
      </c>
      <c r="H909" s="135">
        <v>125</v>
      </c>
      <c r="I909" s="154">
        <v>277.66000000000003</v>
      </c>
      <c r="J909" s="154">
        <v>1.7999999999999999E-2</v>
      </c>
      <c r="K909" s="154">
        <v>131.28100000000001</v>
      </c>
      <c r="L909" s="154">
        <v>126.86799999999999</v>
      </c>
      <c r="M909" s="154">
        <v>127.51300000000001</v>
      </c>
      <c r="N909" s="135">
        <f t="shared" si="269"/>
        <v>95</v>
      </c>
      <c r="O909" s="167">
        <f t="shared" si="270"/>
        <v>101.28100000000001</v>
      </c>
      <c r="P909" s="167">
        <f t="shared" si="270"/>
        <v>96.867999999999995</v>
      </c>
      <c r="Q909" s="167">
        <f t="shared" si="270"/>
        <v>97.513000000000005</v>
      </c>
      <c r="R909" s="135">
        <f t="shared" si="271"/>
        <v>90</v>
      </c>
      <c r="S909" s="167">
        <f t="shared" si="272"/>
        <v>96.281000000000006</v>
      </c>
      <c r="T909" s="167">
        <f t="shared" si="273"/>
        <v>91.867999999999995</v>
      </c>
      <c r="U909" s="167">
        <f t="shared" si="274"/>
        <v>92.513000000000005</v>
      </c>
      <c r="V909" s="135">
        <f t="shared" si="275"/>
        <v>60</v>
      </c>
      <c r="W909" s="167">
        <f t="shared" si="276"/>
        <v>66.281000000000006</v>
      </c>
      <c r="X909" s="167">
        <f t="shared" si="277"/>
        <v>61.867999999999995</v>
      </c>
      <c r="Y909" s="167">
        <f t="shared" si="278"/>
        <v>62.513000000000005</v>
      </c>
      <c r="Z909">
        <f t="shared" si="279"/>
        <v>101.28100000000001</v>
      </c>
      <c r="AA909">
        <f t="shared" si="280"/>
        <v>96.867999999999995</v>
      </c>
      <c r="AB909" s="168">
        <f t="shared" si="281"/>
        <v>96.281000000000006</v>
      </c>
      <c r="AC909">
        <f t="shared" si="282"/>
        <v>91.867999999999995</v>
      </c>
      <c r="AD909" s="168">
        <f t="shared" si="283"/>
        <v>66.281000000000006</v>
      </c>
      <c r="AE909">
        <f t="shared" si="284"/>
        <v>61.867999999999995</v>
      </c>
    </row>
    <row r="910" spans="1:31" outlineLevel="1" x14ac:dyDescent="0.25">
      <c r="A910" s="149">
        <v>150</v>
      </c>
      <c r="B910" s="164" t="str">
        <f t="shared" si="266"/>
        <v>FA</v>
      </c>
      <c r="C910" s="164" t="str">
        <f t="shared" si="267"/>
        <v>FA</v>
      </c>
      <c r="D910" s="164" t="str">
        <f t="shared" si="268"/>
        <v>FA</v>
      </c>
      <c r="E910" s="135">
        <v>338.25</v>
      </c>
      <c r="F910" s="165">
        <v>3</v>
      </c>
      <c r="G910" s="135">
        <v>18</v>
      </c>
      <c r="H910" s="135">
        <v>125</v>
      </c>
      <c r="I910" s="154">
        <v>334.00599999999997</v>
      </c>
      <c r="J910" s="154">
        <v>1.7999999999999999E-2</v>
      </c>
      <c r="K910" s="154">
        <v>130.22200000000001</v>
      </c>
      <c r="L910" s="154">
        <v>126.583</v>
      </c>
      <c r="M910" s="154">
        <v>127.16</v>
      </c>
      <c r="N910" s="135">
        <f t="shared" si="269"/>
        <v>95</v>
      </c>
      <c r="O910" s="167">
        <f t="shared" si="270"/>
        <v>100.22200000000001</v>
      </c>
      <c r="P910" s="167">
        <f t="shared" si="270"/>
        <v>96.582999999999998</v>
      </c>
      <c r="Q910" s="167">
        <f t="shared" si="270"/>
        <v>97.16</v>
      </c>
      <c r="R910" s="135">
        <f t="shared" si="271"/>
        <v>90</v>
      </c>
      <c r="S910" s="167">
        <f t="shared" si="272"/>
        <v>95.222000000000008</v>
      </c>
      <c r="T910" s="167">
        <f t="shared" si="273"/>
        <v>91.582999999999998</v>
      </c>
      <c r="U910" s="167">
        <f t="shared" si="274"/>
        <v>92.16</v>
      </c>
      <c r="V910" s="135">
        <f t="shared" si="275"/>
        <v>60</v>
      </c>
      <c r="W910" s="167">
        <f t="shared" si="276"/>
        <v>65.222000000000008</v>
      </c>
      <c r="X910" s="167">
        <f t="shared" si="277"/>
        <v>61.582999999999998</v>
      </c>
      <c r="Y910" s="167">
        <f t="shared" si="278"/>
        <v>62.16</v>
      </c>
      <c r="Z910">
        <f t="shared" si="279"/>
        <v>100.22200000000001</v>
      </c>
      <c r="AA910">
        <f t="shared" si="280"/>
        <v>96.582999999999998</v>
      </c>
      <c r="AB910" s="168">
        <f t="shared" si="281"/>
        <v>95.222000000000008</v>
      </c>
      <c r="AC910">
        <f t="shared" si="282"/>
        <v>91.582999999999998</v>
      </c>
      <c r="AD910" s="168">
        <f t="shared" si="283"/>
        <v>65.222000000000008</v>
      </c>
      <c r="AE910">
        <f t="shared" si="284"/>
        <v>61.582999999999998</v>
      </c>
    </row>
    <row r="911" spans="1:31" outlineLevel="1" x14ac:dyDescent="0.25">
      <c r="A911" s="149">
        <v>2</v>
      </c>
      <c r="B911" s="164" t="str">
        <f t="shared" si="266"/>
        <v>FA</v>
      </c>
      <c r="C911" s="164" t="str">
        <f t="shared" si="267"/>
        <v>FA</v>
      </c>
      <c r="D911" s="164" t="str">
        <f t="shared" si="268"/>
        <v>FA</v>
      </c>
      <c r="E911" s="135">
        <v>4.68</v>
      </c>
      <c r="F911" s="165">
        <v>3</v>
      </c>
      <c r="G911" s="135">
        <v>24</v>
      </c>
      <c r="H911" s="135">
        <v>125</v>
      </c>
      <c r="I911" s="154">
        <v>0.43692300000000001</v>
      </c>
      <c r="J911" s="154">
        <v>2.4E-2</v>
      </c>
      <c r="K911" s="154">
        <v>496.05399999999997</v>
      </c>
      <c r="L911" s="154">
        <v>222.20400000000001</v>
      </c>
      <c r="M911" s="154">
        <v>272.13099999999997</v>
      </c>
      <c r="N911" s="135">
        <f t="shared" si="269"/>
        <v>95</v>
      </c>
      <c r="O911" s="167">
        <f t="shared" si="270"/>
        <v>466.05399999999997</v>
      </c>
      <c r="P911" s="167">
        <f t="shared" si="270"/>
        <v>192.20400000000001</v>
      </c>
      <c r="Q911" s="167">
        <f t="shared" si="270"/>
        <v>242.13099999999997</v>
      </c>
      <c r="R911" s="135">
        <f t="shared" si="271"/>
        <v>90</v>
      </c>
      <c r="S911" s="167">
        <f t="shared" si="272"/>
        <v>461.05399999999997</v>
      </c>
      <c r="T911" s="167">
        <f t="shared" si="273"/>
        <v>187.20400000000001</v>
      </c>
      <c r="U911" s="167">
        <f t="shared" si="274"/>
        <v>237.13099999999997</v>
      </c>
      <c r="V911" s="135">
        <f t="shared" si="275"/>
        <v>60</v>
      </c>
      <c r="W911" s="167">
        <f t="shared" si="276"/>
        <v>431.05399999999997</v>
      </c>
      <c r="X911" s="167">
        <f t="shared" si="277"/>
        <v>157.20400000000001</v>
      </c>
      <c r="Y911" s="167">
        <f t="shared" si="278"/>
        <v>207.13099999999997</v>
      </c>
      <c r="Z911" t="str">
        <f t="shared" si="279"/>
        <v>NA</v>
      </c>
      <c r="AA911" t="str">
        <f t="shared" si="280"/>
        <v>NA</v>
      </c>
      <c r="AB911" s="168" t="str">
        <f t="shared" si="281"/>
        <v>NA</v>
      </c>
      <c r="AC911" t="str">
        <f t="shared" si="282"/>
        <v>NA</v>
      </c>
      <c r="AD911" s="168" t="str">
        <f t="shared" si="283"/>
        <v>NA</v>
      </c>
      <c r="AE911" t="str">
        <f t="shared" si="284"/>
        <v>NA</v>
      </c>
    </row>
    <row r="912" spans="1:31" outlineLevel="1" x14ac:dyDescent="0.25">
      <c r="A912" s="149">
        <v>3.5</v>
      </c>
      <c r="B912" s="164" t="str">
        <f t="shared" si="266"/>
        <v>FA</v>
      </c>
      <c r="C912" s="164" t="str">
        <f t="shared" si="267"/>
        <v>FA</v>
      </c>
      <c r="D912" s="164" t="str">
        <f t="shared" si="268"/>
        <v>FA</v>
      </c>
      <c r="E912" s="135">
        <v>8.06</v>
      </c>
      <c r="F912" s="165">
        <v>3</v>
      </c>
      <c r="G912" s="135">
        <v>24</v>
      </c>
      <c r="H912" s="135">
        <v>125</v>
      </c>
      <c r="I912" s="154">
        <v>3.8176899999999998</v>
      </c>
      <c r="J912" s="154">
        <v>2.4E-2</v>
      </c>
      <c r="K912" s="154">
        <v>361.03699999999998</v>
      </c>
      <c r="L912" s="154">
        <v>186.57900000000001</v>
      </c>
      <c r="M912" s="154">
        <v>217.649</v>
      </c>
      <c r="N912" s="135">
        <f t="shared" si="269"/>
        <v>95</v>
      </c>
      <c r="O912" s="167">
        <f t="shared" si="270"/>
        <v>331.03699999999998</v>
      </c>
      <c r="P912" s="167">
        <f t="shared" si="270"/>
        <v>156.57900000000001</v>
      </c>
      <c r="Q912" s="167">
        <f t="shared" si="270"/>
        <v>187.649</v>
      </c>
      <c r="R912" s="135">
        <f t="shared" si="271"/>
        <v>90</v>
      </c>
      <c r="S912" s="167">
        <f t="shared" si="272"/>
        <v>326.03699999999998</v>
      </c>
      <c r="T912" s="167">
        <f t="shared" si="273"/>
        <v>151.57900000000001</v>
      </c>
      <c r="U912" s="167">
        <f t="shared" si="274"/>
        <v>182.649</v>
      </c>
      <c r="V912" s="135">
        <f t="shared" si="275"/>
        <v>60</v>
      </c>
      <c r="W912" s="167">
        <f t="shared" si="276"/>
        <v>296.03699999999998</v>
      </c>
      <c r="X912" s="167">
        <f t="shared" si="277"/>
        <v>121.57900000000001</v>
      </c>
      <c r="Y912" s="167">
        <f t="shared" si="278"/>
        <v>152.649</v>
      </c>
      <c r="Z912" t="str">
        <f t="shared" si="279"/>
        <v>NA</v>
      </c>
      <c r="AA912" t="str">
        <f t="shared" si="280"/>
        <v>NA</v>
      </c>
      <c r="AB912" s="168" t="str">
        <f t="shared" si="281"/>
        <v>NA</v>
      </c>
      <c r="AC912" t="str">
        <f t="shared" si="282"/>
        <v>NA</v>
      </c>
      <c r="AD912" s="168" t="str">
        <f t="shared" si="283"/>
        <v>NA</v>
      </c>
      <c r="AE912" t="str">
        <f t="shared" si="284"/>
        <v>NA</v>
      </c>
    </row>
    <row r="913" spans="1:31" outlineLevel="1" x14ac:dyDescent="0.25">
      <c r="A913" s="149">
        <v>5</v>
      </c>
      <c r="B913" s="164" t="str">
        <f t="shared" si="266"/>
        <v>FA</v>
      </c>
      <c r="C913" s="164" t="str">
        <f t="shared" si="267"/>
        <v>FA</v>
      </c>
      <c r="D913" s="164" t="str">
        <f t="shared" si="268"/>
        <v>FA</v>
      </c>
      <c r="E913" s="135">
        <v>11.44</v>
      </c>
      <c r="F913" s="165">
        <v>3</v>
      </c>
      <c r="G913" s="135">
        <v>24</v>
      </c>
      <c r="H913" s="135">
        <v>125</v>
      </c>
      <c r="I913" s="154">
        <v>7.1984599999999999</v>
      </c>
      <c r="J913" s="154">
        <v>2.4E-2</v>
      </c>
      <c r="K913" s="154">
        <v>297.85700000000003</v>
      </c>
      <c r="L913" s="154">
        <v>170.58699999999999</v>
      </c>
      <c r="M913" s="154">
        <v>191.92599999999999</v>
      </c>
      <c r="N913" s="135">
        <f t="shared" si="269"/>
        <v>95</v>
      </c>
      <c r="O913" s="167">
        <f t="shared" si="270"/>
        <v>267.85700000000003</v>
      </c>
      <c r="P913" s="167">
        <f t="shared" si="270"/>
        <v>140.58699999999999</v>
      </c>
      <c r="Q913" s="167">
        <f t="shared" si="270"/>
        <v>161.92599999999999</v>
      </c>
      <c r="R913" s="135">
        <f t="shared" si="271"/>
        <v>90</v>
      </c>
      <c r="S913" s="167">
        <f t="shared" si="272"/>
        <v>262.85700000000003</v>
      </c>
      <c r="T913" s="167">
        <f t="shared" si="273"/>
        <v>135.58699999999999</v>
      </c>
      <c r="U913" s="167">
        <f t="shared" si="274"/>
        <v>156.92599999999999</v>
      </c>
      <c r="V913" s="135">
        <f t="shared" si="275"/>
        <v>60</v>
      </c>
      <c r="W913" s="167">
        <f t="shared" si="276"/>
        <v>232.85700000000003</v>
      </c>
      <c r="X913" s="167">
        <f t="shared" si="277"/>
        <v>105.58699999999999</v>
      </c>
      <c r="Y913" s="167">
        <f t="shared" si="278"/>
        <v>126.92599999999999</v>
      </c>
      <c r="Z913" t="str">
        <f t="shared" si="279"/>
        <v>NA</v>
      </c>
      <c r="AA913" t="str">
        <f t="shared" si="280"/>
        <v>NA</v>
      </c>
      <c r="AB913" s="168" t="str">
        <f t="shared" si="281"/>
        <v>NA</v>
      </c>
      <c r="AC913" t="str">
        <f t="shared" si="282"/>
        <v>NA</v>
      </c>
      <c r="AD913" s="168" t="str">
        <f t="shared" si="283"/>
        <v>NA</v>
      </c>
      <c r="AE913" t="str">
        <f t="shared" si="284"/>
        <v>NA</v>
      </c>
    </row>
    <row r="914" spans="1:31" outlineLevel="1" x14ac:dyDescent="0.25">
      <c r="A914" s="149">
        <v>7.5</v>
      </c>
      <c r="B914" s="164" t="str">
        <f t="shared" si="266"/>
        <v>FA</v>
      </c>
      <c r="C914" s="164" t="str">
        <f t="shared" si="267"/>
        <v>FA</v>
      </c>
      <c r="D914" s="164" t="str">
        <f t="shared" si="268"/>
        <v>FA</v>
      </c>
      <c r="E914" s="135">
        <v>17.07</v>
      </c>
      <c r="F914" s="165">
        <v>3</v>
      </c>
      <c r="G914" s="135">
        <v>24</v>
      </c>
      <c r="H914" s="135">
        <v>125</v>
      </c>
      <c r="I914" s="154">
        <v>12.8331</v>
      </c>
      <c r="J914" s="154">
        <v>2.4E-2</v>
      </c>
      <c r="K914" s="154">
        <v>244.642</v>
      </c>
      <c r="L914" s="154">
        <v>156.62899999999999</v>
      </c>
      <c r="M914" s="154">
        <v>171.79499999999999</v>
      </c>
      <c r="N914" s="135">
        <f t="shared" si="269"/>
        <v>95</v>
      </c>
      <c r="O914" s="167">
        <f t="shared" si="270"/>
        <v>214.642</v>
      </c>
      <c r="P914" s="167">
        <f t="shared" si="270"/>
        <v>126.62899999999999</v>
      </c>
      <c r="Q914" s="167">
        <f t="shared" si="270"/>
        <v>141.79499999999999</v>
      </c>
      <c r="R914" s="135">
        <f t="shared" si="271"/>
        <v>90</v>
      </c>
      <c r="S914" s="167">
        <f t="shared" si="272"/>
        <v>209.642</v>
      </c>
      <c r="T914" s="167">
        <f t="shared" si="273"/>
        <v>121.62899999999999</v>
      </c>
      <c r="U914" s="167">
        <f t="shared" si="274"/>
        <v>136.79499999999999</v>
      </c>
      <c r="V914" s="135">
        <f t="shared" si="275"/>
        <v>60</v>
      </c>
      <c r="W914" s="167">
        <f t="shared" si="276"/>
        <v>179.642</v>
      </c>
      <c r="X914" s="167">
        <f t="shared" si="277"/>
        <v>91.628999999999991</v>
      </c>
      <c r="Y914" s="167">
        <f t="shared" si="278"/>
        <v>106.79499999999999</v>
      </c>
      <c r="Z914" t="str">
        <f t="shared" si="279"/>
        <v>NA</v>
      </c>
      <c r="AA914">
        <f t="shared" si="280"/>
        <v>126.62899999999999</v>
      </c>
      <c r="AB914" s="168" t="str">
        <f t="shared" si="281"/>
        <v>NA</v>
      </c>
      <c r="AC914" t="str">
        <f t="shared" si="282"/>
        <v>NA</v>
      </c>
      <c r="AD914" s="168" t="str">
        <f t="shared" si="283"/>
        <v>NA</v>
      </c>
      <c r="AE914" t="str">
        <f t="shared" si="284"/>
        <v>NA</v>
      </c>
    </row>
    <row r="915" spans="1:31" outlineLevel="1" x14ac:dyDescent="0.25">
      <c r="A915" s="149">
        <v>10</v>
      </c>
      <c r="B915" s="164" t="str">
        <f t="shared" si="266"/>
        <v>TR</v>
      </c>
      <c r="C915" s="164" t="str">
        <f t="shared" si="267"/>
        <v>FA</v>
      </c>
      <c r="D915" s="164" t="str">
        <f t="shared" si="268"/>
        <v>FA</v>
      </c>
      <c r="E915" s="135">
        <v>22.71</v>
      </c>
      <c r="F915" s="165">
        <v>3</v>
      </c>
      <c r="G915" s="135">
        <v>24</v>
      </c>
      <c r="H915" s="135">
        <v>125</v>
      </c>
      <c r="I915" s="154">
        <v>18.467700000000001</v>
      </c>
      <c r="J915" s="154">
        <v>2.4E-2</v>
      </c>
      <c r="K915" s="154">
        <v>216.899</v>
      </c>
      <c r="L915" s="154">
        <v>149.59399999999999</v>
      </c>
      <c r="M915" s="154">
        <v>160.85900000000001</v>
      </c>
      <c r="N915" s="135">
        <f t="shared" si="269"/>
        <v>95</v>
      </c>
      <c r="O915" s="167">
        <f t="shared" si="270"/>
        <v>186.899</v>
      </c>
      <c r="P915" s="167">
        <f t="shared" si="270"/>
        <v>119.59399999999999</v>
      </c>
      <c r="Q915" s="167">
        <f t="shared" si="270"/>
        <v>130.85900000000001</v>
      </c>
      <c r="R915" s="135">
        <f t="shared" si="271"/>
        <v>90</v>
      </c>
      <c r="S915" s="167">
        <f t="shared" si="272"/>
        <v>181.899</v>
      </c>
      <c r="T915" s="167">
        <f t="shared" si="273"/>
        <v>114.59399999999999</v>
      </c>
      <c r="U915" s="167">
        <f t="shared" si="274"/>
        <v>125.85900000000001</v>
      </c>
      <c r="V915" s="135">
        <f t="shared" si="275"/>
        <v>60</v>
      </c>
      <c r="W915" s="167">
        <f t="shared" si="276"/>
        <v>151.899</v>
      </c>
      <c r="X915" s="167">
        <f t="shared" si="277"/>
        <v>84.593999999999994</v>
      </c>
      <c r="Y915" s="167">
        <f t="shared" si="278"/>
        <v>95.859000000000009</v>
      </c>
      <c r="Z915">
        <f t="shared" si="279"/>
        <v>186.899</v>
      </c>
      <c r="AA915">
        <f t="shared" si="280"/>
        <v>119.59399999999999</v>
      </c>
      <c r="AB915" s="168" t="str">
        <f t="shared" si="281"/>
        <v>NA</v>
      </c>
      <c r="AC915">
        <f t="shared" si="282"/>
        <v>114.59399999999999</v>
      </c>
      <c r="AD915" s="168" t="str">
        <f t="shared" si="283"/>
        <v>NA</v>
      </c>
      <c r="AE915">
        <f t="shared" si="284"/>
        <v>84.593999999999994</v>
      </c>
    </row>
    <row r="916" spans="1:31" outlineLevel="1" x14ac:dyDescent="0.25">
      <c r="A916" s="149">
        <v>15</v>
      </c>
      <c r="B916" s="164" t="str">
        <f t="shared" si="266"/>
        <v>TR</v>
      </c>
      <c r="C916" s="164" t="str">
        <f t="shared" si="267"/>
        <v>TR</v>
      </c>
      <c r="D916" s="164" t="str">
        <f t="shared" si="268"/>
        <v>TR</v>
      </c>
      <c r="E916" s="135">
        <v>33.979999999999997</v>
      </c>
      <c r="F916" s="165">
        <v>3</v>
      </c>
      <c r="G916" s="135">
        <v>24</v>
      </c>
      <c r="H916" s="135">
        <v>125</v>
      </c>
      <c r="I916" s="154">
        <v>29.736899999999999</v>
      </c>
      <c r="J916" s="154">
        <v>2.4E-2</v>
      </c>
      <c r="K916" s="154">
        <v>187.94900000000001</v>
      </c>
      <c r="L916" s="154">
        <v>141.88900000000001</v>
      </c>
      <c r="M916" s="154">
        <v>149.61099999999999</v>
      </c>
      <c r="N916" s="135">
        <f t="shared" si="269"/>
        <v>95</v>
      </c>
      <c r="O916" s="167">
        <f t="shared" si="270"/>
        <v>157.94900000000001</v>
      </c>
      <c r="P916" s="167">
        <f t="shared" si="270"/>
        <v>111.88900000000001</v>
      </c>
      <c r="Q916" s="167">
        <f t="shared" si="270"/>
        <v>119.61099999999999</v>
      </c>
      <c r="R916" s="135">
        <f t="shared" si="271"/>
        <v>90</v>
      </c>
      <c r="S916" s="167">
        <f t="shared" si="272"/>
        <v>152.94900000000001</v>
      </c>
      <c r="T916" s="167">
        <f t="shared" si="273"/>
        <v>106.88900000000001</v>
      </c>
      <c r="U916" s="167">
        <f t="shared" si="274"/>
        <v>114.61099999999999</v>
      </c>
      <c r="V916" s="135">
        <f t="shared" si="275"/>
        <v>60</v>
      </c>
      <c r="W916" s="167">
        <f t="shared" si="276"/>
        <v>122.94900000000001</v>
      </c>
      <c r="X916" s="167">
        <f t="shared" si="277"/>
        <v>76.88900000000001</v>
      </c>
      <c r="Y916" s="167">
        <f t="shared" si="278"/>
        <v>84.61099999999999</v>
      </c>
      <c r="Z916">
        <f t="shared" si="279"/>
        <v>157.94900000000001</v>
      </c>
      <c r="AA916">
        <f t="shared" si="280"/>
        <v>111.88900000000001</v>
      </c>
      <c r="AB916" s="168">
        <f t="shared" si="281"/>
        <v>152.94900000000001</v>
      </c>
      <c r="AC916">
        <f t="shared" si="282"/>
        <v>106.88900000000001</v>
      </c>
      <c r="AD916" s="168">
        <f t="shared" si="283"/>
        <v>122.94900000000001</v>
      </c>
      <c r="AE916">
        <f t="shared" si="284"/>
        <v>76.88900000000001</v>
      </c>
    </row>
    <row r="917" spans="1:31" outlineLevel="1" x14ac:dyDescent="0.25">
      <c r="A917" s="149">
        <v>20</v>
      </c>
      <c r="B917" s="164" t="str">
        <f t="shared" si="266"/>
        <v>TR</v>
      </c>
      <c r="C917" s="164" t="str">
        <f t="shared" si="267"/>
        <v>TR</v>
      </c>
      <c r="D917" s="164" t="str">
        <f t="shared" si="268"/>
        <v>TR</v>
      </c>
      <c r="E917" s="135">
        <v>45.25</v>
      </c>
      <c r="F917" s="165">
        <v>3</v>
      </c>
      <c r="G917" s="135">
        <v>24</v>
      </c>
      <c r="H917" s="135">
        <v>125</v>
      </c>
      <c r="I917" s="154">
        <v>41.0062</v>
      </c>
      <c r="J917" s="154">
        <v>2.4E-2</v>
      </c>
      <c r="K917" s="154">
        <v>173.03399999999999</v>
      </c>
      <c r="L917" s="154">
        <v>138.07</v>
      </c>
      <c r="M917" s="154">
        <v>143.72800000000001</v>
      </c>
      <c r="N917" s="135">
        <f t="shared" si="269"/>
        <v>95</v>
      </c>
      <c r="O917" s="167">
        <f t="shared" si="270"/>
        <v>143.03399999999999</v>
      </c>
      <c r="P917" s="167">
        <f t="shared" si="270"/>
        <v>108.07</v>
      </c>
      <c r="Q917" s="167">
        <f t="shared" si="270"/>
        <v>113.72800000000001</v>
      </c>
      <c r="R917" s="135">
        <f t="shared" si="271"/>
        <v>90</v>
      </c>
      <c r="S917" s="167">
        <f t="shared" si="272"/>
        <v>138.03399999999999</v>
      </c>
      <c r="T917" s="167">
        <f t="shared" si="273"/>
        <v>103.07</v>
      </c>
      <c r="U917" s="167">
        <f t="shared" si="274"/>
        <v>108.72800000000001</v>
      </c>
      <c r="V917" s="135">
        <f t="shared" si="275"/>
        <v>60</v>
      </c>
      <c r="W917" s="167">
        <f t="shared" si="276"/>
        <v>108.03399999999999</v>
      </c>
      <c r="X917" s="167">
        <f t="shared" si="277"/>
        <v>73.069999999999993</v>
      </c>
      <c r="Y917" s="167">
        <f t="shared" si="278"/>
        <v>78.728000000000009</v>
      </c>
      <c r="Z917">
        <f t="shared" si="279"/>
        <v>143.03399999999999</v>
      </c>
      <c r="AA917">
        <f t="shared" si="280"/>
        <v>108.07</v>
      </c>
      <c r="AB917" s="168">
        <f t="shared" si="281"/>
        <v>138.03399999999999</v>
      </c>
      <c r="AC917">
        <f t="shared" si="282"/>
        <v>103.07</v>
      </c>
      <c r="AD917" s="168">
        <f t="shared" si="283"/>
        <v>108.03399999999999</v>
      </c>
      <c r="AE917">
        <f t="shared" si="284"/>
        <v>73.069999999999993</v>
      </c>
    </row>
    <row r="918" spans="1:31" outlineLevel="1" x14ac:dyDescent="0.25">
      <c r="A918" s="149">
        <v>35</v>
      </c>
      <c r="B918" s="164" t="str">
        <f t="shared" si="266"/>
        <v>FA</v>
      </c>
      <c r="C918" s="164" t="str">
        <f t="shared" si="267"/>
        <v>FA</v>
      </c>
      <c r="D918" s="164" t="str">
        <f t="shared" si="268"/>
        <v>FA</v>
      </c>
      <c r="E918" s="135">
        <v>79.05</v>
      </c>
      <c r="F918" s="165">
        <v>3</v>
      </c>
      <c r="G918" s="135">
        <v>24</v>
      </c>
      <c r="H918" s="135">
        <v>125</v>
      </c>
      <c r="I918" s="154">
        <v>74.813800000000001</v>
      </c>
      <c r="J918" s="154">
        <v>2.4E-2</v>
      </c>
      <c r="K918" s="154">
        <v>153.25299999999999</v>
      </c>
      <c r="L918" s="154">
        <v>132.88</v>
      </c>
      <c r="M918" s="154">
        <v>136.279</v>
      </c>
      <c r="N918" s="135">
        <f t="shared" si="269"/>
        <v>95</v>
      </c>
      <c r="O918" s="167">
        <f t="shared" si="270"/>
        <v>123.25299999999999</v>
      </c>
      <c r="P918" s="167">
        <f t="shared" si="270"/>
        <v>102.88</v>
      </c>
      <c r="Q918" s="167">
        <f t="shared" si="270"/>
        <v>106.279</v>
      </c>
      <c r="R918" s="135">
        <f t="shared" si="271"/>
        <v>90</v>
      </c>
      <c r="S918" s="167">
        <f t="shared" si="272"/>
        <v>118.25299999999999</v>
      </c>
      <c r="T918" s="167">
        <f t="shared" si="273"/>
        <v>97.88</v>
      </c>
      <c r="U918" s="167">
        <f t="shared" si="274"/>
        <v>101.279</v>
      </c>
      <c r="V918" s="135">
        <f t="shared" si="275"/>
        <v>60</v>
      </c>
      <c r="W918" s="167">
        <f t="shared" si="276"/>
        <v>88.252999999999986</v>
      </c>
      <c r="X918" s="167">
        <f t="shared" si="277"/>
        <v>67.88</v>
      </c>
      <c r="Y918" s="167">
        <f t="shared" si="278"/>
        <v>71.278999999999996</v>
      </c>
      <c r="Z918">
        <f t="shared" si="279"/>
        <v>123.25299999999999</v>
      </c>
      <c r="AA918">
        <f t="shared" si="280"/>
        <v>102.88</v>
      </c>
      <c r="AB918" s="168">
        <f t="shared" si="281"/>
        <v>118.25299999999999</v>
      </c>
      <c r="AC918">
        <f t="shared" si="282"/>
        <v>97.88</v>
      </c>
      <c r="AD918" s="168">
        <f t="shared" si="283"/>
        <v>88.252999999999986</v>
      </c>
      <c r="AE918">
        <f t="shared" si="284"/>
        <v>67.88</v>
      </c>
    </row>
    <row r="919" spans="1:31" outlineLevel="1" x14ac:dyDescent="0.25">
      <c r="A919" s="149">
        <v>50</v>
      </c>
      <c r="B919" s="164" t="str">
        <f t="shared" si="266"/>
        <v>FA</v>
      </c>
      <c r="C919" s="164" t="str">
        <f t="shared" si="267"/>
        <v>FA</v>
      </c>
      <c r="D919" s="164" t="str">
        <f t="shared" si="268"/>
        <v>FA</v>
      </c>
      <c r="E919" s="135">
        <v>112.86</v>
      </c>
      <c r="F919" s="165">
        <v>3</v>
      </c>
      <c r="G919" s="135">
        <v>24</v>
      </c>
      <c r="H919" s="135">
        <v>125</v>
      </c>
      <c r="I919" s="154">
        <v>108.622</v>
      </c>
      <c r="J919" s="154">
        <v>2.4E-2</v>
      </c>
      <c r="K919" s="154">
        <v>145.16800000000001</v>
      </c>
      <c r="L919" s="154">
        <v>130.66499999999999</v>
      </c>
      <c r="M919" s="154">
        <v>133.00299999999999</v>
      </c>
      <c r="N919" s="135">
        <f t="shared" si="269"/>
        <v>95</v>
      </c>
      <c r="O919" s="167">
        <f t="shared" si="270"/>
        <v>115.16800000000001</v>
      </c>
      <c r="P919" s="167">
        <f t="shared" si="270"/>
        <v>100.66499999999999</v>
      </c>
      <c r="Q919" s="167">
        <f t="shared" si="270"/>
        <v>103.00299999999999</v>
      </c>
      <c r="R919" s="135">
        <f t="shared" si="271"/>
        <v>90</v>
      </c>
      <c r="S919" s="167">
        <f t="shared" si="272"/>
        <v>110.16800000000001</v>
      </c>
      <c r="T919" s="167">
        <f t="shared" si="273"/>
        <v>95.664999999999992</v>
      </c>
      <c r="U919" s="167">
        <f t="shared" si="274"/>
        <v>98.002999999999986</v>
      </c>
      <c r="V919" s="135">
        <f t="shared" si="275"/>
        <v>60</v>
      </c>
      <c r="W919" s="167">
        <f t="shared" si="276"/>
        <v>80.168000000000006</v>
      </c>
      <c r="X919" s="167">
        <f t="shared" si="277"/>
        <v>65.664999999999992</v>
      </c>
      <c r="Y919" s="167">
        <f t="shared" si="278"/>
        <v>68.002999999999986</v>
      </c>
      <c r="Z919">
        <f t="shared" si="279"/>
        <v>115.16800000000001</v>
      </c>
      <c r="AA919">
        <f t="shared" si="280"/>
        <v>100.66499999999999</v>
      </c>
      <c r="AB919" s="168">
        <f t="shared" si="281"/>
        <v>110.16800000000001</v>
      </c>
      <c r="AC919">
        <f t="shared" si="282"/>
        <v>95.664999999999992</v>
      </c>
      <c r="AD919" s="168">
        <f t="shared" si="283"/>
        <v>80.168000000000006</v>
      </c>
      <c r="AE919">
        <f t="shared" si="284"/>
        <v>65.664999999999992</v>
      </c>
    </row>
    <row r="920" spans="1:31" outlineLevel="1" x14ac:dyDescent="0.25">
      <c r="A920" s="149">
        <v>60</v>
      </c>
      <c r="B920" s="164" t="str">
        <f t="shared" si="266"/>
        <v>FA</v>
      </c>
      <c r="C920" s="164" t="str">
        <f t="shared" si="267"/>
        <v>FA</v>
      </c>
      <c r="D920" s="164" t="str">
        <f t="shared" si="268"/>
        <v>FA</v>
      </c>
      <c r="E920" s="135">
        <v>135.4</v>
      </c>
      <c r="F920" s="165">
        <v>3</v>
      </c>
      <c r="G920" s="135">
        <v>24</v>
      </c>
      <c r="H920" s="135">
        <v>125</v>
      </c>
      <c r="I920" s="154">
        <v>131.16</v>
      </c>
      <c r="J920" s="154">
        <v>2.4E-2</v>
      </c>
      <c r="K920" s="154">
        <v>141.94300000000001</v>
      </c>
      <c r="L920" s="154">
        <v>129.822</v>
      </c>
      <c r="M920" s="154">
        <v>131.71299999999999</v>
      </c>
      <c r="N920" s="135">
        <f t="shared" si="269"/>
        <v>95</v>
      </c>
      <c r="O920" s="167">
        <f t="shared" si="270"/>
        <v>111.94300000000001</v>
      </c>
      <c r="P920" s="167">
        <f t="shared" si="270"/>
        <v>99.822000000000003</v>
      </c>
      <c r="Q920" s="167">
        <f t="shared" si="270"/>
        <v>101.71299999999999</v>
      </c>
      <c r="R920" s="135">
        <f t="shared" si="271"/>
        <v>90</v>
      </c>
      <c r="S920" s="167">
        <f t="shared" si="272"/>
        <v>106.94300000000001</v>
      </c>
      <c r="T920" s="167">
        <f t="shared" si="273"/>
        <v>94.822000000000003</v>
      </c>
      <c r="U920" s="167">
        <f t="shared" si="274"/>
        <v>96.712999999999994</v>
      </c>
      <c r="V920" s="135">
        <f t="shared" si="275"/>
        <v>60</v>
      </c>
      <c r="W920" s="167">
        <f t="shared" si="276"/>
        <v>76.943000000000012</v>
      </c>
      <c r="X920" s="167">
        <f t="shared" si="277"/>
        <v>64.822000000000003</v>
      </c>
      <c r="Y920" s="167">
        <f t="shared" si="278"/>
        <v>66.712999999999994</v>
      </c>
      <c r="Z920">
        <f t="shared" si="279"/>
        <v>111.94300000000001</v>
      </c>
      <c r="AA920">
        <f t="shared" si="280"/>
        <v>99.822000000000003</v>
      </c>
      <c r="AB920" s="168">
        <f t="shared" si="281"/>
        <v>106.94300000000001</v>
      </c>
      <c r="AC920">
        <f t="shared" si="282"/>
        <v>94.822000000000003</v>
      </c>
      <c r="AD920" s="168">
        <f t="shared" si="283"/>
        <v>76.943000000000012</v>
      </c>
      <c r="AE920">
        <f t="shared" si="284"/>
        <v>64.822000000000003</v>
      </c>
    </row>
    <row r="921" spans="1:31" outlineLevel="1" x14ac:dyDescent="0.25">
      <c r="A921" s="149">
        <v>70</v>
      </c>
      <c r="B921" s="164" t="str">
        <f t="shared" si="266"/>
        <v>FA</v>
      </c>
      <c r="C921" s="164" t="str">
        <f t="shared" si="267"/>
        <v>FA</v>
      </c>
      <c r="D921" s="164" t="str">
        <f t="shared" si="268"/>
        <v>FA</v>
      </c>
      <c r="E921" s="135">
        <v>157.94</v>
      </c>
      <c r="F921" s="165">
        <v>3</v>
      </c>
      <c r="G921" s="135">
        <v>24</v>
      </c>
      <c r="H921" s="135">
        <v>125</v>
      </c>
      <c r="I921" s="154">
        <v>153.69800000000001</v>
      </c>
      <c r="J921" s="154">
        <v>2.4E-2</v>
      </c>
      <c r="K921" s="154">
        <v>139.649</v>
      </c>
      <c r="L921" s="154">
        <v>129.20500000000001</v>
      </c>
      <c r="M921" s="154">
        <v>130.88499999999999</v>
      </c>
      <c r="N921" s="135">
        <f t="shared" si="269"/>
        <v>95</v>
      </c>
      <c r="O921" s="167">
        <f t="shared" si="270"/>
        <v>109.649</v>
      </c>
      <c r="P921" s="167">
        <f t="shared" si="270"/>
        <v>99.205000000000013</v>
      </c>
      <c r="Q921" s="167">
        <f t="shared" si="270"/>
        <v>100.88499999999999</v>
      </c>
      <c r="R921" s="135">
        <f t="shared" si="271"/>
        <v>90</v>
      </c>
      <c r="S921" s="167">
        <f t="shared" si="272"/>
        <v>104.649</v>
      </c>
      <c r="T921" s="167">
        <f t="shared" si="273"/>
        <v>94.205000000000013</v>
      </c>
      <c r="U921" s="167">
        <f t="shared" si="274"/>
        <v>95.884999999999991</v>
      </c>
      <c r="V921" s="135">
        <f t="shared" si="275"/>
        <v>60</v>
      </c>
      <c r="W921" s="167">
        <f t="shared" si="276"/>
        <v>74.649000000000001</v>
      </c>
      <c r="X921" s="167">
        <f t="shared" si="277"/>
        <v>64.205000000000013</v>
      </c>
      <c r="Y921" s="167">
        <f t="shared" si="278"/>
        <v>65.884999999999991</v>
      </c>
      <c r="Z921">
        <f t="shared" si="279"/>
        <v>109.649</v>
      </c>
      <c r="AA921">
        <f t="shared" si="280"/>
        <v>99.205000000000013</v>
      </c>
      <c r="AB921" s="168">
        <f t="shared" si="281"/>
        <v>104.649</v>
      </c>
      <c r="AC921">
        <f t="shared" si="282"/>
        <v>94.205000000000013</v>
      </c>
      <c r="AD921" s="168">
        <f t="shared" si="283"/>
        <v>74.649000000000001</v>
      </c>
      <c r="AE921">
        <f t="shared" si="284"/>
        <v>64.205000000000013</v>
      </c>
    </row>
    <row r="922" spans="1:31" outlineLevel="1" x14ac:dyDescent="0.25">
      <c r="A922" s="149">
        <v>85</v>
      </c>
      <c r="B922" s="164" t="str">
        <f t="shared" si="266"/>
        <v>FA</v>
      </c>
      <c r="C922" s="164" t="str">
        <f t="shared" si="267"/>
        <v>FA</v>
      </c>
      <c r="D922" s="164" t="str">
        <f t="shared" si="268"/>
        <v>FA</v>
      </c>
      <c r="E922" s="135">
        <v>191.75</v>
      </c>
      <c r="F922" s="165">
        <v>3</v>
      </c>
      <c r="G922" s="135">
        <v>24</v>
      </c>
      <c r="H922" s="135">
        <v>125</v>
      </c>
      <c r="I922" s="154">
        <v>187.506</v>
      </c>
      <c r="J922" s="154">
        <v>2.4E-2</v>
      </c>
      <c r="K922" s="154">
        <v>137.14099999999999</v>
      </c>
      <c r="L922" s="154">
        <v>128.49799999999999</v>
      </c>
      <c r="M922" s="154">
        <v>129.89099999999999</v>
      </c>
      <c r="N922" s="135">
        <f t="shared" si="269"/>
        <v>95</v>
      </c>
      <c r="O922" s="167">
        <f t="shared" si="270"/>
        <v>107.14099999999999</v>
      </c>
      <c r="P922" s="167">
        <f t="shared" si="270"/>
        <v>98.49799999999999</v>
      </c>
      <c r="Q922" s="167">
        <f t="shared" si="270"/>
        <v>99.890999999999991</v>
      </c>
      <c r="R922" s="135">
        <f t="shared" si="271"/>
        <v>90</v>
      </c>
      <c r="S922" s="167">
        <f t="shared" si="272"/>
        <v>102.14099999999999</v>
      </c>
      <c r="T922" s="167">
        <f t="shared" si="273"/>
        <v>93.49799999999999</v>
      </c>
      <c r="U922" s="167">
        <f t="shared" si="274"/>
        <v>94.890999999999991</v>
      </c>
      <c r="V922" s="135">
        <f t="shared" si="275"/>
        <v>60</v>
      </c>
      <c r="W922" s="167">
        <f t="shared" si="276"/>
        <v>72.140999999999991</v>
      </c>
      <c r="X922" s="167">
        <f t="shared" si="277"/>
        <v>63.49799999999999</v>
      </c>
      <c r="Y922" s="167">
        <f t="shared" si="278"/>
        <v>64.890999999999991</v>
      </c>
      <c r="Z922">
        <f t="shared" si="279"/>
        <v>107.14099999999999</v>
      </c>
      <c r="AA922">
        <f t="shared" si="280"/>
        <v>98.49799999999999</v>
      </c>
      <c r="AB922" s="168">
        <f t="shared" si="281"/>
        <v>102.14099999999999</v>
      </c>
      <c r="AC922">
        <f t="shared" si="282"/>
        <v>93.49799999999999</v>
      </c>
      <c r="AD922" s="168">
        <f t="shared" si="283"/>
        <v>72.140999999999991</v>
      </c>
      <c r="AE922">
        <f t="shared" si="284"/>
        <v>63.49799999999999</v>
      </c>
    </row>
    <row r="923" spans="1:31" outlineLevel="1" x14ac:dyDescent="0.25">
      <c r="A923" s="149">
        <v>100</v>
      </c>
      <c r="B923" s="164" t="str">
        <f t="shared" si="266"/>
        <v>FA</v>
      </c>
      <c r="C923" s="164" t="str">
        <f t="shared" si="267"/>
        <v>FA</v>
      </c>
      <c r="D923" s="164" t="str">
        <f t="shared" si="268"/>
        <v>FA</v>
      </c>
      <c r="E923" s="135">
        <v>225.55</v>
      </c>
      <c r="F923" s="165">
        <v>3</v>
      </c>
      <c r="G923" s="135">
        <v>24</v>
      </c>
      <c r="H923" s="135">
        <v>125</v>
      </c>
      <c r="I923" s="154">
        <v>221.31399999999999</v>
      </c>
      <c r="J923" s="154">
        <v>2.4E-2</v>
      </c>
      <c r="K923" s="154">
        <v>135.34200000000001</v>
      </c>
      <c r="L923" s="154">
        <v>128.04599999999999</v>
      </c>
      <c r="M923" s="154">
        <v>129.23699999999999</v>
      </c>
      <c r="N923" s="135">
        <f t="shared" si="269"/>
        <v>95</v>
      </c>
      <c r="O923" s="167">
        <f t="shared" si="270"/>
        <v>105.34200000000001</v>
      </c>
      <c r="P923" s="167">
        <f t="shared" si="270"/>
        <v>98.045999999999992</v>
      </c>
      <c r="Q923" s="167">
        <f t="shared" si="270"/>
        <v>99.236999999999995</v>
      </c>
      <c r="R923" s="135">
        <f t="shared" si="271"/>
        <v>90</v>
      </c>
      <c r="S923" s="167">
        <f t="shared" si="272"/>
        <v>100.34200000000001</v>
      </c>
      <c r="T923" s="167">
        <f t="shared" si="273"/>
        <v>93.045999999999992</v>
      </c>
      <c r="U923" s="167">
        <f t="shared" si="274"/>
        <v>94.236999999999995</v>
      </c>
      <c r="V923" s="135">
        <f t="shared" si="275"/>
        <v>60</v>
      </c>
      <c r="W923" s="167">
        <f t="shared" si="276"/>
        <v>70.342000000000013</v>
      </c>
      <c r="X923" s="167">
        <f t="shared" si="277"/>
        <v>63.045999999999992</v>
      </c>
      <c r="Y923" s="167">
        <f t="shared" si="278"/>
        <v>64.236999999999995</v>
      </c>
      <c r="Z923">
        <f t="shared" si="279"/>
        <v>105.34200000000001</v>
      </c>
      <c r="AA923">
        <f t="shared" si="280"/>
        <v>98.045999999999992</v>
      </c>
      <c r="AB923" s="168">
        <f t="shared" si="281"/>
        <v>100.34200000000001</v>
      </c>
      <c r="AC923">
        <f t="shared" si="282"/>
        <v>93.045999999999992</v>
      </c>
      <c r="AD923" s="168">
        <f t="shared" si="283"/>
        <v>70.342000000000013</v>
      </c>
      <c r="AE923">
        <f t="shared" si="284"/>
        <v>63.045999999999992</v>
      </c>
    </row>
    <row r="924" spans="1:31" outlineLevel="1" x14ac:dyDescent="0.25">
      <c r="A924" s="149">
        <v>125</v>
      </c>
      <c r="B924" s="164" t="str">
        <f t="shared" si="266"/>
        <v>FA</v>
      </c>
      <c r="C924" s="164" t="str">
        <f t="shared" si="267"/>
        <v>FA</v>
      </c>
      <c r="D924" s="164" t="str">
        <f t="shared" si="268"/>
        <v>FA</v>
      </c>
      <c r="E924" s="135">
        <v>281.89999999999998</v>
      </c>
      <c r="F924" s="165">
        <v>3</v>
      </c>
      <c r="G924" s="135">
        <v>24</v>
      </c>
      <c r="H924" s="135">
        <v>125</v>
      </c>
      <c r="I924" s="154">
        <v>277.66000000000003</v>
      </c>
      <c r="J924" s="154">
        <v>2.4E-2</v>
      </c>
      <c r="K924" s="154">
        <v>133.37</v>
      </c>
      <c r="L924" s="154">
        <v>127.49</v>
      </c>
      <c r="M924" s="154">
        <v>128.34800000000001</v>
      </c>
      <c r="N924" s="135">
        <f t="shared" si="269"/>
        <v>95</v>
      </c>
      <c r="O924" s="167">
        <f t="shared" si="270"/>
        <v>103.37</v>
      </c>
      <c r="P924" s="167">
        <f t="shared" si="270"/>
        <v>97.49</v>
      </c>
      <c r="Q924" s="167">
        <f t="shared" si="270"/>
        <v>98.348000000000013</v>
      </c>
      <c r="R924" s="135">
        <f t="shared" si="271"/>
        <v>90</v>
      </c>
      <c r="S924" s="167">
        <f t="shared" si="272"/>
        <v>98.37</v>
      </c>
      <c r="T924" s="167">
        <f t="shared" si="273"/>
        <v>92.49</v>
      </c>
      <c r="U924" s="167">
        <f t="shared" si="274"/>
        <v>93.348000000000013</v>
      </c>
      <c r="V924" s="135">
        <f t="shared" si="275"/>
        <v>60</v>
      </c>
      <c r="W924" s="167">
        <f t="shared" si="276"/>
        <v>68.37</v>
      </c>
      <c r="X924" s="167">
        <f t="shared" si="277"/>
        <v>62.489999999999995</v>
      </c>
      <c r="Y924" s="167">
        <f t="shared" si="278"/>
        <v>63.348000000000013</v>
      </c>
      <c r="Z924">
        <f t="shared" si="279"/>
        <v>103.37</v>
      </c>
      <c r="AA924">
        <f t="shared" si="280"/>
        <v>97.49</v>
      </c>
      <c r="AB924" s="168">
        <f t="shared" si="281"/>
        <v>98.37</v>
      </c>
      <c r="AC924">
        <f t="shared" si="282"/>
        <v>92.49</v>
      </c>
      <c r="AD924" s="168">
        <f t="shared" si="283"/>
        <v>68.37</v>
      </c>
      <c r="AE924">
        <f t="shared" si="284"/>
        <v>62.489999999999995</v>
      </c>
    </row>
    <row r="925" spans="1:31" outlineLevel="1" x14ac:dyDescent="0.25">
      <c r="A925" s="149">
        <v>150</v>
      </c>
      <c r="B925" s="164" t="str">
        <f t="shared" si="266"/>
        <v>FA</v>
      </c>
      <c r="C925" s="164" t="str">
        <f t="shared" si="267"/>
        <v>FA</v>
      </c>
      <c r="D925" s="164" t="str">
        <f t="shared" si="268"/>
        <v>FA</v>
      </c>
      <c r="E925" s="135">
        <v>338.25</v>
      </c>
      <c r="F925" s="165">
        <v>3</v>
      </c>
      <c r="G925" s="135">
        <v>24</v>
      </c>
      <c r="H925" s="135">
        <v>125</v>
      </c>
      <c r="I925" s="154">
        <v>334.00599999999997</v>
      </c>
      <c r="J925" s="154">
        <v>2.4E-2</v>
      </c>
      <c r="K925" s="154">
        <v>131.959</v>
      </c>
      <c r="L925" s="154">
        <v>127.11</v>
      </c>
      <c r="M925" s="154">
        <v>127.879</v>
      </c>
      <c r="N925" s="135">
        <f t="shared" si="269"/>
        <v>95</v>
      </c>
      <c r="O925" s="167">
        <f t="shared" si="270"/>
        <v>101.959</v>
      </c>
      <c r="P925" s="167">
        <f t="shared" si="270"/>
        <v>97.11</v>
      </c>
      <c r="Q925" s="167">
        <f t="shared" si="270"/>
        <v>97.879000000000005</v>
      </c>
      <c r="R925" s="135">
        <f t="shared" si="271"/>
        <v>90</v>
      </c>
      <c r="S925" s="167">
        <f t="shared" si="272"/>
        <v>96.959000000000003</v>
      </c>
      <c r="T925" s="167">
        <f t="shared" si="273"/>
        <v>92.11</v>
      </c>
      <c r="U925" s="167">
        <f t="shared" si="274"/>
        <v>92.879000000000005</v>
      </c>
      <c r="V925" s="135">
        <f t="shared" si="275"/>
        <v>60</v>
      </c>
      <c r="W925" s="167">
        <f t="shared" si="276"/>
        <v>66.959000000000003</v>
      </c>
      <c r="X925" s="167">
        <f t="shared" si="277"/>
        <v>62.11</v>
      </c>
      <c r="Y925" s="167">
        <f t="shared" si="278"/>
        <v>62.879000000000005</v>
      </c>
      <c r="Z925">
        <f t="shared" si="279"/>
        <v>101.959</v>
      </c>
      <c r="AA925">
        <f t="shared" si="280"/>
        <v>97.11</v>
      </c>
      <c r="AB925" s="168">
        <f t="shared" si="281"/>
        <v>96.959000000000003</v>
      </c>
      <c r="AC925">
        <f t="shared" si="282"/>
        <v>92.11</v>
      </c>
      <c r="AD925" s="168">
        <f t="shared" si="283"/>
        <v>66.959000000000003</v>
      </c>
      <c r="AE925">
        <f t="shared" si="284"/>
        <v>62.11</v>
      </c>
    </row>
    <row r="926" spans="1:31" outlineLevel="1" x14ac:dyDescent="0.25">
      <c r="A926" s="149">
        <v>2</v>
      </c>
      <c r="B926" s="164" t="str">
        <f t="shared" si="266"/>
        <v>FA</v>
      </c>
      <c r="C926" s="164" t="str">
        <f t="shared" si="267"/>
        <v>FA</v>
      </c>
      <c r="D926" s="164" t="str">
        <f t="shared" si="268"/>
        <v>FA</v>
      </c>
      <c r="E926" s="135">
        <v>4.68</v>
      </c>
      <c r="F926" s="165">
        <v>3</v>
      </c>
      <c r="G926" s="135">
        <v>30</v>
      </c>
      <c r="H926" s="135">
        <v>125</v>
      </c>
      <c r="I926" s="154">
        <v>0.43692300000000001</v>
      </c>
      <c r="J926" s="154">
        <v>0.03</v>
      </c>
      <c r="K926" s="154">
        <v>581.26</v>
      </c>
      <c r="L926" s="154">
        <v>244.57599999999999</v>
      </c>
      <c r="M926" s="154">
        <v>305.31099999999998</v>
      </c>
      <c r="N926" s="135">
        <f t="shared" si="269"/>
        <v>95</v>
      </c>
      <c r="O926" s="167">
        <f t="shared" si="270"/>
        <v>551.26</v>
      </c>
      <c r="P926" s="167">
        <f t="shared" si="270"/>
        <v>214.57599999999999</v>
      </c>
      <c r="Q926" s="167">
        <f t="shared" si="270"/>
        <v>275.31099999999998</v>
      </c>
      <c r="R926" s="135">
        <f t="shared" si="271"/>
        <v>90</v>
      </c>
      <c r="S926" s="167">
        <f t="shared" si="272"/>
        <v>546.26</v>
      </c>
      <c r="T926" s="167">
        <f t="shared" si="273"/>
        <v>209.57599999999999</v>
      </c>
      <c r="U926" s="167">
        <f t="shared" si="274"/>
        <v>270.31099999999998</v>
      </c>
      <c r="V926" s="135">
        <f t="shared" si="275"/>
        <v>60</v>
      </c>
      <c r="W926" s="167">
        <f t="shared" si="276"/>
        <v>516.26</v>
      </c>
      <c r="X926" s="167">
        <f t="shared" si="277"/>
        <v>179.57599999999999</v>
      </c>
      <c r="Y926" s="167">
        <f t="shared" si="278"/>
        <v>240.31099999999998</v>
      </c>
      <c r="Z926" t="str">
        <f t="shared" si="279"/>
        <v>NA</v>
      </c>
      <c r="AA926" t="str">
        <f t="shared" si="280"/>
        <v>NA</v>
      </c>
      <c r="AB926" s="168" t="str">
        <f t="shared" si="281"/>
        <v>NA</v>
      </c>
      <c r="AC926" t="str">
        <f t="shared" si="282"/>
        <v>NA</v>
      </c>
      <c r="AD926" s="168" t="str">
        <f t="shared" si="283"/>
        <v>NA</v>
      </c>
      <c r="AE926" t="str">
        <f t="shared" si="284"/>
        <v>NA</v>
      </c>
    </row>
    <row r="927" spans="1:31" outlineLevel="1" x14ac:dyDescent="0.25">
      <c r="A927" s="149">
        <v>3.5</v>
      </c>
      <c r="B927" s="164" t="str">
        <f t="shared" si="266"/>
        <v>FA</v>
      </c>
      <c r="C927" s="164" t="str">
        <f t="shared" si="267"/>
        <v>FA</v>
      </c>
      <c r="D927" s="164" t="str">
        <f t="shared" si="268"/>
        <v>FA</v>
      </c>
      <c r="E927" s="135">
        <v>8.06</v>
      </c>
      <c r="F927" s="165">
        <v>3</v>
      </c>
      <c r="G927" s="135">
        <v>30</v>
      </c>
      <c r="H927" s="135">
        <v>125</v>
      </c>
      <c r="I927" s="154">
        <v>3.8176899999999998</v>
      </c>
      <c r="J927" s="154">
        <v>0.03</v>
      </c>
      <c r="K927" s="154">
        <v>416.33800000000002</v>
      </c>
      <c r="L927" s="154">
        <v>201.12899999999999</v>
      </c>
      <c r="M927" s="154">
        <v>239.227</v>
      </c>
      <c r="N927" s="135">
        <f t="shared" si="269"/>
        <v>95</v>
      </c>
      <c r="O927" s="167">
        <f t="shared" si="270"/>
        <v>386.33800000000002</v>
      </c>
      <c r="P927" s="167">
        <f t="shared" si="270"/>
        <v>171.12899999999999</v>
      </c>
      <c r="Q927" s="167">
        <f t="shared" si="270"/>
        <v>209.227</v>
      </c>
      <c r="R927" s="135">
        <f t="shared" si="271"/>
        <v>90</v>
      </c>
      <c r="S927" s="167">
        <f t="shared" si="272"/>
        <v>381.33800000000002</v>
      </c>
      <c r="T927" s="167">
        <f t="shared" si="273"/>
        <v>166.12899999999999</v>
      </c>
      <c r="U927" s="167">
        <f t="shared" si="274"/>
        <v>204.227</v>
      </c>
      <c r="V927" s="135">
        <f t="shared" si="275"/>
        <v>60</v>
      </c>
      <c r="W927" s="167">
        <f t="shared" si="276"/>
        <v>351.33800000000002</v>
      </c>
      <c r="X927" s="167">
        <f t="shared" si="277"/>
        <v>136.12899999999999</v>
      </c>
      <c r="Y927" s="167">
        <f t="shared" si="278"/>
        <v>174.227</v>
      </c>
      <c r="Z927" t="str">
        <f t="shared" si="279"/>
        <v>NA</v>
      </c>
      <c r="AA927" t="str">
        <f t="shared" si="280"/>
        <v>NA</v>
      </c>
      <c r="AB927" s="168" t="str">
        <f t="shared" si="281"/>
        <v>NA</v>
      </c>
      <c r="AC927" t="str">
        <f t="shared" si="282"/>
        <v>NA</v>
      </c>
      <c r="AD927" s="168" t="str">
        <f t="shared" si="283"/>
        <v>NA</v>
      </c>
      <c r="AE927" t="str">
        <f t="shared" si="284"/>
        <v>NA</v>
      </c>
    </row>
    <row r="928" spans="1:31" outlineLevel="1" x14ac:dyDescent="0.25">
      <c r="A928" s="149">
        <v>5</v>
      </c>
      <c r="B928" s="164" t="str">
        <f t="shared" si="266"/>
        <v>FA</v>
      </c>
      <c r="C928" s="164" t="str">
        <f t="shared" si="267"/>
        <v>FA</v>
      </c>
      <c r="D928" s="164" t="str">
        <f t="shared" si="268"/>
        <v>FA</v>
      </c>
      <c r="E928" s="135">
        <v>11.44</v>
      </c>
      <c r="F928" s="165">
        <v>3</v>
      </c>
      <c r="G928" s="135">
        <v>30</v>
      </c>
      <c r="H928" s="135">
        <v>125</v>
      </c>
      <c r="I928" s="154">
        <v>7.1984599999999999</v>
      </c>
      <c r="J928" s="154">
        <v>0.03</v>
      </c>
      <c r="K928" s="154">
        <v>338.88400000000001</v>
      </c>
      <c r="L928" s="154">
        <v>181.49799999999999</v>
      </c>
      <c r="M928" s="154">
        <v>207.77099999999999</v>
      </c>
      <c r="N928" s="135">
        <f t="shared" si="269"/>
        <v>95</v>
      </c>
      <c r="O928" s="167">
        <f t="shared" si="270"/>
        <v>308.88400000000001</v>
      </c>
      <c r="P928" s="167">
        <f t="shared" si="270"/>
        <v>151.49799999999999</v>
      </c>
      <c r="Q928" s="167">
        <f t="shared" si="270"/>
        <v>177.77099999999999</v>
      </c>
      <c r="R928" s="135">
        <f t="shared" si="271"/>
        <v>90</v>
      </c>
      <c r="S928" s="167">
        <f t="shared" si="272"/>
        <v>303.88400000000001</v>
      </c>
      <c r="T928" s="167">
        <f t="shared" si="273"/>
        <v>146.49799999999999</v>
      </c>
      <c r="U928" s="167">
        <f t="shared" si="274"/>
        <v>172.77099999999999</v>
      </c>
      <c r="V928" s="135">
        <f t="shared" si="275"/>
        <v>60</v>
      </c>
      <c r="W928" s="167">
        <f t="shared" si="276"/>
        <v>273.88400000000001</v>
      </c>
      <c r="X928" s="167">
        <f t="shared" si="277"/>
        <v>116.49799999999999</v>
      </c>
      <c r="Y928" s="167">
        <f t="shared" si="278"/>
        <v>142.77099999999999</v>
      </c>
      <c r="Z928" t="str">
        <f t="shared" si="279"/>
        <v>NA</v>
      </c>
      <c r="AA928" t="str">
        <f t="shared" si="280"/>
        <v>NA</v>
      </c>
      <c r="AB928" s="168" t="str">
        <f t="shared" si="281"/>
        <v>NA</v>
      </c>
      <c r="AC928" t="str">
        <f t="shared" si="282"/>
        <v>NA</v>
      </c>
      <c r="AD928" s="168" t="str">
        <f t="shared" si="283"/>
        <v>NA</v>
      </c>
      <c r="AE928" t="str">
        <f t="shared" si="284"/>
        <v>NA</v>
      </c>
    </row>
    <row r="929" spans="1:31" outlineLevel="1" x14ac:dyDescent="0.25">
      <c r="A929" s="149">
        <v>7.5</v>
      </c>
      <c r="B929" s="164" t="str">
        <f t="shared" si="266"/>
        <v>FA</v>
      </c>
      <c r="C929" s="164" t="str">
        <f t="shared" si="267"/>
        <v>FA</v>
      </c>
      <c r="D929" s="164" t="str">
        <f t="shared" si="268"/>
        <v>FA</v>
      </c>
      <c r="E929" s="135">
        <v>17.07</v>
      </c>
      <c r="F929" s="165">
        <v>3</v>
      </c>
      <c r="G929" s="135">
        <v>30</v>
      </c>
      <c r="H929" s="135">
        <v>125</v>
      </c>
      <c r="I929" s="154">
        <v>12.8331</v>
      </c>
      <c r="J929" s="154">
        <v>0.03</v>
      </c>
      <c r="K929" s="154">
        <v>273.42200000000003</v>
      </c>
      <c r="L929" s="154">
        <v>164.29400000000001</v>
      </c>
      <c r="M929" s="154">
        <v>183.03299999999999</v>
      </c>
      <c r="N929" s="135">
        <f t="shared" si="269"/>
        <v>95</v>
      </c>
      <c r="O929" s="167">
        <f t="shared" si="270"/>
        <v>243.42200000000003</v>
      </c>
      <c r="P929" s="167">
        <f t="shared" si="270"/>
        <v>134.29400000000001</v>
      </c>
      <c r="Q929" s="167">
        <f t="shared" si="270"/>
        <v>153.03299999999999</v>
      </c>
      <c r="R929" s="135">
        <f t="shared" si="271"/>
        <v>90</v>
      </c>
      <c r="S929" s="167">
        <f t="shared" si="272"/>
        <v>238.42200000000003</v>
      </c>
      <c r="T929" s="167">
        <f t="shared" si="273"/>
        <v>129.29400000000001</v>
      </c>
      <c r="U929" s="167">
        <f t="shared" si="274"/>
        <v>148.03299999999999</v>
      </c>
      <c r="V929" s="135">
        <f t="shared" si="275"/>
        <v>60</v>
      </c>
      <c r="W929" s="167">
        <f t="shared" si="276"/>
        <v>208.42200000000003</v>
      </c>
      <c r="X929" s="167">
        <f t="shared" si="277"/>
        <v>99.294000000000011</v>
      </c>
      <c r="Y929" s="167">
        <f t="shared" si="278"/>
        <v>118.03299999999999</v>
      </c>
      <c r="Z929" t="str">
        <f t="shared" si="279"/>
        <v>NA</v>
      </c>
      <c r="AA929" t="str">
        <f t="shared" si="280"/>
        <v>NA</v>
      </c>
      <c r="AB929" s="168" t="str">
        <f t="shared" si="281"/>
        <v>NA</v>
      </c>
      <c r="AC929" t="str">
        <f t="shared" si="282"/>
        <v>NA</v>
      </c>
      <c r="AD929" s="168" t="str">
        <f t="shared" si="283"/>
        <v>NA</v>
      </c>
      <c r="AE929" t="str">
        <f t="shared" si="284"/>
        <v>NA</v>
      </c>
    </row>
    <row r="930" spans="1:31" outlineLevel="1" x14ac:dyDescent="0.25">
      <c r="A930" s="149">
        <v>10</v>
      </c>
      <c r="B930" s="164" t="str">
        <f t="shared" si="266"/>
        <v>FA</v>
      </c>
      <c r="C930" s="164" t="str">
        <f t="shared" si="267"/>
        <v>FA</v>
      </c>
      <c r="D930" s="164" t="str">
        <f t="shared" si="268"/>
        <v>FA</v>
      </c>
      <c r="E930" s="135">
        <v>22.71</v>
      </c>
      <c r="F930" s="165">
        <v>3</v>
      </c>
      <c r="G930" s="135">
        <v>30</v>
      </c>
      <c r="H930" s="135">
        <v>125</v>
      </c>
      <c r="I930" s="154">
        <v>18.467700000000001</v>
      </c>
      <c r="J930" s="154">
        <v>0.03</v>
      </c>
      <c r="K930" s="154">
        <v>239.18100000000001</v>
      </c>
      <c r="L930" s="154">
        <v>155.595</v>
      </c>
      <c r="M930" s="154">
        <v>169.548</v>
      </c>
      <c r="N930" s="135">
        <f t="shared" si="269"/>
        <v>95</v>
      </c>
      <c r="O930" s="167">
        <f t="shared" si="270"/>
        <v>209.18100000000001</v>
      </c>
      <c r="P930" s="167">
        <f t="shared" si="270"/>
        <v>125.595</v>
      </c>
      <c r="Q930" s="167">
        <f t="shared" si="270"/>
        <v>139.548</v>
      </c>
      <c r="R930" s="135">
        <f t="shared" si="271"/>
        <v>90</v>
      </c>
      <c r="S930" s="167">
        <f t="shared" si="272"/>
        <v>204.18100000000001</v>
      </c>
      <c r="T930" s="167">
        <f t="shared" si="273"/>
        <v>120.595</v>
      </c>
      <c r="U930" s="167">
        <f t="shared" si="274"/>
        <v>134.548</v>
      </c>
      <c r="V930" s="135">
        <f t="shared" si="275"/>
        <v>60</v>
      </c>
      <c r="W930" s="167">
        <f t="shared" si="276"/>
        <v>174.18100000000001</v>
      </c>
      <c r="X930" s="167">
        <f t="shared" si="277"/>
        <v>90.594999999999999</v>
      </c>
      <c r="Y930" s="167">
        <f t="shared" si="278"/>
        <v>104.548</v>
      </c>
      <c r="Z930" t="str">
        <f t="shared" si="279"/>
        <v>NA</v>
      </c>
      <c r="AA930">
        <f t="shared" si="280"/>
        <v>125.595</v>
      </c>
      <c r="AB930" s="168" t="str">
        <f t="shared" si="281"/>
        <v>NA</v>
      </c>
      <c r="AC930">
        <f t="shared" si="282"/>
        <v>120.595</v>
      </c>
      <c r="AD930" s="168" t="str">
        <f t="shared" si="283"/>
        <v>NA</v>
      </c>
      <c r="AE930" t="str">
        <f t="shared" si="284"/>
        <v>NA</v>
      </c>
    </row>
    <row r="931" spans="1:31" outlineLevel="1" x14ac:dyDescent="0.25">
      <c r="A931" s="149">
        <v>15</v>
      </c>
      <c r="B931" s="164" t="str">
        <f t="shared" si="266"/>
        <v>TR</v>
      </c>
      <c r="C931" s="164" t="str">
        <f t="shared" si="267"/>
        <v>TR</v>
      </c>
      <c r="D931" s="164" t="str">
        <f t="shared" si="268"/>
        <v>FA</v>
      </c>
      <c r="E931" s="135">
        <v>33.979999999999997</v>
      </c>
      <c r="F931" s="165">
        <v>3</v>
      </c>
      <c r="G931" s="135">
        <v>30</v>
      </c>
      <c r="H931" s="135">
        <v>125</v>
      </c>
      <c r="I931" s="154">
        <v>29.736899999999999</v>
      </c>
      <c r="J931" s="154">
        <v>0.03</v>
      </c>
      <c r="K931" s="154">
        <v>203.36699999999999</v>
      </c>
      <c r="L931" s="154">
        <v>146.04300000000001</v>
      </c>
      <c r="M931" s="154">
        <v>155.63800000000001</v>
      </c>
      <c r="N931" s="135">
        <f t="shared" si="269"/>
        <v>95</v>
      </c>
      <c r="O931" s="167">
        <f t="shared" si="270"/>
        <v>173.36699999999999</v>
      </c>
      <c r="P931" s="167">
        <f t="shared" si="270"/>
        <v>116.04300000000001</v>
      </c>
      <c r="Q931" s="167">
        <f t="shared" si="270"/>
        <v>125.63800000000001</v>
      </c>
      <c r="R931" s="135">
        <f t="shared" si="271"/>
        <v>90</v>
      </c>
      <c r="S931" s="167">
        <f t="shared" si="272"/>
        <v>168.36699999999999</v>
      </c>
      <c r="T931" s="167">
        <f t="shared" si="273"/>
        <v>111.04300000000001</v>
      </c>
      <c r="U931" s="167">
        <f t="shared" si="274"/>
        <v>120.63800000000001</v>
      </c>
      <c r="V931" s="135">
        <f t="shared" si="275"/>
        <v>60</v>
      </c>
      <c r="W931" s="167">
        <f t="shared" si="276"/>
        <v>138.36699999999999</v>
      </c>
      <c r="X931" s="167">
        <f t="shared" si="277"/>
        <v>81.043000000000006</v>
      </c>
      <c r="Y931" s="167">
        <f t="shared" si="278"/>
        <v>90.638000000000005</v>
      </c>
      <c r="Z931">
        <f t="shared" si="279"/>
        <v>173.36699999999999</v>
      </c>
      <c r="AA931">
        <f t="shared" si="280"/>
        <v>116.04300000000001</v>
      </c>
      <c r="AB931" s="168">
        <f t="shared" si="281"/>
        <v>168.36699999999999</v>
      </c>
      <c r="AC931">
        <f t="shared" si="282"/>
        <v>111.04300000000001</v>
      </c>
      <c r="AD931" s="168" t="str">
        <f t="shared" si="283"/>
        <v>NA</v>
      </c>
      <c r="AE931">
        <f t="shared" si="284"/>
        <v>81.043000000000006</v>
      </c>
    </row>
    <row r="932" spans="1:31" outlineLevel="1" x14ac:dyDescent="0.25">
      <c r="A932" s="149">
        <v>20</v>
      </c>
      <c r="B932" s="164" t="str">
        <f t="shared" si="266"/>
        <v>TR</v>
      </c>
      <c r="C932" s="164" t="str">
        <f t="shared" si="267"/>
        <v>TR</v>
      </c>
      <c r="D932" s="164" t="str">
        <f t="shared" si="268"/>
        <v>TR</v>
      </c>
      <c r="E932" s="135">
        <v>45.25</v>
      </c>
      <c r="F932" s="165">
        <v>3</v>
      </c>
      <c r="G932" s="135">
        <v>30</v>
      </c>
      <c r="H932" s="135">
        <v>125</v>
      </c>
      <c r="I932" s="154">
        <v>41.0062</v>
      </c>
      <c r="J932" s="154">
        <v>0.03</v>
      </c>
      <c r="K932" s="154">
        <v>184.839</v>
      </c>
      <c r="L932" s="154">
        <v>141.29599999999999</v>
      </c>
      <c r="M932" s="154">
        <v>148.333</v>
      </c>
      <c r="N932" s="135">
        <f t="shared" si="269"/>
        <v>95</v>
      </c>
      <c r="O932" s="167">
        <f t="shared" si="270"/>
        <v>154.839</v>
      </c>
      <c r="P932" s="167">
        <f t="shared" si="270"/>
        <v>111.29599999999999</v>
      </c>
      <c r="Q932" s="167">
        <f t="shared" si="270"/>
        <v>118.333</v>
      </c>
      <c r="R932" s="135">
        <f t="shared" si="271"/>
        <v>90</v>
      </c>
      <c r="S932" s="167">
        <f t="shared" si="272"/>
        <v>149.839</v>
      </c>
      <c r="T932" s="167">
        <f t="shared" si="273"/>
        <v>106.29599999999999</v>
      </c>
      <c r="U932" s="167">
        <f t="shared" si="274"/>
        <v>113.333</v>
      </c>
      <c r="V932" s="135">
        <f t="shared" si="275"/>
        <v>60</v>
      </c>
      <c r="W932" s="167">
        <f t="shared" si="276"/>
        <v>119.839</v>
      </c>
      <c r="X932" s="167">
        <f t="shared" si="277"/>
        <v>76.295999999999992</v>
      </c>
      <c r="Y932" s="167">
        <f t="shared" si="278"/>
        <v>83.332999999999998</v>
      </c>
      <c r="Z932">
        <f t="shared" si="279"/>
        <v>154.839</v>
      </c>
      <c r="AA932">
        <f t="shared" si="280"/>
        <v>111.29599999999999</v>
      </c>
      <c r="AB932" s="168">
        <f t="shared" si="281"/>
        <v>149.839</v>
      </c>
      <c r="AC932">
        <f t="shared" si="282"/>
        <v>106.29599999999999</v>
      </c>
      <c r="AD932" s="168">
        <f t="shared" si="283"/>
        <v>119.839</v>
      </c>
      <c r="AE932">
        <f t="shared" si="284"/>
        <v>76.295999999999992</v>
      </c>
    </row>
    <row r="933" spans="1:31" outlineLevel="1" x14ac:dyDescent="0.25">
      <c r="A933" s="149">
        <v>35</v>
      </c>
      <c r="B933" s="164" t="str">
        <f t="shared" si="266"/>
        <v>FA</v>
      </c>
      <c r="C933" s="164" t="str">
        <f t="shared" si="267"/>
        <v>FA</v>
      </c>
      <c r="D933" s="164" t="str">
        <f t="shared" si="268"/>
        <v>FA</v>
      </c>
      <c r="E933" s="135">
        <v>79.05</v>
      </c>
      <c r="F933" s="165">
        <v>3</v>
      </c>
      <c r="G933" s="135">
        <v>30</v>
      </c>
      <c r="H933" s="135">
        <v>125</v>
      </c>
      <c r="I933" s="154">
        <v>74.813800000000001</v>
      </c>
      <c r="J933" s="154">
        <v>0.03</v>
      </c>
      <c r="K933" s="154">
        <v>160.24600000000001</v>
      </c>
      <c r="L933" s="154">
        <v>134.83500000000001</v>
      </c>
      <c r="M933" s="154">
        <v>139.071</v>
      </c>
      <c r="N933" s="135">
        <f t="shared" si="269"/>
        <v>95</v>
      </c>
      <c r="O933" s="167">
        <f t="shared" si="270"/>
        <v>130.24600000000001</v>
      </c>
      <c r="P933" s="167">
        <f t="shared" si="270"/>
        <v>104.83500000000001</v>
      </c>
      <c r="Q933" s="167">
        <f t="shared" si="270"/>
        <v>109.071</v>
      </c>
      <c r="R933" s="135">
        <f t="shared" si="271"/>
        <v>90</v>
      </c>
      <c r="S933" s="167">
        <f t="shared" si="272"/>
        <v>125.24600000000001</v>
      </c>
      <c r="T933" s="167">
        <f t="shared" si="273"/>
        <v>99.835000000000008</v>
      </c>
      <c r="U933" s="167">
        <f t="shared" si="274"/>
        <v>104.071</v>
      </c>
      <c r="V933" s="135">
        <f t="shared" si="275"/>
        <v>60</v>
      </c>
      <c r="W933" s="167">
        <f t="shared" si="276"/>
        <v>95.246000000000009</v>
      </c>
      <c r="X933" s="167">
        <f t="shared" si="277"/>
        <v>69.835000000000008</v>
      </c>
      <c r="Y933" s="167">
        <f t="shared" si="278"/>
        <v>74.070999999999998</v>
      </c>
      <c r="Z933">
        <f t="shared" si="279"/>
        <v>130.24600000000001</v>
      </c>
      <c r="AA933">
        <f t="shared" si="280"/>
        <v>104.83500000000001</v>
      </c>
      <c r="AB933" s="168">
        <f t="shared" si="281"/>
        <v>125.24600000000001</v>
      </c>
      <c r="AC933">
        <f t="shared" si="282"/>
        <v>99.835000000000008</v>
      </c>
      <c r="AD933" s="168">
        <f t="shared" si="283"/>
        <v>95.246000000000009</v>
      </c>
      <c r="AE933">
        <f t="shared" si="284"/>
        <v>69.835000000000008</v>
      </c>
    </row>
    <row r="934" spans="1:31" outlineLevel="1" x14ac:dyDescent="0.25">
      <c r="A934" s="149">
        <v>50</v>
      </c>
      <c r="B934" s="164" t="str">
        <f t="shared" si="266"/>
        <v>FA</v>
      </c>
      <c r="C934" s="164" t="str">
        <f t="shared" si="267"/>
        <v>FA</v>
      </c>
      <c r="D934" s="164" t="str">
        <f t="shared" si="268"/>
        <v>FA</v>
      </c>
      <c r="E934" s="135">
        <v>112.86</v>
      </c>
      <c r="F934" s="165">
        <v>3</v>
      </c>
      <c r="G934" s="135">
        <v>30</v>
      </c>
      <c r="H934" s="135">
        <v>125</v>
      </c>
      <c r="I934" s="154">
        <v>108.622</v>
      </c>
      <c r="J934" s="154">
        <v>0.03</v>
      </c>
      <c r="K934" s="154">
        <v>150.17400000000001</v>
      </c>
      <c r="L934" s="154">
        <v>132.07400000000001</v>
      </c>
      <c r="M934" s="154">
        <v>134.99100000000001</v>
      </c>
      <c r="N934" s="135">
        <f t="shared" si="269"/>
        <v>95</v>
      </c>
      <c r="O934" s="167">
        <f t="shared" si="270"/>
        <v>120.17400000000001</v>
      </c>
      <c r="P934" s="167">
        <f t="shared" si="270"/>
        <v>102.07400000000001</v>
      </c>
      <c r="Q934" s="167">
        <f t="shared" si="270"/>
        <v>104.99100000000001</v>
      </c>
      <c r="R934" s="135">
        <f t="shared" si="271"/>
        <v>90</v>
      </c>
      <c r="S934" s="167">
        <f t="shared" si="272"/>
        <v>115.17400000000001</v>
      </c>
      <c r="T934" s="167">
        <f t="shared" si="273"/>
        <v>97.074000000000012</v>
      </c>
      <c r="U934" s="167">
        <f t="shared" si="274"/>
        <v>99.991000000000014</v>
      </c>
      <c r="V934" s="135">
        <f t="shared" si="275"/>
        <v>60</v>
      </c>
      <c r="W934" s="167">
        <f t="shared" si="276"/>
        <v>85.174000000000007</v>
      </c>
      <c r="X934" s="167">
        <f t="shared" si="277"/>
        <v>67.074000000000012</v>
      </c>
      <c r="Y934" s="167">
        <f t="shared" si="278"/>
        <v>69.991000000000014</v>
      </c>
      <c r="Z934">
        <f t="shared" si="279"/>
        <v>120.17400000000001</v>
      </c>
      <c r="AA934">
        <f t="shared" si="280"/>
        <v>102.07400000000001</v>
      </c>
      <c r="AB934" s="168">
        <f t="shared" si="281"/>
        <v>115.17400000000001</v>
      </c>
      <c r="AC934">
        <f t="shared" si="282"/>
        <v>97.074000000000012</v>
      </c>
      <c r="AD934" s="168">
        <f t="shared" si="283"/>
        <v>85.174000000000007</v>
      </c>
      <c r="AE934">
        <f t="shared" si="284"/>
        <v>67.074000000000012</v>
      </c>
    </row>
    <row r="935" spans="1:31" outlineLevel="1" x14ac:dyDescent="0.25">
      <c r="A935" s="149">
        <v>60</v>
      </c>
      <c r="B935" s="164" t="str">
        <f t="shared" si="266"/>
        <v>FA</v>
      </c>
      <c r="C935" s="164" t="str">
        <f t="shared" si="267"/>
        <v>FA</v>
      </c>
      <c r="D935" s="164" t="str">
        <f t="shared" si="268"/>
        <v>FA</v>
      </c>
      <c r="E935" s="135">
        <v>135.4</v>
      </c>
      <c r="F935" s="165">
        <v>3</v>
      </c>
      <c r="G935" s="135">
        <v>30</v>
      </c>
      <c r="H935" s="135">
        <v>125</v>
      </c>
      <c r="I935" s="154">
        <v>131.16</v>
      </c>
      <c r="J935" s="154">
        <v>0.03</v>
      </c>
      <c r="K935" s="154">
        <v>146.154</v>
      </c>
      <c r="L935" s="154">
        <v>131.02199999999999</v>
      </c>
      <c r="M935" s="154">
        <v>133.38300000000001</v>
      </c>
      <c r="N935" s="135">
        <f t="shared" si="269"/>
        <v>95</v>
      </c>
      <c r="O935" s="167">
        <f t="shared" si="270"/>
        <v>116.154</v>
      </c>
      <c r="P935" s="167">
        <f t="shared" si="270"/>
        <v>101.02199999999999</v>
      </c>
      <c r="Q935" s="167">
        <f t="shared" si="270"/>
        <v>103.38300000000001</v>
      </c>
      <c r="R935" s="135">
        <f t="shared" si="271"/>
        <v>90</v>
      </c>
      <c r="S935" s="167">
        <f t="shared" si="272"/>
        <v>111.154</v>
      </c>
      <c r="T935" s="167">
        <f t="shared" si="273"/>
        <v>96.021999999999991</v>
      </c>
      <c r="U935" s="167">
        <f t="shared" si="274"/>
        <v>98.38300000000001</v>
      </c>
      <c r="V935" s="135">
        <f t="shared" si="275"/>
        <v>60</v>
      </c>
      <c r="W935" s="167">
        <f t="shared" si="276"/>
        <v>81.153999999999996</v>
      </c>
      <c r="X935" s="167">
        <f t="shared" si="277"/>
        <v>66.021999999999991</v>
      </c>
      <c r="Y935" s="167">
        <f t="shared" si="278"/>
        <v>68.38300000000001</v>
      </c>
      <c r="Z935">
        <f t="shared" si="279"/>
        <v>116.154</v>
      </c>
      <c r="AA935">
        <f t="shared" si="280"/>
        <v>101.02199999999999</v>
      </c>
      <c r="AB935" s="168">
        <f t="shared" si="281"/>
        <v>111.154</v>
      </c>
      <c r="AC935">
        <f t="shared" si="282"/>
        <v>96.021999999999991</v>
      </c>
      <c r="AD935" s="168">
        <f t="shared" si="283"/>
        <v>81.153999999999996</v>
      </c>
      <c r="AE935">
        <f t="shared" si="284"/>
        <v>66.021999999999991</v>
      </c>
    </row>
    <row r="936" spans="1:31" outlineLevel="1" x14ac:dyDescent="0.25">
      <c r="A936" s="149">
        <v>70</v>
      </c>
      <c r="B936" s="164" t="str">
        <f t="shared" si="266"/>
        <v>FA</v>
      </c>
      <c r="C936" s="164" t="str">
        <f t="shared" si="267"/>
        <v>FA</v>
      </c>
      <c r="D936" s="164" t="str">
        <f t="shared" si="268"/>
        <v>FA</v>
      </c>
      <c r="E936" s="135">
        <v>157.94</v>
      </c>
      <c r="F936" s="165">
        <v>3</v>
      </c>
      <c r="G936" s="135">
        <v>30</v>
      </c>
      <c r="H936" s="135">
        <v>125</v>
      </c>
      <c r="I936" s="154">
        <v>153.69800000000001</v>
      </c>
      <c r="J936" s="154">
        <v>0.03</v>
      </c>
      <c r="K936" s="154">
        <v>143.29300000000001</v>
      </c>
      <c r="L936" s="154">
        <v>130.25299999999999</v>
      </c>
      <c r="M936" s="154">
        <v>132.34899999999999</v>
      </c>
      <c r="N936" s="135">
        <f t="shared" si="269"/>
        <v>95</v>
      </c>
      <c r="O936" s="167">
        <f t="shared" si="270"/>
        <v>113.29300000000001</v>
      </c>
      <c r="P936" s="167">
        <f t="shared" si="270"/>
        <v>100.25299999999999</v>
      </c>
      <c r="Q936" s="167">
        <f t="shared" si="270"/>
        <v>102.34899999999999</v>
      </c>
      <c r="R936" s="135">
        <f t="shared" si="271"/>
        <v>90</v>
      </c>
      <c r="S936" s="167">
        <f t="shared" si="272"/>
        <v>108.29300000000001</v>
      </c>
      <c r="T936" s="167">
        <f t="shared" si="273"/>
        <v>95.252999999999986</v>
      </c>
      <c r="U936" s="167">
        <f t="shared" si="274"/>
        <v>97.34899999999999</v>
      </c>
      <c r="V936" s="135">
        <f t="shared" si="275"/>
        <v>60</v>
      </c>
      <c r="W936" s="167">
        <f t="shared" si="276"/>
        <v>78.293000000000006</v>
      </c>
      <c r="X936" s="167">
        <f t="shared" si="277"/>
        <v>65.252999999999986</v>
      </c>
      <c r="Y936" s="167">
        <f t="shared" si="278"/>
        <v>67.34899999999999</v>
      </c>
      <c r="Z936">
        <f t="shared" si="279"/>
        <v>113.29300000000001</v>
      </c>
      <c r="AA936">
        <f t="shared" si="280"/>
        <v>100.25299999999999</v>
      </c>
      <c r="AB936" s="168">
        <f t="shared" si="281"/>
        <v>108.29300000000001</v>
      </c>
      <c r="AC936">
        <f t="shared" si="282"/>
        <v>95.252999999999986</v>
      </c>
      <c r="AD936" s="168">
        <f t="shared" si="283"/>
        <v>78.293000000000006</v>
      </c>
      <c r="AE936">
        <f t="shared" si="284"/>
        <v>65.252999999999986</v>
      </c>
    </row>
    <row r="937" spans="1:31" outlineLevel="1" x14ac:dyDescent="0.25">
      <c r="A937" s="149">
        <v>85</v>
      </c>
      <c r="B937" s="164" t="str">
        <f t="shared" si="266"/>
        <v>FA</v>
      </c>
      <c r="C937" s="164" t="str">
        <f t="shared" si="267"/>
        <v>FA</v>
      </c>
      <c r="D937" s="164" t="str">
        <f t="shared" si="268"/>
        <v>FA</v>
      </c>
      <c r="E937" s="135">
        <v>191.75</v>
      </c>
      <c r="F937" s="165">
        <v>3</v>
      </c>
      <c r="G937" s="135">
        <v>30</v>
      </c>
      <c r="H937" s="135">
        <v>125</v>
      </c>
      <c r="I937" s="154">
        <v>187.506</v>
      </c>
      <c r="J937" s="154">
        <v>0.03</v>
      </c>
      <c r="K937" s="154">
        <v>140.16300000000001</v>
      </c>
      <c r="L937" s="154">
        <v>129.37</v>
      </c>
      <c r="M937" s="154">
        <v>131.10900000000001</v>
      </c>
      <c r="N937" s="135">
        <f t="shared" si="269"/>
        <v>95</v>
      </c>
      <c r="O937" s="167">
        <f t="shared" si="270"/>
        <v>110.16300000000001</v>
      </c>
      <c r="P937" s="167">
        <f t="shared" si="270"/>
        <v>99.37</v>
      </c>
      <c r="Q937" s="167">
        <f t="shared" si="270"/>
        <v>101.10900000000001</v>
      </c>
      <c r="R937" s="135">
        <f t="shared" si="271"/>
        <v>90</v>
      </c>
      <c r="S937" s="167">
        <f t="shared" si="272"/>
        <v>105.16300000000001</v>
      </c>
      <c r="T937" s="167">
        <f t="shared" si="273"/>
        <v>94.37</v>
      </c>
      <c r="U937" s="167">
        <f t="shared" si="274"/>
        <v>96.109000000000009</v>
      </c>
      <c r="V937" s="135">
        <f t="shared" si="275"/>
        <v>60</v>
      </c>
      <c r="W937" s="167">
        <f t="shared" si="276"/>
        <v>75.163000000000011</v>
      </c>
      <c r="X937" s="167">
        <f t="shared" si="277"/>
        <v>64.37</v>
      </c>
      <c r="Y937" s="167">
        <f t="shared" si="278"/>
        <v>66.109000000000009</v>
      </c>
      <c r="Z937">
        <f t="shared" si="279"/>
        <v>110.16300000000001</v>
      </c>
      <c r="AA937">
        <f t="shared" si="280"/>
        <v>99.37</v>
      </c>
      <c r="AB937" s="168">
        <f t="shared" si="281"/>
        <v>105.16300000000001</v>
      </c>
      <c r="AC937">
        <f t="shared" si="282"/>
        <v>94.37</v>
      </c>
      <c r="AD937" s="168">
        <f t="shared" si="283"/>
        <v>75.163000000000011</v>
      </c>
      <c r="AE937">
        <f t="shared" si="284"/>
        <v>64.37</v>
      </c>
    </row>
    <row r="938" spans="1:31" outlineLevel="1" x14ac:dyDescent="0.25">
      <c r="A938" s="149">
        <v>100</v>
      </c>
      <c r="B938" s="164" t="str">
        <f t="shared" si="266"/>
        <v>FA</v>
      </c>
      <c r="C938" s="164" t="str">
        <f t="shared" si="267"/>
        <v>FA</v>
      </c>
      <c r="D938" s="164" t="str">
        <f t="shared" si="268"/>
        <v>FA</v>
      </c>
      <c r="E938" s="135">
        <v>225.55</v>
      </c>
      <c r="F938" s="165">
        <v>3</v>
      </c>
      <c r="G938" s="135">
        <v>30</v>
      </c>
      <c r="H938" s="135">
        <v>125</v>
      </c>
      <c r="I938" s="154">
        <v>221.31399999999999</v>
      </c>
      <c r="J938" s="154">
        <v>0.03</v>
      </c>
      <c r="K938" s="154">
        <v>137.91900000000001</v>
      </c>
      <c r="L938" s="154">
        <v>128.80500000000001</v>
      </c>
      <c r="M938" s="154">
        <v>130.292</v>
      </c>
      <c r="N938" s="135">
        <f t="shared" si="269"/>
        <v>95</v>
      </c>
      <c r="O938" s="167">
        <f t="shared" si="270"/>
        <v>107.91900000000001</v>
      </c>
      <c r="P938" s="167">
        <f t="shared" si="270"/>
        <v>98.805000000000007</v>
      </c>
      <c r="Q938" s="167">
        <f t="shared" si="270"/>
        <v>100.292</v>
      </c>
      <c r="R938" s="135">
        <f t="shared" si="271"/>
        <v>90</v>
      </c>
      <c r="S938" s="167">
        <f t="shared" si="272"/>
        <v>102.91900000000001</v>
      </c>
      <c r="T938" s="167">
        <f t="shared" si="273"/>
        <v>93.805000000000007</v>
      </c>
      <c r="U938" s="167">
        <f t="shared" si="274"/>
        <v>95.292000000000002</v>
      </c>
      <c r="V938" s="135">
        <f t="shared" si="275"/>
        <v>60</v>
      </c>
      <c r="W938" s="167">
        <f t="shared" si="276"/>
        <v>72.919000000000011</v>
      </c>
      <c r="X938" s="167">
        <f t="shared" si="277"/>
        <v>63.805000000000007</v>
      </c>
      <c r="Y938" s="167">
        <f t="shared" si="278"/>
        <v>65.292000000000002</v>
      </c>
      <c r="Z938">
        <f t="shared" si="279"/>
        <v>107.91900000000001</v>
      </c>
      <c r="AA938">
        <f t="shared" si="280"/>
        <v>98.805000000000007</v>
      </c>
      <c r="AB938" s="168">
        <f t="shared" si="281"/>
        <v>102.91900000000001</v>
      </c>
      <c r="AC938">
        <f t="shared" si="282"/>
        <v>93.805000000000007</v>
      </c>
      <c r="AD938" s="168">
        <f t="shared" si="283"/>
        <v>72.919000000000011</v>
      </c>
      <c r="AE938">
        <f t="shared" si="284"/>
        <v>63.805000000000007</v>
      </c>
    </row>
    <row r="939" spans="1:31" outlineLevel="1" x14ac:dyDescent="0.25">
      <c r="A939" s="149">
        <v>125</v>
      </c>
      <c r="B939" s="164" t="str">
        <f t="shared" si="266"/>
        <v>FA</v>
      </c>
      <c r="C939" s="164" t="str">
        <f t="shared" si="267"/>
        <v>FA</v>
      </c>
      <c r="D939" s="164" t="str">
        <f t="shared" si="268"/>
        <v>FA</v>
      </c>
      <c r="E939" s="135">
        <v>281.89999999999998</v>
      </c>
      <c r="F939" s="165">
        <v>3</v>
      </c>
      <c r="G939" s="135">
        <v>30</v>
      </c>
      <c r="H939" s="135">
        <v>125</v>
      </c>
      <c r="I939" s="154">
        <v>277.66000000000003</v>
      </c>
      <c r="J939" s="154">
        <v>0.03</v>
      </c>
      <c r="K939" s="154">
        <v>135.45699999999999</v>
      </c>
      <c r="L939" s="154">
        <v>128.11199999999999</v>
      </c>
      <c r="M939" s="154">
        <v>129.18299999999999</v>
      </c>
      <c r="N939" s="135">
        <f t="shared" si="269"/>
        <v>95</v>
      </c>
      <c r="O939" s="167">
        <f t="shared" si="270"/>
        <v>105.45699999999999</v>
      </c>
      <c r="P939" s="167">
        <f t="shared" si="270"/>
        <v>98.111999999999995</v>
      </c>
      <c r="Q939" s="167">
        <f t="shared" si="270"/>
        <v>99.182999999999993</v>
      </c>
      <c r="R939" s="135">
        <f t="shared" si="271"/>
        <v>90</v>
      </c>
      <c r="S939" s="167">
        <f t="shared" si="272"/>
        <v>100.45699999999999</v>
      </c>
      <c r="T939" s="167">
        <f t="shared" si="273"/>
        <v>93.111999999999995</v>
      </c>
      <c r="U939" s="167">
        <f t="shared" si="274"/>
        <v>94.182999999999993</v>
      </c>
      <c r="V939" s="135">
        <f t="shared" si="275"/>
        <v>60</v>
      </c>
      <c r="W939" s="167">
        <f t="shared" si="276"/>
        <v>70.456999999999994</v>
      </c>
      <c r="X939" s="167">
        <f t="shared" si="277"/>
        <v>63.111999999999995</v>
      </c>
      <c r="Y939" s="167">
        <f t="shared" si="278"/>
        <v>64.182999999999993</v>
      </c>
      <c r="Z939">
        <f t="shared" si="279"/>
        <v>105.45699999999999</v>
      </c>
      <c r="AA939">
        <f t="shared" si="280"/>
        <v>98.111999999999995</v>
      </c>
      <c r="AB939" s="168">
        <f t="shared" si="281"/>
        <v>100.45699999999999</v>
      </c>
      <c r="AC939">
        <f t="shared" si="282"/>
        <v>93.111999999999995</v>
      </c>
      <c r="AD939" s="168">
        <f t="shared" si="283"/>
        <v>70.456999999999994</v>
      </c>
      <c r="AE939">
        <f t="shared" si="284"/>
        <v>63.111999999999995</v>
      </c>
    </row>
    <row r="940" spans="1:31" outlineLevel="1" x14ac:dyDescent="0.25">
      <c r="A940" s="149">
        <v>150</v>
      </c>
      <c r="B940" s="164" t="str">
        <f t="shared" si="266"/>
        <v>FA</v>
      </c>
      <c r="C940" s="164" t="str">
        <f t="shared" si="267"/>
        <v>FA</v>
      </c>
      <c r="D940" s="164" t="str">
        <f t="shared" si="268"/>
        <v>FA</v>
      </c>
      <c r="E940" s="135">
        <v>338.25</v>
      </c>
      <c r="F940" s="165">
        <v>3</v>
      </c>
      <c r="G940" s="135">
        <v>30</v>
      </c>
      <c r="H940" s="135">
        <v>125</v>
      </c>
      <c r="I940" s="154">
        <v>334.00599999999997</v>
      </c>
      <c r="J940" s="154">
        <v>0.03</v>
      </c>
      <c r="K940" s="154">
        <v>133.69399999999999</v>
      </c>
      <c r="L940" s="154">
        <v>127.637</v>
      </c>
      <c r="M940" s="154">
        <v>128.59700000000001</v>
      </c>
      <c r="N940" s="135">
        <f t="shared" si="269"/>
        <v>95</v>
      </c>
      <c r="O940" s="167">
        <f t="shared" si="270"/>
        <v>103.69399999999999</v>
      </c>
      <c r="P940" s="167">
        <f t="shared" si="270"/>
        <v>97.637</v>
      </c>
      <c r="Q940" s="167">
        <f t="shared" si="270"/>
        <v>98.597000000000008</v>
      </c>
      <c r="R940" s="135">
        <f t="shared" si="271"/>
        <v>90</v>
      </c>
      <c r="S940" s="167">
        <f t="shared" si="272"/>
        <v>98.693999999999988</v>
      </c>
      <c r="T940" s="167">
        <f t="shared" si="273"/>
        <v>92.637</v>
      </c>
      <c r="U940" s="167">
        <f t="shared" si="274"/>
        <v>93.597000000000008</v>
      </c>
      <c r="V940" s="135">
        <f t="shared" si="275"/>
        <v>60</v>
      </c>
      <c r="W940" s="167">
        <f t="shared" si="276"/>
        <v>68.693999999999988</v>
      </c>
      <c r="X940" s="167">
        <f t="shared" si="277"/>
        <v>62.637</v>
      </c>
      <c r="Y940" s="167">
        <f t="shared" si="278"/>
        <v>63.597000000000008</v>
      </c>
      <c r="Z940">
        <f t="shared" si="279"/>
        <v>103.69399999999999</v>
      </c>
      <c r="AA940">
        <f t="shared" si="280"/>
        <v>97.637</v>
      </c>
      <c r="AB940" s="168">
        <f t="shared" si="281"/>
        <v>98.693999999999988</v>
      </c>
      <c r="AC940">
        <f t="shared" si="282"/>
        <v>92.637</v>
      </c>
      <c r="AD940" s="168">
        <f t="shared" si="283"/>
        <v>68.693999999999988</v>
      </c>
      <c r="AE940">
        <f t="shared" si="284"/>
        <v>62.637</v>
      </c>
    </row>
    <row r="941" spans="1:31" outlineLevel="1" x14ac:dyDescent="0.25">
      <c r="A941" s="168"/>
      <c r="B941" s="164"/>
      <c r="C941" s="164"/>
      <c r="D941" s="164"/>
      <c r="F941" s="169"/>
      <c r="O941" s="168"/>
      <c r="P941" s="168"/>
      <c r="Q941" s="168"/>
      <c r="S941" s="168"/>
      <c r="T941" s="168"/>
      <c r="U941" s="168"/>
      <c r="W941" s="168"/>
      <c r="X941" s="168"/>
      <c r="Y941" s="168"/>
      <c r="AB941" s="168"/>
      <c r="AD941" s="168"/>
    </row>
    <row r="942" spans="1:31" outlineLevel="1" x14ac:dyDescent="0.25">
      <c r="A942" s="149">
        <v>2</v>
      </c>
      <c r="B942" s="164" t="str">
        <f t="shared" ref="B942:B1005" si="285">IF(AND($A942&lt;=$C$29,Z942&lt;&gt;"NA",AA942&lt;&gt;"NA",G942&gt;=$Z$31),"TR","FA")</f>
        <v>FA</v>
      </c>
      <c r="C942" s="164" t="str">
        <f t="shared" ref="C942:C1005" si="286">IF(AND($A942&lt;=$C$29,$AB942&lt;&gt;"NA",$AC942&lt;&gt;"NA",$G942&gt;=$AB$31),"TR","FA")</f>
        <v>FA</v>
      </c>
      <c r="D942" s="164" t="str">
        <f t="shared" ref="D942:D1005" si="287">IF(AND($A942&lt;=$C$29,$AD942&lt;&gt;"NA",$AE942&lt;&gt;"NA",$G942&gt;=$AD$31),"TR","FA")</f>
        <v>FA</v>
      </c>
      <c r="E942" s="135">
        <v>7.75</v>
      </c>
      <c r="F942" s="165">
        <v>5</v>
      </c>
      <c r="G942" s="135">
        <v>0.5</v>
      </c>
      <c r="H942" s="135">
        <v>125</v>
      </c>
      <c r="I942" s="154">
        <v>3.5138500000000001</v>
      </c>
      <c r="J942" s="154">
        <v>5.0000000000000001E-4</v>
      </c>
      <c r="K942" s="154">
        <v>128.672</v>
      </c>
      <c r="L942" s="154">
        <v>126.05800000000001</v>
      </c>
      <c r="M942" s="154">
        <v>126.52800000000001</v>
      </c>
      <c r="N942" s="135">
        <f>$O$35</f>
        <v>95</v>
      </c>
      <c r="O942" s="167">
        <f>K942-$K$35+$O$35</f>
        <v>98.671999999999997</v>
      </c>
      <c r="P942" s="167">
        <f>L942-$K$35+$O$35</f>
        <v>96.058000000000007</v>
      </c>
      <c r="Q942" s="167">
        <f>M942-$K$35+$O$35</f>
        <v>96.528000000000006</v>
      </c>
      <c r="R942" s="135">
        <f>$S$35</f>
        <v>90</v>
      </c>
      <c r="S942" s="167">
        <f>$K942-$K$35+$S$35</f>
        <v>93.671999999999997</v>
      </c>
      <c r="T942" s="167">
        <f>$L942-$K$35+$S$35</f>
        <v>91.058000000000007</v>
      </c>
      <c r="U942" s="167">
        <f>$M942-$K$35+$S$35</f>
        <v>91.528000000000006</v>
      </c>
      <c r="V942" s="135">
        <f>$W$35</f>
        <v>60</v>
      </c>
      <c r="W942" s="167">
        <f>$K942-$K$35+$W$35</f>
        <v>63.671999999999997</v>
      </c>
      <c r="X942" s="167">
        <f>$L942-$K$35+$W$35</f>
        <v>61.058000000000007</v>
      </c>
      <c r="Y942" s="167">
        <f>$M942-$K$35+$W$35</f>
        <v>61.528000000000006</v>
      </c>
      <c r="Z942">
        <f>IF(O942&lt;$Z$35,O942,"NA")</f>
        <v>98.671999999999997</v>
      </c>
      <c r="AA942">
        <f>IF(P942&lt;$AA$35,P942,"NA")</f>
        <v>96.058000000000007</v>
      </c>
      <c r="AB942" s="168">
        <f>IF(S942&lt;$AB$35,S942,"NA")</f>
        <v>93.671999999999997</v>
      </c>
      <c r="AC942">
        <f>IF(T942&lt;$AC$35,T942,"NA")</f>
        <v>91.058000000000007</v>
      </c>
      <c r="AD942" s="168">
        <f>IF(W942&lt;$AD$35,W942,"NA")</f>
        <v>63.671999999999997</v>
      </c>
      <c r="AE942">
        <f>IF(X942&lt;$AE$35,X942,"NA")</f>
        <v>61.058000000000007</v>
      </c>
    </row>
    <row r="943" spans="1:31" outlineLevel="1" x14ac:dyDescent="0.25">
      <c r="A943" s="149">
        <v>3.5</v>
      </c>
      <c r="B943" s="164" t="str">
        <f t="shared" si="285"/>
        <v>FA</v>
      </c>
      <c r="C943" s="164" t="str">
        <f t="shared" si="286"/>
        <v>FA</v>
      </c>
      <c r="D943" s="164" t="str">
        <f t="shared" si="287"/>
        <v>FA</v>
      </c>
      <c r="E943" s="135">
        <v>13.44</v>
      </c>
      <c r="F943" s="165">
        <v>5</v>
      </c>
      <c r="G943" s="135">
        <v>0.5</v>
      </c>
      <c r="H943" s="135">
        <v>125</v>
      </c>
      <c r="I943" s="154">
        <v>9.2023100000000007</v>
      </c>
      <c r="J943" s="154">
        <v>5.0000000000000001E-4</v>
      </c>
      <c r="K943" s="154">
        <v>127.221</v>
      </c>
      <c r="L943" s="154">
        <v>125.646</v>
      </c>
      <c r="M943" s="154">
        <v>125.911</v>
      </c>
      <c r="N943" s="135">
        <f t="shared" ref="N943:N1006" si="288">$O$35</f>
        <v>95</v>
      </c>
      <c r="O943" s="167">
        <f t="shared" ref="O943:Q1006" si="289">K943-$K$35+$O$35</f>
        <v>97.221000000000004</v>
      </c>
      <c r="P943" s="167">
        <f t="shared" si="289"/>
        <v>95.646000000000001</v>
      </c>
      <c r="Q943" s="167">
        <f t="shared" si="289"/>
        <v>95.911000000000001</v>
      </c>
      <c r="R943" s="135">
        <f t="shared" ref="R943:R1006" si="290">$S$35</f>
        <v>90</v>
      </c>
      <c r="S943" s="167">
        <f t="shared" ref="S943:S1006" si="291">$K943-$K$35+$S$35</f>
        <v>92.221000000000004</v>
      </c>
      <c r="T943" s="167">
        <f t="shared" ref="T943:T1006" si="292">$L943-$K$35+$S$35</f>
        <v>90.646000000000001</v>
      </c>
      <c r="U943" s="167">
        <f t="shared" ref="U943:U1006" si="293">$M943-$K$35+$S$35</f>
        <v>90.911000000000001</v>
      </c>
      <c r="V943" s="135">
        <f t="shared" ref="V943:V1006" si="294">$W$35</f>
        <v>60</v>
      </c>
      <c r="W943" s="167">
        <f t="shared" ref="W943:W1006" si="295">$K943-$K$35+$W$35</f>
        <v>62.221000000000004</v>
      </c>
      <c r="X943" s="167">
        <f t="shared" ref="X943:X1006" si="296">$L943-$K$35+$W$35</f>
        <v>60.646000000000001</v>
      </c>
      <c r="Y943" s="167">
        <f t="shared" ref="Y943:Y1006" si="297">$M943-$K$35+$W$35</f>
        <v>60.911000000000001</v>
      </c>
      <c r="Z943">
        <f t="shared" ref="Z943:Z1006" si="298">IF(O943&lt;$Z$35,O943,"NA")</f>
        <v>97.221000000000004</v>
      </c>
      <c r="AA943">
        <f t="shared" ref="AA943:AA1006" si="299">IF(P943&lt;$AA$35,P943,"NA")</f>
        <v>95.646000000000001</v>
      </c>
      <c r="AB943" s="168">
        <f t="shared" ref="AB943:AB1006" si="300">IF(S943&lt;$AB$35,S943,"NA")</f>
        <v>92.221000000000004</v>
      </c>
      <c r="AC943">
        <f t="shared" ref="AC943:AC1006" si="301">IF(T943&lt;$AC$35,T943,"NA")</f>
        <v>90.646000000000001</v>
      </c>
      <c r="AD943" s="168">
        <f t="shared" ref="AD943:AD1006" si="302">IF(W943&lt;$AD$35,W943,"NA")</f>
        <v>62.221000000000004</v>
      </c>
      <c r="AE943">
        <f t="shared" ref="AE943:AE1006" si="303">IF(X943&lt;$AE$35,X943,"NA")</f>
        <v>60.646000000000001</v>
      </c>
    </row>
    <row r="944" spans="1:31" outlineLevel="1" x14ac:dyDescent="0.25">
      <c r="A944" s="149">
        <v>5</v>
      </c>
      <c r="B944" s="164" t="str">
        <f t="shared" si="285"/>
        <v>FA</v>
      </c>
      <c r="C944" s="164" t="str">
        <f t="shared" si="286"/>
        <v>FA</v>
      </c>
      <c r="D944" s="164" t="str">
        <f t="shared" si="287"/>
        <v>FA</v>
      </c>
      <c r="E944" s="135">
        <v>19.13</v>
      </c>
      <c r="F944" s="165">
        <v>5</v>
      </c>
      <c r="G944" s="135">
        <v>0.5</v>
      </c>
      <c r="H944" s="135">
        <v>125</v>
      </c>
      <c r="I944" s="154">
        <v>14.8908</v>
      </c>
      <c r="J944" s="154">
        <v>5.0000000000000001E-4</v>
      </c>
      <c r="K944" s="154">
        <v>126.59699999999999</v>
      </c>
      <c r="L944" s="154">
        <v>125.46899999999999</v>
      </c>
      <c r="M944" s="154">
        <v>125.65900000000001</v>
      </c>
      <c r="N944" s="135">
        <f t="shared" si="288"/>
        <v>95</v>
      </c>
      <c r="O944" s="167">
        <f t="shared" si="289"/>
        <v>96.596999999999994</v>
      </c>
      <c r="P944" s="167">
        <f t="shared" si="289"/>
        <v>95.468999999999994</v>
      </c>
      <c r="Q944" s="167">
        <f t="shared" si="289"/>
        <v>95.659000000000006</v>
      </c>
      <c r="R944" s="135">
        <f t="shared" si="290"/>
        <v>90</v>
      </c>
      <c r="S944" s="167">
        <f t="shared" si="291"/>
        <v>91.596999999999994</v>
      </c>
      <c r="T944" s="167">
        <f t="shared" si="292"/>
        <v>90.468999999999994</v>
      </c>
      <c r="U944" s="167">
        <f t="shared" si="293"/>
        <v>90.659000000000006</v>
      </c>
      <c r="V944" s="135">
        <f t="shared" si="294"/>
        <v>60</v>
      </c>
      <c r="W944" s="167">
        <f t="shared" si="295"/>
        <v>61.596999999999994</v>
      </c>
      <c r="X944" s="167">
        <f t="shared" si="296"/>
        <v>60.468999999999994</v>
      </c>
      <c r="Y944" s="167">
        <f t="shared" si="297"/>
        <v>60.659000000000006</v>
      </c>
      <c r="Z944">
        <f t="shared" si="298"/>
        <v>96.596999999999994</v>
      </c>
      <c r="AA944">
        <f t="shared" si="299"/>
        <v>95.468999999999994</v>
      </c>
      <c r="AB944" s="168">
        <f t="shared" si="300"/>
        <v>91.596999999999994</v>
      </c>
      <c r="AC944">
        <f t="shared" si="301"/>
        <v>90.468999999999994</v>
      </c>
      <c r="AD944" s="168">
        <f t="shared" si="302"/>
        <v>61.596999999999994</v>
      </c>
      <c r="AE944">
        <f t="shared" si="303"/>
        <v>60.468999999999994</v>
      </c>
    </row>
    <row r="945" spans="1:31" outlineLevel="1" x14ac:dyDescent="0.25">
      <c r="A945" s="149">
        <v>7.5</v>
      </c>
      <c r="B945" s="164" t="str">
        <f t="shared" si="285"/>
        <v>FA</v>
      </c>
      <c r="C945" s="164" t="str">
        <f t="shared" si="286"/>
        <v>FA</v>
      </c>
      <c r="D945" s="164" t="str">
        <f t="shared" si="287"/>
        <v>FA</v>
      </c>
      <c r="E945" s="135">
        <v>28.61</v>
      </c>
      <c r="F945" s="165">
        <v>5</v>
      </c>
      <c r="G945" s="135">
        <v>0.5</v>
      </c>
      <c r="H945" s="135">
        <v>125</v>
      </c>
      <c r="I945" s="154">
        <v>24.371500000000001</v>
      </c>
      <c r="J945" s="154">
        <v>5.0000000000000001E-4</v>
      </c>
      <c r="K945" s="154">
        <v>126.084</v>
      </c>
      <c r="L945" s="154">
        <v>125.32299999999999</v>
      </c>
      <c r="M945" s="154">
        <v>125.452</v>
      </c>
      <c r="N945" s="135">
        <f t="shared" si="288"/>
        <v>95</v>
      </c>
      <c r="O945" s="167">
        <f t="shared" si="289"/>
        <v>96.084000000000003</v>
      </c>
      <c r="P945" s="167">
        <f t="shared" si="289"/>
        <v>95.322999999999993</v>
      </c>
      <c r="Q945" s="167">
        <f t="shared" si="289"/>
        <v>95.451999999999998</v>
      </c>
      <c r="R945" s="135">
        <f t="shared" si="290"/>
        <v>90</v>
      </c>
      <c r="S945" s="167">
        <f t="shared" si="291"/>
        <v>91.084000000000003</v>
      </c>
      <c r="T945" s="167">
        <f t="shared" si="292"/>
        <v>90.322999999999993</v>
      </c>
      <c r="U945" s="167">
        <f t="shared" si="293"/>
        <v>90.451999999999998</v>
      </c>
      <c r="V945" s="135">
        <f t="shared" si="294"/>
        <v>60</v>
      </c>
      <c r="W945" s="167">
        <f t="shared" si="295"/>
        <v>61.084000000000003</v>
      </c>
      <c r="X945" s="167">
        <f t="shared" si="296"/>
        <v>60.322999999999993</v>
      </c>
      <c r="Y945" s="167">
        <f t="shared" si="297"/>
        <v>60.451999999999998</v>
      </c>
      <c r="Z945">
        <f t="shared" si="298"/>
        <v>96.084000000000003</v>
      </c>
      <c r="AA945">
        <f t="shared" si="299"/>
        <v>95.322999999999993</v>
      </c>
      <c r="AB945" s="168">
        <f t="shared" si="300"/>
        <v>91.084000000000003</v>
      </c>
      <c r="AC945">
        <f t="shared" si="301"/>
        <v>90.322999999999993</v>
      </c>
      <c r="AD945" s="168">
        <f t="shared" si="302"/>
        <v>61.084000000000003</v>
      </c>
      <c r="AE945">
        <f t="shared" si="303"/>
        <v>60.322999999999993</v>
      </c>
    </row>
    <row r="946" spans="1:31" outlineLevel="1" x14ac:dyDescent="0.25">
      <c r="A946" s="149">
        <v>10</v>
      </c>
      <c r="B946" s="164" t="str">
        <f t="shared" si="285"/>
        <v>FA</v>
      </c>
      <c r="C946" s="164" t="str">
        <f t="shared" si="286"/>
        <v>FA</v>
      </c>
      <c r="D946" s="164" t="str">
        <f t="shared" si="287"/>
        <v>FA</v>
      </c>
      <c r="E946" s="135">
        <v>38.090000000000003</v>
      </c>
      <c r="F946" s="165">
        <v>5</v>
      </c>
      <c r="G946" s="135">
        <v>0.5</v>
      </c>
      <c r="H946" s="135">
        <v>125</v>
      </c>
      <c r="I946" s="154">
        <v>33.8523</v>
      </c>
      <c r="J946" s="154">
        <v>5.0000000000000001E-4</v>
      </c>
      <c r="K946" s="154">
        <v>125.834</v>
      </c>
      <c r="L946" s="154">
        <v>125.25</v>
      </c>
      <c r="M946" s="154">
        <v>125.351</v>
      </c>
      <c r="N946" s="135">
        <f t="shared" si="288"/>
        <v>95</v>
      </c>
      <c r="O946" s="167">
        <f t="shared" si="289"/>
        <v>95.834000000000003</v>
      </c>
      <c r="P946" s="167">
        <f t="shared" si="289"/>
        <v>95.25</v>
      </c>
      <c r="Q946" s="167">
        <f t="shared" si="289"/>
        <v>95.350999999999999</v>
      </c>
      <c r="R946" s="135">
        <f t="shared" si="290"/>
        <v>90</v>
      </c>
      <c r="S946" s="167">
        <f t="shared" si="291"/>
        <v>90.834000000000003</v>
      </c>
      <c r="T946" s="167">
        <f t="shared" si="292"/>
        <v>90.25</v>
      </c>
      <c r="U946" s="167">
        <f t="shared" si="293"/>
        <v>90.350999999999999</v>
      </c>
      <c r="V946" s="135">
        <f t="shared" si="294"/>
        <v>60</v>
      </c>
      <c r="W946" s="167">
        <f t="shared" si="295"/>
        <v>60.834000000000003</v>
      </c>
      <c r="X946" s="167">
        <f t="shared" si="296"/>
        <v>60.25</v>
      </c>
      <c r="Y946" s="167">
        <f t="shared" si="297"/>
        <v>60.350999999999999</v>
      </c>
      <c r="Z946">
        <f t="shared" si="298"/>
        <v>95.834000000000003</v>
      </c>
      <c r="AA946">
        <f t="shared" si="299"/>
        <v>95.25</v>
      </c>
      <c r="AB946" s="168">
        <f t="shared" si="300"/>
        <v>90.834000000000003</v>
      </c>
      <c r="AC946">
        <f t="shared" si="301"/>
        <v>90.25</v>
      </c>
      <c r="AD946" s="168">
        <f t="shared" si="302"/>
        <v>60.834000000000003</v>
      </c>
      <c r="AE946">
        <f t="shared" si="303"/>
        <v>60.25</v>
      </c>
    </row>
    <row r="947" spans="1:31" outlineLevel="1" x14ac:dyDescent="0.25">
      <c r="A947" s="149">
        <v>15</v>
      </c>
      <c r="B947" s="164" t="str">
        <f t="shared" si="285"/>
        <v>FA</v>
      </c>
      <c r="C947" s="164" t="str">
        <f t="shared" si="286"/>
        <v>FA</v>
      </c>
      <c r="D947" s="164" t="str">
        <f t="shared" si="287"/>
        <v>FA</v>
      </c>
      <c r="E947" s="135">
        <v>57.05</v>
      </c>
      <c r="F947" s="165">
        <v>5</v>
      </c>
      <c r="G947" s="135">
        <v>0.5</v>
      </c>
      <c r="H947" s="135">
        <v>125</v>
      </c>
      <c r="I947" s="154">
        <v>52.813800000000001</v>
      </c>
      <c r="J947" s="154">
        <v>5.0000000000000001E-4</v>
      </c>
      <c r="K947" s="154">
        <v>125.563</v>
      </c>
      <c r="L947" s="154">
        <v>125.17400000000001</v>
      </c>
      <c r="M947" s="154">
        <v>125.23699999999999</v>
      </c>
      <c r="N947" s="135">
        <f t="shared" si="288"/>
        <v>95</v>
      </c>
      <c r="O947" s="167">
        <f t="shared" si="289"/>
        <v>95.563000000000002</v>
      </c>
      <c r="P947" s="167">
        <f t="shared" si="289"/>
        <v>95.174000000000007</v>
      </c>
      <c r="Q947" s="167">
        <f t="shared" si="289"/>
        <v>95.236999999999995</v>
      </c>
      <c r="R947" s="135">
        <f t="shared" si="290"/>
        <v>90</v>
      </c>
      <c r="S947" s="167">
        <f t="shared" si="291"/>
        <v>90.563000000000002</v>
      </c>
      <c r="T947" s="167">
        <f t="shared" si="292"/>
        <v>90.174000000000007</v>
      </c>
      <c r="U947" s="167">
        <f t="shared" si="293"/>
        <v>90.236999999999995</v>
      </c>
      <c r="V947" s="135">
        <f t="shared" si="294"/>
        <v>60</v>
      </c>
      <c r="W947" s="167">
        <f t="shared" si="295"/>
        <v>60.563000000000002</v>
      </c>
      <c r="X947" s="167">
        <f t="shared" si="296"/>
        <v>60.174000000000007</v>
      </c>
      <c r="Y947" s="167">
        <f t="shared" si="297"/>
        <v>60.236999999999995</v>
      </c>
      <c r="Z947">
        <f t="shared" si="298"/>
        <v>95.563000000000002</v>
      </c>
      <c r="AA947">
        <f t="shared" si="299"/>
        <v>95.174000000000007</v>
      </c>
      <c r="AB947" s="168">
        <f t="shared" si="300"/>
        <v>90.563000000000002</v>
      </c>
      <c r="AC947">
        <f t="shared" si="301"/>
        <v>90.174000000000007</v>
      </c>
      <c r="AD947" s="168">
        <f t="shared" si="302"/>
        <v>60.563000000000002</v>
      </c>
      <c r="AE947">
        <f t="shared" si="303"/>
        <v>60.174000000000007</v>
      </c>
    </row>
    <row r="948" spans="1:31" outlineLevel="1" x14ac:dyDescent="0.25">
      <c r="A948" s="149">
        <v>20</v>
      </c>
      <c r="B948" s="164" t="str">
        <f t="shared" si="285"/>
        <v>FA</v>
      </c>
      <c r="C948" s="164" t="str">
        <f t="shared" si="286"/>
        <v>FA</v>
      </c>
      <c r="D948" s="164" t="str">
        <f t="shared" si="287"/>
        <v>FA</v>
      </c>
      <c r="E948" s="135">
        <v>76.02</v>
      </c>
      <c r="F948" s="165">
        <v>5</v>
      </c>
      <c r="G948" s="135">
        <v>0.5</v>
      </c>
      <c r="H948" s="135">
        <v>125</v>
      </c>
      <c r="I948" s="154">
        <v>71.775400000000005</v>
      </c>
      <c r="J948" s="154">
        <v>5.0000000000000001E-4</v>
      </c>
      <c r="K948" s="154">
        <v>125.429</v>
      </c>
      <c r="L948" s="154">
        <v>125.13500000000001</v>
      </c>
      <c r="M948" s="154">
        <v>125.18300000000001</v>
      </c>
      <c r="N948" s="135">
        <f t="shared" si="288"/>
        <v>95</v>
      </c>
      <c r="O948" s="167">
        <f t="shared" si="289"/>
        <v>95.429000000000002</v>
      </c>
      <c r="P948" s="167">
        <f t="shared" si="289"/>
        <v>95.135000000000005</v>
      </c>
      <c r="Q948" s="167">
        <f t="shared" si="289"/>
        <v>95.183000000000007</v>
      </c>
      <c r="R948" s="135">
        <f t="shared" si="290"/>
        <v>90</v>
      </c>
      <c r="S948" s="167">
        <f t="shared" si="291"/>
        <v>90.429000000000002</v>
      </c>
      <c r="T948" s="167">
        <f t="shared" si="292"/>
        <v>90.135000000000005</v>
      </c>
      <c r="U948" s="167">
        <f t="shared" si="293"/>
        <v>90.183000000000007</v>
      </c>
      <c r="V948" s="135">
        <f t="shared" si="294"/>
        <v>60</v>
      </c>
      <c r="W948" s="167">
        <f t="shared" si="295"/>
        <v>60.429000000000002</v>
      </c>
      <c r="X948" s="167">
        <f t="shared" si="296"/>
        <v>60.135000000000005</v>
      </c>
      <c r="Y948" s="167">
        <f t="shared" si="297"/>
        <v>60.183000000000007</v>
      </c>
      <c r="Z948">
        <f t="shared" si="298"/>
        <v>95.429000000000002</v>
      </c>
      <c r="AA948">
        <f t="shared" si="299"/>
        <v>95.135000000000005</v>
      </c>
      <c r="AB948" s="168">
        <f t="shared" si="300"/>
        <v>90.429000000000002</v>
      </c>
      <c r="AC948">
        <f t="shared" si="301"/>
        <v>90.135000000000005</v>
      </c>
      <c r="AD948" s="168">
        <f t="shared" si="302"/>
        <v>60.429000000000002</v>
      </c>
      <c r="AE948">
        <f t="shared" si="303"/>
        <v>60.135000000000005</v>
      </c>
    </row>
    <row r="949" spans="1:31" outlineLevel="1" x14ac:dyDescent="0.25">
      <c r="A949" s="149">
        <v>35</v>
      </c>
      <c r="B949" s="164" t="str">
        <f t="shared" si="285"/>
        <v>FA</v>
      </c>
      <c r="C949" s="164" t="str">
        <f t="shared" si="286"/>
        <v>FA</v>
      </c>
      <c r="D949" s="164" t="str">
        <f t="shared" si="287"/>
        <v>FA</v>
      </c>
      <c r="E949" s="135">
        <v>132.9</v>
      </c>
      <c r="F949" s="165">
        <v>5</v>
      </c>
      <c r="G949" s="135">
        <v>0.5</v>
      </c>
      <c r="H949" s="135">
        <v>125</v>
      </c>
      <c r="I949" s="154">
        <v>128.66</v>
      </c>
      <c r="J949" s="154">
        <v>5.0000000000000001E-4</v>
      </c>
      <c r="K949" s="154">
        <v>125.25700000000001</v>
      </c>
      <c r="L949" s="154">
        <v>125.08199999999999</v>
      </c>
      <c r="M949" s="154">
        <v>125.108</v>
      </c>
      <c r="N949" s="135">
        <f t="shared" si="288"/>
        <v>95</v>
      </c>
      <c r="O949" s="167">
        <f t="shared" si="289"/>
        <v>95.257000000000005</v>
      </c>
      <c r="P949" s="167">
        <f t="shared" si="289"/>
        <v>95.081999999999994</v>
      </c>
      <c r="Q949" s="167">
        <f t="shared" si="289"/>
        <v>95.108000000000004</v>
      </c>
      <c r="R949" s="135">
        <f t="shared" si="290"/>
        <v>90</v>
      </c>
      <c r="S949" s="167">
        <f t="shared" si="291"/>
        <v>90.257000000000005</v>
      </c>
      <c r="T949" s="167">
        <f t="shared" si="292"/>
        <v>90.081999999999994</v>
      </c>
      <c r="U949" s="167">
        <f t="shared" si="293"/>
        <v>90.108000000000004</v>
      </c>
      <c r="V949" s="135">
        <f t="shared" si="294"/>
        <v>60</v>
      </c>
      <c r="W949" s="167">
        <f t="shared" si="295"/>
        <v>60.257000000000005</v>
      </c>
      <c r="X949" s="167">
        <f t="shared" si="296"/>
        <v>60.081999999999994</v>
      </c>
      <c r="Y949" s="167">
        <f t="shared" si="297"/>
        <v>60.108000000000004</v>
      </c>
      <c r="Z949">
        <f t="shared" si="298"/>
        <v>95.257000000000005</v>
      </c>
      <c r="AA949">
        <f t="shared" si="299"/>
        <v>95.081999999999994</v>
      </c>
      <c r="AB949" s="168">
        <f t="shared" si="300"/>
        <v>90.257000000000005</v>
      </c>
      <c r="AC949">
        <f t="shared" si="301"/>
        <v>90.081999999999994</v>
      </c>
      <c r="AD949" s="168">
        <f t="shared" si="302"/>
        <v>60.257000000000005</v>
      </c>
      <c r="AE949">
        <f t="shared" si="303"/>
        <v>60.081999999999994</v>
      </c>
    </row>
    <row r="950" spans="1:31" outlineLevel="1" x14ac:dyDescent="0.25">
      <c r="A950" s="149">
        <v>50</v>
      </c>
      <c r="B950" s="164" t="str">
        <f t="shared" si="285"/>
        <v>FA</v>
      </c>
      <c r="C950" s="164" t="str">
        <f t="shared" si="286"/>
        <v>FA</v>
      </c>
      <c r="D950" s="164" t="str">
        <f t="shared" si="287"/>
        <v>FA</v>
      </c>
      <c r="E950" s="135">
        <v>189.78</v>
      </c>
      <c r="F950" s="165">
        <v>5</v>
      </c>
      <c r="G950" s="135">
        <v>0.5</v>
      </c>
      <c r="H950" s="135">
        <v>125</v>
      </c>
      <c r="I950" s="154">
        <v>185.54499999999999</v>
      </c>
      <c r="J950" s="154">
        <v>5.0000000000000001E-4</v>
      </c>
      <c r="K950" s="154">
        <v>125.182</v>
      </c>
      <c r="L950" s="154">
        <v>125.06</v>
      </c>
      <c r="M950" s="154">
        <v>125.07899999999999</v>
      </c>
      <c r="N950" s="135">
        <f t="shared" si="288"/>
        <v>95</v>
      </c>
      <c r="O950" s="167">
        <f t="shared" si="289"/>
        <v>95.182000000000002</v>
      </c>
      <c r="P950" s="167">
        <f t="shared" si="289"/>
        <v>95.06</v>
      </c>
      <c r="Q950" s="167">
        <f t="shared" si="289"/>
        <v>95.078999999999994</v>
      </c>
      <c r="R950" s="135">
        <f t="shared" si="290"/>
        <v>90</v>
      </c>
      <c r="S950" s="167">
        <f t="shared" si="291"/>
        <v>90.182000000000002</v>
      </c>
      <c r="T950" s="167">
        <f t="shared" si="292"/>
        <v>90.06</v>
      </c>
      <c r="U950" s="167">
        <f t="shared" si="293"/>
        <v>90.078999999999994</v>
      </c>
      <c r="V950" s="135">
        <f t="shared" si="294"/>
        <v>60</v>
      </c>
      <c r="W950" s="167">
        <f t="shared" si="295"/>
        <v>60.182000000000002</v>
      </c>
      <c r="X950" s="167">
        <f t="shared" si="296"/>
        <v>60.06</v>
      </c>
      <c r="Y950" s="167">
        <f t="shared" si="297"/>
        <v>60.078999999999994</v>
      </c>
      <c r="Z950">
        <f t="shared" si="298"/>
        <v>95.182000000000002</v>
      </c>
      <c r="AA950">
        <f t="shared" si="299"/>
        <v>95.06</v>
      </c>
      <c r="AB950" s="168">
        <f t="shared" si="300"/>
        <v>90.182000000000002</v>
      </c>
      <c r="AC950">
        <f t="shared" si="301"/>
        <v>90.06</v>
      </c>
      <c r="AD950" s="168">
        <f t="shared" si="302"/>
        <v>60.182000000000002</v>
      </c>
      <c r="AE950">
        <f t="shared" si="303"/>
        <v>60.06</v>
      </c>
    </row>
    <row r="951" spans="1:31" outlineLevel="1" x14ac:dyDescent="0.25">
      <c r="A951" s="149">
        <v>60</v>
      </c>
      <c r="B951" s="164" t="str">
        <f t="shared" si="285"/>
        <v>FA</v>
      </c>
      <c r="C951" s="164" t="str">
        <f t="shared" si="286"/>
        <v>FA</v>
      </c>
      <c r="D951" s="164" t="str">
        <f t="shared" si="287"/>
        <v>FA</v>
      </c>
      <c r="E951" s="135">
        <v>227.71</v>
      </c>
      <c r="F951" s="165">
        <v>5</v>
      </c>
      <c r="G951" s="135">
        <v>0.5</v>
      </c>
      <c r="H951" s="135">
        <v>125</v>
      </c>
      <c r="I951" s="154">
        <v>223.46799999999999</v>
      </c>
      <c r="J951" s="154">
        <v>5.0000000000000001E-4</v>
      </c>
      <c r="K951" s="154">
        <v>125.15300000000001</v>
      </c>
      <c r="L951" s="154">
        <v>125.051</v>
      </c>
      <c r="M951" s="154">
        <v>125.066</v>
      </c>
      <c r="N951" s="135">
        <f t="shared" si="288"/>
        <v>95</v>
      </c>
      <c r="O951" s="167">
        <f t="shared" si="289"/>
        <v>95.153000000000006</v>
      </c>
      <c r="P951" s="167">
        <f t="shared" si="289"/>
        <v>95.051000000000002</v>
      </c>
      <c r="Q951" s="167">
        <f t="shared" si="289"/>
        <v>95.066000000000003</v>
      </c>
      <c r="R951" s="135">
        <f t="shared" si="290"/>
        <v>90</v>
      </c>
      <c r="S951" s="167">
        <f t="shared" si="291"/>
        <v>90.153000000000006</v>
      </c>
      <c r="T951" s="167">
        <f t="shared" si="292"/>
        <v>90.051000000000002</v>
      </c>
      <c r="U951" s="167">
        <f t="shared" si="293"/>
        <v>90.066000000000003</v>
      </c>
      <c r="V951" s="135">
        <f t="shared" si="294"/>
        <v>60</v>
      </c>
      <c r="W951" s="167">
        <f t="shared" si="295"/>
        <v>60.153000000000006</v>
      </c>
      <c r="X951" s="167">
        <f t="shared" si="296"/>
        <v>60.051000000000002</v>
      </c>
      <c r="Y951" s="167">
        <f t="shared" si="297"/>
        <v>60.066000000000003</v>
      </c>
      <c r="Z951">
        <f t="shared" si="298"/>
        <v>95.153000000000006</v>
      </c>
      <c r="AA951">
        <f t="shared" si="299"/>
        <v>95.051000000000002</v>
      </c>
      <c r="AB951" s="168">
        <f t="shared" si="300"/>
        <v>90.153000000000006</v>
      </c>
      <c r="AC951">
        <f t="shared" si="301"/>
        <v>90.051000000000002</v>
      </c>
      <c r="AD951" s="168">
        <f t="shared" si="302"/>
        <v>60.153000000000006</v>
      </c>
      <c r="AE951">
        <f t="shared" si="303"/>
        <v>60.051000000000002</v>
      </c>
    </row>
    <row r="952" spans="1:31" outlineLevel="1" x14ac:dyDescent="0.25">
      <c r="A952" s="149">
        <v>70</v>
      </c>
      <c r="B952" s="164" t="str">
        <f t="shared" si="285"/>
        <v>FA</v>
      </c>
      <c r="C952" s="164" t="str">
        <f t="shared" si="286"/>
        <v>FA</v>
      </c>
      <c r="D952" s="164" t="str">
        <f t="shared" si="287"/>
        <v>FA</v>
      </c>
      <c r="E952" s="135">
        <v>265.63</v>
      </c>
      <c r="F952" s="165">
        <v>5</v>
      </c>
      <c r="G952" s="135">
        <v>0.5</v>
      </c>
      <c r="H952" s="135">
        <v>125</v>
      </c>
      <c r="I952" s="154">
        <v>261.39100000000002</v>
      </c>
      <c r="J952" s="154">
        <v>5.0000000000000001E-4</v>
      </c>
      <c r="K952" s="154">
        <v>125.13200000000001</v>
      </c>
      <c r="L952" s="154">
        <v>125.045</v>
      </c>
      <c r="M952" s="154">
        <v>125.057</v>
      </c>
      <c r="N952" s="135">
        <f t="shared" si="288"/>
        <v>95</v>
      </c>
      <c r="O952" s="167">
        <f t="shared" si="289"/>
        <v>95.132000000000005</v>
      </c>
      <c r="P952" s="167">
        <f t="shared" si="289"/>
        <v>95.045000000000002</v>
      </c>
      <c r="Q952" s="167">
        <f t="shared" si="289"/>
        <v>95.057000000000002</v>
      </c>
      <c r="R952" s="135">
        <f t="shared" si="290"/>
        <v>90</v>
      </c>
      <c r="S952" s="167">
        <f t="shared" si="291"/>
        <v>90.132000000000005</v>
      </c>
      <c r="T952" s="167">
        <f t="shared" si="292"/>
        <v>90.045000000000002</v>
      </c>
      <c r="U952" s="167">
        <f t="shared" si="293"/>
        <v>90.057000000000002</v>
      </c>
      <c r="V952" s="135">
        <f t="shared" si="294"/>
        <v>60</v>
      </c>
      <c r="W952" s="167">
        <f t="shared" si="295"/>
        <v>60.132000000000005</v>
      </c>
      <c r="X952" s="167">
        <f t="shared" si="296"/>
        <v>60.045000000000002</v>
      </c>
      <c r="Y952" s="167">
        <f t="shared" si="297"/>
        <v>60.057000000000002</v>
      </c>
      <c r="Z952">
        <f t="shared" si="298"/>
        <v>95.132000000000005</v>
      </c>
      <c r="AA952">
        <f t="shared" si="299"/>
        <v>95.045000000000002</v>
      </c>
      <c r="AB952" s="168">
        <f t="shared" si="300"/>
        <v>90.132000000000005</v>
      </c>
      <c r="AC952">
        <f t="shared" si="301"/>
        <v>90.045000000000002</v>
      </c>
      <c r="AD952" s="168">
        <f t="shared" si="302"/>
        <v>60.132000000000005</v>
      </c>
      <c r="AE952">
        <f t="shared" si="303"/>
        <v>60.045000000000002</v>
      </c>
    </row>
    <row r="953" spans="1:31" outlineLevel="1" x14ac:dyDescent="0.25">
      <c r="A953" s="149">
        <v>85</v>
      </c>
      <c r="B953" s="164" t="str">
        <f t="shared" si="285"/>
        <v>FA</v>
      </c>
      <c r="C953" s="164" t="str">
        <f t="shared" si="286"/>
        <v>FA</v>
      </c>
      <c r="D953" s="164" t="str">
        <f t="shared" si="287"/>
        <v>FA</v>
      </c>
      <c r="E953" s="135">
        <v>322.52</v>
      </c>
      <c r="F953" s="165">
        <v>5</v>
      </c>
      <c r="G953" s="135">
        <v>0.5</v>
      </c>
      <c r="H953" s="135">
        <v>125</v>
      </c>
      <c r="I953" s="154">
        <v>318.27499999999998</v>
      </c>
      <c r="J953" s="154">
        <v>5.0000000000000001E-4</v>
      </c>
      <c r="K953" s="154">
        <v>125.111</v>
      </c>
      <c r="L953" s="154">
        <v>125.038</v>
      </c>
      <c r="M953" s="154">
        <v>125.048</v>
      </c>
      <c r="N953" s="135">
        <f t="shared" si="288"/>
        <v>95</v>
      </c>
      <c r="O953" s="167">
        <f t="shared" si="289"/>
        <v>95.111000000000004</v>
      </c>
      <c r="P953" s="167">
        <f t="shared" si="289"/>
        <v>95.037999999999997</v>
      </c>
      <c r="Q953" s="167">
        <f t="shared" si="289"/>
        <v>95.048000000000002</v>
      </c>
      <c r="R953" s="135">
        <f t="shared" si="290"/>
        <v>90</v>
      </c>
      <c r="S953" s="167">
        <f t="shared" si="291"/>
        <v>90.111000000000004</v>
      </c>
      <c r="T953" s="167">
        <f t="shared" si="292"/>
        <v>90.037999999999997</v>
      </c>
      <c r="U953" s="167">
        <f t="shared" si="293"/>
        <v>90.048000000000002</v>
      </c>
      <c r="V953" s="135">
        <f t="shared" si="294"/>
        <v>60</v>
      </c>
      <c r="W953" s="167">
        <f t="shared" si="295"/>
        <v>60.111000000000004</v>
      </c>
      <c r="X953" s="167">
        <f t="shared" si="296"/>
        <v>60.037999999999997</v>
      </c>
      <c r="Y953" s="167">
        <f t="shared" si="297"/>
        <v>60.048000000000002</v>
      </c>
      <c r="Z953">
        <f t="shared" si="298"/>
        <v>95.111000000000004</v>
      </c>
      <c r="AA953">
        <f t="shared" si="299"/>
        <v>95.037999999999997</v>
      </c>
      <c r="AB953" s="168">
        <f t="shared" si="300"/>
        <v>90.111000000000004</v>
      </c>
      <c r="AC953">
        <f t="shared" si="301"/>
        <v>90.037999999999997</v>
      </c>
      <c r="AD953" s="168">
        <f t="shared" si="302"/>
        <v>60.111000000000004</v>
      </c>
      <c r="AE953">
        <f t="shared" si="303"/>
        <v>60.037999999999997</v>
      </c>
    </row>
    <row r="954" spans="1:31" outlineLevel="1" x14ac:dyDescent="0.25">
      <c r="A954" s="149">
        <v>100</v>
      </c>
      <c r="B954" s="164" t="str">
        <f t="shared" si="285"/>
        <v>FA</v>
      </c>
      <c r="C954" s="164" t="str">
        <f t="shared" si="286"/>
        <v>FA</v>
      </c>
      <c r="D954" s="164" t="str">
        <f t="shared" si="287"/>
        <v>FA</v>
      </c>
      <c r="E954" s="135">
        <v>379.4</v>
      </c>
      <c r="F954" s="165">
        <v>5</v>
      </c>
      <c r="G954" s="135">
        <v>0.5</v>
      </c>
      <c r="H954" s="135">
        <v>125</v>
      </c>
      <c r="I954" s="154">
        <v>375.16</v>
      </c>
      <c r="J954" s="154">
        <v>5.0000000000000001E-4</v>
      </c>
      <c r="K954" s="154">
        <v>125.09399999999999</v>
      </c>
      <c r="L954" s="154">
        <v>125.033</v>
      </c>
      <c r="M954" s="154">
        <v>125.041</v>
      </c>
      <c r="N954" s="135">
        <f t="shared" si="288"/>
        <v>95</v>
      </c>
      <c r="O954" s="167">
        <f t="shared" si="289"/>
        <v>95.093999999999994</v>
      </c>
      <c r="P954" s="167">
        <f t="shared" si="289"/>
        <v>95.033000000000001</v>
      </c>
      <c r="Q954" s="167">
        <f t="shared" si="289"/>
        <v>95.040999999999997</v>
      </c>
      <c r="R954" s="135">
        <f t="shared" si="290"/>
        <v>90</v>
      </c>
      <c r="S954" s="167">
        <f t="shared" si="291"/>
        <v>90.093999999999994</v>
      </c>
      <c r="T954" s="167">
        <f t="shared" si="292"/>
        <v>90.033000000000001</v>
      </c>
      <c r="U954" s="167">
        <f t="shared" si="293"/>
        <v>90.040999999999997</v>
      </c>
      <c r="V954" s="135">
        <f t="shared" si="294"/>
        <v>60</v>
      </c>
      <c r="W954" s="167">
        <f t="shared" si="295"/>
        <v>60.093999999999994</v>
      </c>
      <c r="X954" s="167">
        <f t="shared" si="296"/>
        <v>60.033000000000001</v>
      </c>
      <c r="Y954" s="167">
        <f t="shared" si="297"/>
        <v>60.040999999999997</v>
      </c>
      <c r="Z954">
        <f t="shared" si="298"/>
        <v>95.093999999999994</v>
      </c>
      <c r="AA954">
        <f t="shared" si="299"/>
        <v>95.033000000000001</v>
      </c>
      <c r="AB954" s="168">
        <f t="shared" si="300"/>
        <v>90.093999999999994</v>
      </c>
      <c r="AC954">
        <f t="shared" si="301"/>
        <v>90.033000000000001</v>
      </c>
      <c r="AD954" s="168">
        <f t="shared" si="302"/>
        <v>60.093999999999994</v>
      </c>
      <c r="AE954">
        <f t="shared" si="303"/>
        <v>60.033000000000001</v>
      </c>
    </row>
    <row r="955" spans="1:31" outlineLevel="1" x14ac:dyDescent="0.25">
      <c r="A955" s="149">
        <v>125</v>
      </c>
      <c r="B955" s="164" t="str">
        <f t="shared" si="285"/>
        <v>FA</v>
      </c>
      <c r="C955" s="164" t="str">
        <f t="shared" si="286"/>
        <v>FA</v>
      </c>
      <c r="D955" s="164" t="str">
        <f t="shared" si="287"/>
        <v>FA</v>
      </c>
      <c r="E955" s="135">
        <v>474.21</v>
      </c>
      <c r="F955" s="165">
        <v>5</v>
      </c>
      <c r="G955" s="135">
        <v>0.5</v>
      </c>
      <c r="H955" s="135">
        <v>125</v>
      </c>
      <c r="I955" s="154">
        <v>469.96800000000002</v>
      </c>
      <c r="J955" s="154">
        <v>5.0000000000000001E-4</v>
      </c>
      <c r="K955" s="154">
        <v>125.078</v>
      </c>
      <c r="L955" s="154">
        <v>125.027</v>
      </c>
      <c r="M955" s="154">
        <v>125.03400000000001</v>
      </c>
      <c r="N955" s="135">
        <f t="shared" si="288"/>
        <v>95</v>
      </c>
      <c r="O955" s="167">
        <f t="shared" si="289"/>
        <v>95.078000000000003</v>
      </c>
      <c r="P955" s="167">
        <f t="shared" si="289"/>
        <v>95.027000000000001</v>
      </c>
      <c r="Q955" s="167">
        <f t="shared" si="289"/>
        <v>95.034000000000006</v>
      </c>
      <c r="R955" s="135">
        <f t="shared" si="290"/>
        <v>90</v>
      </c>
      <c r="S955" s="167">
        <f t="shared" si="291"/>
        <v>90.078000000000003</v>
      </c>
      <c r="T955" s="167">
        <f t="shared" si="292"/>
        <v>90.027000000000001</v>
      </c>
      <c r="U955" s="167">
        <f t="shared" si="293"/>
        <v>90.034000000000006</v>
      </c>
      <c r="V955" s="135">
        <f t="shared" si="294"/>
        <v>60</v>
      </c>
      <c r="W955" s="167">
        <f t="shared" si="295"/>
        <v>60.078000000000003</v>
      </c>
      <c r="X955" s="167">
        <f t="shared" si="296"/>
        <v>60.027000000000001</v>
      </c>
      <c r="Y955" s="167">
        <f t="shared" si="297"/>
        <v>60.034000000000006</v>
      </c>
      <c r="Z955">
        <f t="shared" si="298"/>
        <v>95.078000000000003</v>
      </c>
      <c r="AA955">
        <f t="shared" si="299"/>
        <v>95.027000000000001</v>
      </c>
      <c r="AB955" s="168">
        <f t="shared" si="300"/>
        <v>90.078000000000003</v>
      </c>
      <c r="AC955">
        <f t="shared" si="301"/>
        <v>90.027000000000001</v>
      </c>
      <c r="AD955" s="168">
        <f t="shared" si="302"/>
        <v>60.078000000000003</v>
      </c>
      <c r="AE955">
        <f t="shared" si="303"/>
        <v>60.027000000000001</v>
      </c>
    </row>
    <row r="956" spans="1:31" outlineLevel="1" x14ac:dyDescent="0.25">
      <c r="A956" s="149">
        <v>150</v>
      </c>
      <c r="B956" s="164" t="str">
        <f t="shared" si="285"/>
        <v>FA</v>
      </c>
      <c r="C956" s="164" t="str">
        <f t="shared" si="286"/>
        <v>FA</v>
      </c>
      <c r="D956" s="164" t="str">
        <f t="shared" si="287"/>
        <v>FA</v>
      </c>
      <c r="E956" s="135">
        <v>569.02</v>
      </c>
      <c r="F956" s="165">
        <v>5</v>
      </c>
      <c r="G956" s="135">
        <v>0.5</v>
      </c>
      <c r="H956" s="135">
        <v>125</v>
      </c>
      <c r="I956" s="154">
        <v>564.77499999999998</v>
      </c>
      <c r="J956" s="154">
        <v>5.0000000000000001E-4</v>
      </c>
      <c r="K956" s="154">
        <v>125.066</v>
      </c>
      <c r="L956" s="154">
        <v>125.023</v>
      </c>
      <c r="M956" s="154">
        <v>125.02800000000001</v>
      </c>
      <c r="N956" s="135">
        <f t="shared" si="288"/>
        <v>95</v>
      </c>
      <c r="O956" s="167">
        <f t="shared" si="289"/>
        <v>95.066000000000003</v>
      </c>
      <c r="P956" s="167">
        <f t="shared" si="289"/>
        <v>95.022999999999996</v>
      </c>
      <c r="Q956" s="167">
        <f t="shared" si="289"/>
        <v>95.028000000000006</v>
      </c>
      <c r="R956" s="135">
        <f t="shared" si="290"/>
        <v>90</v>
      </c>
      <c r="S956" s="167">
        <f t="shared" si="291"/>
        <v>90.066000000000003</v>
      </c>
      <c r="T956" s="167">
        <f t="shared" si="292"/>
        <v>90.022999999999996</v>
      </c>
      <c r="U956" s="167">
        <f t="shared" si="293"/>
        <v>90.028000000000006</v>
      </c>
      <c r="V956" s="135">
        <f t="shared" si="294"/>
        <v>60</v>
      </c>
      <c r="W956" s="167">
        <f t="shared" si="295"/>
        <v>60.066000000000003</v>
      </c>
      <c r="X956" s="167">
        <f t="shared" si="296"/>
        <v>60.022999999999996</v>
      </c>
      <c r="Y956" s="167">
        <f t="shared" si="297"/>
        <v>60.028000000000006</v>
      </c>
      <c r="Z956">
        <f t="shared" si="298"/>
        <v>95.066000000000003</v>
      </c>
      <c r="AA956">
        <f t="shared" si="299"/>
        <v>95.022999999999996</v>
      </c>
      <c r="AB956" s="168">
        <f t="shared" si="300"/>
        <v>90.066000000000003</v>
      </c>
      <c r="AC956">
        <f t="shared" si="301"/>
        <v>90.022999999999996</v>
      </c>
      <c r="AD956" s="168">
        <f t="shared" si="302"/>
        <v>60.066000000000003</v>
      </c>
      <c r="AE956">
        <f t="shared" si="303"/>
        <v>60.022999999999996</v>
      </c>
    </row>
    <row r="957" spans="1:31" outlineLevel="1" x14ac:dyDescent="0.25">
      <c r="A957" s="149">
        <v>2</v>
      </c>
      <c r="B957" s="164" t="str">
        <f t="shared" si="285"/>
        <v>FA</v>
      </c>
      <c r="C957" s="164" t="str">
        <f t="shared" si="286"/>
        <v>FA</v>
      </c>
      <c r="D957" s="164" t="str">
        <f t="shared" si="287"/>
        <v>FA</v>
      </c>
      <c r="E957" s="135">
        <v>7.75</v>
      </c>
      <c r="F957" s="165">
        <v>5</v>
      </c>
      <c r="G957" s="135">
        <v>1</v>
      </c>
      <c r="H957" s="135">
        <v>125</v>
      </c>
      <c r="I957" s="154">
        <v>3.5138500000000001</v>
      </c>
      <c r="J957" s="154">
        <v>1E-3</v>
      </c>
      <c r="K957" s="154">
        <v>132.334</v>
      </c>
      <c r="L957" s="154">
        <v>127.114</v>
      </c>
      <c r="M957" s="154">
        <v>128.053</v>
      </c>
      <c r="N957" s="135">
        <f t="shared" si="288"/>
        <v>95</v>
      </c>
      <c r="O957" s="167">
        <f t="shared" si="289"/>
        <v>102.334</v>
      </c>
      <c r="P957" s="167">
        <f t="shared" si="289"/>
        <v>97.114000000000004</v>
      </c>
      <c r="Q957" s="167">
        <f t="shared" si="289"/>
        <v>98.052999999999997</v>
      </c>
      <c r="R957" s="135">
        <f t="shared" si="290"/>
        <v>90</v>
      </c>
      <c r="S957" s="167">
        <f t="shared" si="291"/>
        <v>97.334000000000003</v>
      </c>
      <c r="T957" s="167">
        <f t="shared" si="292"/>
        <v>92.114000000000004</v>
      </c>
      <c r="U957" s="167">
        <f t="shared" si="293"/>
        <v>93.052999999999997</v>
      </c>
      <c r="V957" s="135">
        <f t="shared" si="294"/>
        <v>60</v>
      </c>
      <c r="W957" s="167">
        <f t="shared" si="295"/>
        <v>67.334000000000003</v>
      </c>
      <c r="X957" s="167">
        <f t="shared" si="296"/>
        <v>62.114000000000004</v>
      </c>
      <c r="Y957" s="167">
        <f t="shared" si="297"/>
        <v>63.052999999999997</v>
      </c>
      <c r="Z957">
        <f t="shared" si="298"/>
        <v>102.334</v>
      </c>
      <c r="AA957">
        <f t="shared" si="299"/>
        <v>97.114000000000004</v>
      </c>
      <c r="AB957" s="168">
        <f t="shared" si="300"/>
        <v>97.334000000000003</v>
      </c>
      <c r="AC957">
        <f t="shared" si="301"/>
        <v>92.114000000000004</v>
      </c>
      <c r="AD957" s="168">
        <f t="shared" si="302"/>
        <v>67.334000000000003</v>
      </c>
      <c r="AE957">
        <f t="shared" si="303"/>
        <v>62.114000000000004</v>
      </c>
    </row>
    <row r="958" spans="1:31" outlineLevel="1" x14ac:dyDescent="0.25">
      <c r="A958" s="149">
        <v>3.5</v>
      </c>
      <c r="B958" s="164" t="str">
        <f t="shared" si="285"/>
        <v>FA</v>
      </c>
      <c r="C958" s="164" t="str">
        <f t="shared" si="286"/>
        <v>FA</v>
      </c>
      <c r="D958" s="164" t="str">
        <f t="shared" si="287"/>
        <v>FA</v>
      </c>
      <c r="E958" s="135">
        <v>13.44</v>
      </c>
      <c r="F958" s="165">
        <v>5</v>
      </c>
      <c r="G958" s="135">
        <v>1</v>
      </c>
      <c r="H958" s="135">
        <v>125</v>
      </c>
      <c r="I958" s="154">
        <v>9.2023100000000007</v>
      </c>
      <c r="J958" s="154">
        <v>1E-3</v>
      </c>
      <c r="K958" s="154">
        <v>129.43799999999999</v>
      </c>
      <c r="L958" s="154">
        <v>126.292</v>
      </c>
      <c r="M958" s="154">
        <v>126.821</v>
      </c>
      <c r="N958" s="135">
        <f t="shared" si="288"/>
        <v>95</v>
      </c>
      <c r="O958" s="167">
        <f t="shared" si="289"/>
        <v>99.437999999999988</v>
      </c>
      <c r="P958" s="167">
        <f t="shared" si="289"/>
        <v>96.292000000000002</v>
      </c>
      <c r="Q958" s="167">
        <f t="shared" si="289"/>
        <v>96.820999999999998</v>
      </c>
      <c r="R958" s="135">
        <f t="shared" si="290"/>
        <v>90</v>
      </c>
      <c r="S958" s="167">
        <f t="shared" si="291"/>
        <v>94.437999999999988</v>
      </c>
      <c r="T958" s="167">
        <f t="shared" si="292"/>
        <v>91.292000000000002</v>
      </c>
      <c r="U958" s="167">
        <f t="shared" si="293"/>
        <v>91.820999999999998</v>
      </c>
      <c r="V958" s="135">
        <f t="shared" si="294"/>
        <v>60</v>
      </c>
      <c r="W958" s="167">
        <f t="shared" si="295"/>
        <v>64.437999999999988</v>
      </c>
      <c r="X958" s="167">
        <f t="shared" si="296"/>
        <v>61.292000000000002</v>
      </c>
      <c r="Y958" s="167">
        <f t="shared" si="297"/>
        <v>61.820999999999998</v>
      </c>
      <c r="Z958">
        <f t="shared" si="298"/>
        <v>99.437999999999988</v>
      </c>
      <c r="AA958">
        <f t="shared" si="299"/>
        <v>96.292000000000002</v>
      </c>
      <c r="AB958" s="168">
        <f t="shared" si="300"/>
        <v>94.437999999999988</v>
      </c>
      <c r="AC958">
        <f t="shared" si="301"/>
        <v>91.292000000000002</v>
      </c>
      <c r="AD958" s="168">
        <f t="shared" si="302"/>
        <v>64.437999999999988</v>
      </c>
      <c r="AE958">
        <f t="shared" si="303"/>
        <v>61.292000000000002</v>
      </c>
    </row>
    <row r="959" spans="1:31" outlineLevel="1" x14ac:dyDescent="0.25">
      <c r="A959" s="149">
        <v>5</v>
      </c>
      <c r="B959" s="164" t="str">
        <f t="shared" si="285"/>
        <v>FA</v>
      </c>
      <c r="C959" s="164" t="str">
        <f t="shared" si="286"/>
        <v>FA</v>
      </c>
      <c r="D959" s="164" t="str">
        <f t="shared" si="287"/>
        <v>FA</v>
      </c>
      <c r="E959" s="135">
        <v>19.13</v>
      </c>
      <c r="F959" s="165">
        <v>5</v>
      </c>
      <c r="G959" s="135">
        <v>1</v>
      </c>
      <c r="H959" s="135">
        <v>125</v>
      </c>
      <c r="I959" s="154">
        <v>14.8908</v>
      </c>
      <c r="J959" s="154">
        <v>1E-3</v>
      </c>
      <c r="K959" s="154">
        <v>128.191</v>
      </c>
      <c r="L959" s="154">
        <v>125.938</v>
      </c>
      <c r="M959" s="154">
        <v>126.318</v>
      </c>
      <c r="N959" s="135">
        <f t="shared" si="288"/>
        <v>95</v>
      </c>
      <c r="O959" s="167">
        <f t="shared" si="289"/>
        <v>98.191000000000003</v>
      </c>
      <c r="P959" s="167">
        <f t="shared" si="289"/>
        <v>95.938000000000002</v>
      </c>
      <c r="Q959" s="167">
        <f t="shared" si="289"/>
        <v>96.317999999999998</v>
      </c>
      <c r="R959" s="135">
        <f t="shared" si="290"/>
        <v>90</v>
      </c>
      <c r="S959" s="167">
        <f t="shared" si="291"/>
        <v>93.191000000000003</v>
      </c>
      <c r="T959" s="167">
        <f t="shared" si="292"/>
        <v>90.938000000000002</v>
      </c>
      <c r="U959" s="167">
        <f t="shared" si="293"/>
        <v>91.317999999999998</v>
      </c>
      <c r="V959" s="135">
        <f t="shared" si="294"/>
        <v>60</v>
      </c>
      <c r="W959" s="167">
        <f t="shared" si="295"/>
        <v>63.191000000000003</v>
      </c>
      <c r="X959" s="167">
        <f t="shared" si="296"/>
        <v>60.938000000000002</v>
      </c>
      <c r="Y959" s="167">
        <f t="shared" si="297"/>
        <v>61.317999999999998</v>
      </c>
      <c r="Z959">
        <f t="shared" si="298"/>
        <v>98.191000000000003</v>
      </c>
      <c r="AA959">
        <f t="shared" si="299"/>
        <v>95.938000000000002</v>
      </c>
      <c r="AB959" s="168">
        <f t="shared" si="300"/>
        <v>93.191000000000003</v>
      </c>
      <c r="AC959">
        <f t="shared" si="301"/>
        <v>90.938000000000002</v>
      </c>
      <c r="AD959" s="168">
        <f t="shared" si="302"/>
        <v>63.191000000000003</v>
      </c>
      <c r="AE959">
        <f t="shared" si="303"/>
        <v>60.938000000000002</v>
      </c>
    </row>
    <row r="960" spans="1:31" outlineLevel="1" x14ac:dyDescent="0.25">
      <c r="A960" s="149">
        <v>7.5</v>
      </c>
      <c r="B960" s="164" t="str">
        <f t="shared" si="285"/>
        <v>FA</v>
      </c>
      <c r="C960" s="164" t="str">
        <f t="shared" si="286"/>
        <v>FA</v>
      </c>
      <c r="D960" s="164" t="str">
        <f t="shared" si="287"/>
        <v>FA</v>
      </c>
      <c r="E960" s="135">
        <v>28.61</v>
      </c>
      <c r="F960" s="165">
        <v>5</v>
      </c>
      <c r="G960" s="135">
        <v>1</v>
      </c>
      <c r="H960" s="135">
        <v>125</v>
      </c>
      <c r="I960" s="154">
        <v>24.371500000000001</v>
      </c>
      <c r="J960" s="154">
        <v>1E-3</v>
      </c>
      <c r="K960" s="154">
        <v>127.16800000000001</v>
      </c>
      <c r="L960" s="154">
        <v>125.646</v>
      </c>
      <c r="M960" s="154">
        <v>125.90300000000001</v>
      </c>
      <c r="N960" s="135">
        <f t="shared" si="288"/>
        <v>95</v>
      </c>
      <c r="O960" s="167">
        <f t="shared" si="289"/>
        <v>97.168000000000006</v>
      </c>
      <c r="P960" s="167">
        <f t="shared" si="289"/>
        <v>95.646000000000001</v>
      </c>
      <c r="Q960" s="167">
        <f t="shared" si="289"/>
        <v>95.903000000000006</v>
      </c>
      <c r="R960" s="135">
        <f t="shared" si="290"/>
        <v>90</v>
      </c>
      <c r="S960" s="167">
        <f t="shared" si="291"/>
        <v>92.168000000000006</v>
      </c>
      <c r="T960" s="167">
        <f t="shared" si="292"/>
        <v>90.646000000000001</v>
      </c>
      <c r="U960" s="167">
        <f t="shared" si="293"/>
        <v>90.903000000000006</v>
      </c>
      <c r="V960" s="135">
        <f t="shared" si="294"/>
        <v>60</v>
      </c>
      <c r="W960" s="167">
        <f t="shared" si="295"/>
        <v>62.168000000000006</v>
      </c>
      <c r="X960" s="167">
        <f t="shared" si="296"/>
        <v>60.646000000000001</v>
      </c>
      <c r="Y960" s="167">
        <f t="shared" si="297"/>
        <v>60.903000000000006</v>
      </c>
      <c r="Z960">
        <f t="shared" si="298"/>
        <v>97.168000000000006</v>
      </c>
      <c r="AA960">
        <f t="shared" si="299"/>
        <v>95.646000000000001</v>
      </c>
      <c r="AB960" s="168">
        <f t="shared" si="300"/>
        <v>92.168000000000006</v>
      </c>
      <c r="AC960">
        <f t="shared" si="301"/>
        <v>90.646000000000001</v>
      </c>
      <c r="AD960" s="168">
        <f t="shared" si="302"/>
        <v>62.168000000000006</v>
      </c>
      <c r="AE960">
        <f t="shared" si="303"/>
        <v>60.646000000000001</v>
      </c>
    </row>
    <row r="961" spans="1:31" outlineLevel="1" x14ac:dyDescent="0.25">
      <c r="A961" s="149">
        <v>10</v>
      </c>
      <c r="B961" s="164" t="str">
        <f t="shared" si="285"/>
        <v>FA</v>
      </c>
      <c r="C961" s="164" t="str">
        <f t="shared" si="286"/>
        <v>FA</v>
      </c>
      <c r="D961" s="164" t="str">
        <f t="shared" si="287"/>
        <v>FA</v>
      </c>
      <c r="E961" s="135">
        <v>38.090000000000003</v>
      </c>
      <c r="F961" s="165">
        <v>5</v>
      </c>
      <c r="G961" s="135">
        <v>1</v>
      </c>
      <c r="H961" s="135">
        <v>125</v>
      </c>
      <c r="I961" s="154">
        <v>33.8523</v>
      </c>
      <c r="J961" s="154">
        <v>1E-3</v>
      </c>
      <c r="K961" s="154">
        <v>126.66800000000001</v>
      </c>
      <c r="L961" s="154">
        <v>125.501</v>
      </c>
      <c r="M961" s="154">
        <v>125.702</v>
      </c>
      <c r="N961" s="135">
        <f t="shared" si="288"/>
        <v>95</v>
      </c>
      <c r="O961" s="167">
        <f t="shared" si="289"/>
        <v>96.668000000000006</v>
      </c>
      <c r="P961" s="167">
        <f t="shared" si="289"/>
        <v>95.501000000000005</v>
      </c>
      <c r="Q961" s="167">
        <f t="shared" si="289"/>
        <v>95.701999999999998</v>
      </c>
      <c r="R961" s="135">
        <f t="shared" si="290"/>
        <v>90</v>
      </c>
      <c r="S961" s="167">
        <f t="shared" si="291"/>
        <v>91.668000000000006</v>
      </c>
      <c r="T961" s="167">
        <f t="shared" si="292"/>
        <v>90.501000000000005</v>
      </c>
      <c r="U961" s="167">
        <f t="shared" si="293"/>
        <v>90.701999999999998</v>
      </c>
      <c r="V961" s="135">
        <f t="shared" si="294"/>
        <v>60</v>
      </c>
      <c r="W961" s="167">
        <f t="shared" si="295"/>
        <v>61.668000000000006</v>
      </c>
      <c r="X961" s="167">
        <f t="shared" si="296"/>
        <v>60.501000000000005</v>
      </c>
      <c r="Y961" s="167">
        <f t="shared" si="297"/>
        <v>60.701999999999998</v>
      </c>
      <c r="Z961">
        <f t="shared" si="298"/>
        <v>96.668000000000006</v>
      </c>
      <c r="AA961">
        <f t="shared" si="299"/>
        <v>95.501000000000005</v>
      </c>
      <c r="AB961" s="168">
        <f t="shared" si="300"/>
        <v>91.668000000000006</v>
      </c>
      <c r="AC961">
        <f t="shared" si="301"/>
        <v>90.501000000000005</v>
      </c>
      <c r="AD961" s="168">
        <f t="shared" si="302"/>
        <v>61.668000000000006</v>
      </c>
      <c r="AE961">
        <f t="shared" si="303"/>
        <v>60.501000000000005</v>
      </c>
    </row>
    <row r="962" spans="1:31" outlineLevel="1" x14ac:dyDescent="0.25">
      <c r="A962" s="149">
        <v>15</v>
      </c>
      <c r="B962" s="164" t="str">
        <f t="shared" si="285"/>
        <v>FA</v>
      </c>
      <c r="C962" s="164" t="str">
        <f t="shared" si="286"/>
        <v>FA</v>
      </c>
      <c r="D962" s="164" t="str">
        <f t="shared" si="287"/>
        <v>FA</v>
      </c>
      <c r="E962" s="135">
        <v>57.05</v>
      </c>
      <c r="F962" s="165">
        <v>5</v>
      </c>
      <c r="G962" s="135">
        <v>1</v>
      </c>
      <c r="H962" s="135">
        <v>125</v>
      </c>
      <c r="I962" s="154">
        <v>52.813800000000001</v>
      </c>
      <c r="J962" s="154">
        <v>1E-3</v>
      </c>
      <c r="K962" s="154">
        <v>126.126</v>
      </c>
      <c r="L962" s="154">
        <v>125.349</v>
      </c>
      <c r="M962" s="154">
        <v>125.473</v>
      </c>
      <c r="N962" s="135">
        <f t="shared" si="288"/>
        <v>95</v>
      </c>
      <c r="O962" s="167">
        <f t="shared" si="289"/>
        <v>96.126000000000005</v>
      </c>
      <c r="P962" s="167">
        <f t="shared" si="289"/>
        <v>95.349000000000004</v>
      </c>
      <c r="Q962" s="167">
        <f t="shared" si="289"/>
        <v>95.472999999999999</v>
      </c>
      <c r="R962" s="135">
        <f t="shared" si="290"/>
        <v>90</v>
      </c>
      <c r="S962" s="167">
        <f t="shared" si="291"/>
        <v>91.126000000000005</v>
      </c>
      <c r="T962" s="167">
        <f t="shared" si="292"/>
        <v>90.349000000000004</v>
      </c>
      <c r="U962" s="167">
        <f t="shared" si="293"/>
        <v>90.472999999999999</v>
      </c>
      <c r="V962" s="135">
        <f t="shared" si="294"/>
        <v>60</v>
      </c>
      <c r="W962" s="167">
        <f t="shared" si="295"/>
        <v>61.126000000000005</v>
      </c>
      <c r="X962" s="167">
        <f t="shared" si="296"/>
        <v>60.349000000000004</v>
      </c>
      <c r="Y962" s="167">
        <f t="shared" si="297"/>
        <v>60.472999999999999</v>
      </c>
      <c r="Z962">
        <f t="shared" si="298"/>
        <v>96.126000000000005</v>
      </c>
      <c r="AA962">
        <f t="shared" si="299"/>
        <v>95.349000000000004</v>
      </c>
      <c r="AB962" s="168">
        <f t="shared" si="300"/>
        <v>91.126000000000005</v>
      </c>
      <c r="AC962">
        <f t="shared" si="301"/>
        <v>90.349000000000004</v>
      </c>
      <c r="AD962" s="168">
        <f t="shared" si="302"/>
        <v>61.126000000000005</v>
      </c>
      <c r="AE962">
        <f t="shared" si="303"/>
        <v>60.349000000000004</v>
      </c>
    </row>
    <row r="963" spans="1:31" outlineLevel="1" x14ac:dyDescent="0.25">
      <c r="A963" s="149">
        <v>20</v>
      </c>
      <c r="B963" s="164" t="str">
        <f t="shared" si="285"/>
        <v>FA</v>
      </c>
      <c r="C963" s="164" t="str">
        <f t="shared" si="286"/>
        <v>FA</v>
      </c>
      <c r="D963" s="164" t="str">
        <f t="shared" si="287"/>
        <v>FA</v>
      </c>
      <c r="E963" s="135">
        <v>76.02</v>
      </c>
      <c r="F963" s="165">
        <v>5</v>
      </c>
      <c r="G963" s="135">
        <v>1</v>
      </c>
      <c r="H963" s="135">
        <v>125</v>
      </c>
      <c r="I963" s="154">
        <v>71.775400000000005</v>
      </c>
      <c r="J963" s="154">
        <v>1E-3</v>
      </c>
      <c r="K963" s="154">
        <v>125.858</v>
      </c>
      <c r="L963" s="154">
        <v>125.271</v>
      </c>
      <c r="M963" s="154">
        <v>125.366</v>
      </c>
      <c r="N963" s="135">
        <f t="shared" si="288"/>
        <v>95</v>
      </c>
      <c r="O963" s="167">
        <f t="shared" si="289"/>
        <v>95.858000000000004</v>
      </c>
      <c r="P963" s="167">
        <f t="shared" si="289"/>
        <v>95.271000000000001</v>
      </c>
      <c r="Q963" s="167">
        <f t="shared" si="289"/>
        <v>95.366</v>
      </c>
      <c r="R963" s="135">
        <f t="shared" si="290"/>
        <v>90</v>
      </c>
      <c r="S963" s="167">
        <f t="shared" si="291"/>
        <v>90.858000000000004</v>
      </c>
      <c r="T963" s="167">
        <f t="shared" si="292"/>
        <v>90.271000000000001</v>
      </c>
      <c r="U963" s="167">
        <f t="shared" si="293"/>
        <v>90.366</v>
      </c>
      <c r="V963" s="135">
        <f t="shared" si="294"/>
        <v>60</v>
      </c>
      <c r="W963" s="167">
        <f t="shared" si="295"/>
        <v>60.858000000000004</v>
      </c>
      <c r="X963" s="167">
        <f t="shared" si="296"/>
        <v>60.271000000000001</v>
      </c>
      <c r="Y963" s="167">
        <f t="shared" si="297"/>
        <v>60.366</v>
      </c>
      <c r="Z963">
        <f t="shared" si="298"/>
        <v>95.858000000000004</v>
      </c>
      <c r="AA963">
        <f t="shared" si="299"/>
        <v>95.271000000000001</v>
      </c>
      <c r="AB963" s="168">
        <f t="shared" si="300"/>
        <v>90.858000000000004</v>
      </c>
      <c r="AC963">
        <f t="shared" si="301"/>
        <v>90.271000000000001</v>
      </c>
      <c r="AD963" s="168">
        <f t="shared" si="302"/>
        <v>60.858000000000004</v>
      </c>
      <c r="AE963">
        <f t="shared" si="303"/>
        <v>60.271000000000001</v>
      </c>
    </row>
    <row r="964" spans="1:31" outlineLevel="1" x14ac:dyDescent="0.25">
      <c r="A964" s="149">
        <v>35</v>
      </c>
      <c r="B964" s="164" t="str">
        <f t="shared" si="285"/>
        <v>FA</v>
      </c>
      <c r="C964" s="164" t="str">
        <f t="shared" si="286"/>
        <v>FA</v>
      </c>
      <c r="D964" s="164" t="str">
        <f t="shared" si="287"/>
        <v>FA</v>
      </c>
      <c r="E964" s="135">
        <v>132.9</v>
      </c>
      <c r="F964" s="165">
        <v>5</v>
      </c>
      <c r="G964" s="135">
        <v>1</v>
      </c>
      <c r="H964" s="135">
        <v>125</v>
      </c>
      <c r="I964" s="154">
        <v>128.66</v>
      </c>
      <c r="J964" s="154">
        <v>1E-3</v>
      </c>
      <c r="K964" s="154">
        <v>125.514</v>
      </c>
      <c r="L964" s="154">
        <v>125.164</v>
      </c>
      <c r="M964" s="154">
        <v>125.217</v>
      </c>
      <c r="N964" s="135">
        <f t="shared" si="288"/>
        <v>95</v>
      </c>
      <c r="O964" s="167">
        <f t="shared" si="289"/>
        <v>95.513999999999996</v>
      </c>
      <c r="P964" s="167">
        <f t="shared" si="289"/>
        <v>95.164000000000001</v>
      </c>
      <c r="Q964" s="167">
        <f t="shared" si="289"/>
        <v>95.216999999999999</v>
      </c>
      <c r="R964" s="135">
        <f t="shared" si="290"/>
        <v>90</v>
      </c>
      <c r="S964" s="167">
        <f t="shared" si="291"/>
        <v>90.513999999999996</v>
      </c>
      <c r="T964" s="167">
        <f t="shared" si="292"/>
        <v>90.164000000000001</v>
      </c>
      <c r="U964" s="167">
        <f t="shared" si="293"/>
        <v>90.216999999999999</v>
      </c>
      <c r="V964" s="135">
        <f t="shared" si="294"/>
        <v>60</v>
      </c>
      <c r="W964" s="167">
        <f t="shared" si="295"/>
        <v>60.513999999999996</v>
      </c>
      <c r="X964" s="167">
        <f t="shared" si="296"/>
        <v>60.164000000000001</v>
      </c>
      <c r="Y964" s="167">
        <f t="shared" si="297"/>
        <v>60.216999999999999</v>
      </c>
      <c r="Z964">
        <f t="shared" si="298"/>
        <v>95.513999999999996</v>
      </c>
      <c r="AA964">
        <f t="shared" si="299"/>
        <v>95.164000000000001</v>
      </c>
      <c r="AB964" s="168">
        <f t="shared" si="300"/>
        <v>90.513999999999996</v>
      </c>
      <c r="AC964">
        <f t="shared" si="301"/>
        <v>90.164000000000001</v>
      </c>
      <c r="AD964" s="168">
        <f t="shared" si="302"/>
        <v>60.513999999999996</v>
      </c>
      <c r="AE964">
        <f t="shared" si="303"/>
        <v>60.164000000000001</v>
      </c>
    </row>
    <row r="965" spans="1:31" outlineLevel="1" x14ac:dyDescent="0.25">
      <c r="A965" s="149">
        <v>50</v>
      </c>
      <c r="B965" s="164" t="str">
        <f t="shared" si="285"/>
        <v>FA</v>
      </c>
      <c r="C965" s="164" t="str">
        <f t="shared" si="286"/>
        <v>FA</v>
      </c>
      <c r="D965" s="164" t="str">
        <f t="shared" si="287"/>
        <v>FA</v>
      </c>
      <c r="E965" s="135">
        <v>189.78</v>
      </c>
      <c r="F965" s="165">
        <v>5</v>
      </c>
      <c r="G965" s="135">
        <v>1</v>
      </c>
      <c r="H965" s="135">
        <v>125</v>
      </c>
      <c r="I965" s="154">
        <v>185.54499999999999</v>
      </c>
      <c r="J965" s="154">
        <v>1E-3</v>
      </c>
      <c r="K965" s="154">
        <v>125.364</v>
      </c>
      <c r="L965" s="154">
        <v>125.121</v>
      </c>
      <c r="M965" s="154">
        <v>125.157</v>
      </c>
      <c r="N965" s="135">
        <f t="shared" si="288"/>
        <v>95</v>
      </c>
      <c r="O965" s="167">
        <f t="shared" si="289"/>
        <v>95.364000000000004</v>
      </c>
      <c r="P965" s="167">
        <f t="shared" si="289"/>
        <v>95.120999999999995</v>
      </c>
      <c r="Q965" s="167">
        <f t="shared" si="289"/>
        <v>95.156999999999996</v>
      </c>
      <c r="R965" s="135">
        <f t="shared" si="290"/>
        <v>90</v>
      </c>
      <c r="S965" s="167">
        <f t="shared" si="291"/>
        <v>90.364000000000004</v>
      </c>
      <c r="T965" s="167">
        <f t="shared" si="292"/>
        <v>90.120999999999995</v>
      </c>
      <c r="U965" s="167">
        <f t="shared" si="293"/>
        <v>90.156999999999996</v>
      </c>
      <c r="V965" s="135">
        <f t="shared" si="294"/>
        <v>60</v>
      </c>
      <c r="W965" s="167">
        <f t="shared" si="295"/>
        <v>60.364000000000004</v>
      </c>
      <c r="X965" s="167">
        <f t="shared" si="296"/>
        <v>60.120999999999995</v>
      </c>
      <c r="Y965" s="167">
        <f t="shared" si="297"/>
        <v>60.156999999999996</v>
      </c>
      <c r="Z965">
        <f t="shared" si="298"/>
        <v>95.364000000000004</v>
      </c>
      <c r="AA965">
        <f t="shared" si="299"/>
        <v>95.120999999999995</v>
      </c>
      <c r="AB965" s="168">
        <f t="shared" si="300"/>
        <v>90.364000000000004</v>
      </c>
      <c r="AC965">
        <f t="shared" si="301"/>
        <v>90.120999999999995</v>
      </c>
      <c r="AD965" s="168">
        <f t="shared" si="302"/>
        <v>60.364000000000004</v>
      </c>
      <c r="AE965">
        <f t="shared" si="303"/>
        <v>60.120999999999995</v>
      </c>
    </row>
    <row r="966" spans="1:31" outlineLevel="1" x14ac:dyDescent="0.25">
      <c r="A966" s="149">
        <v>60</v>
      </c>
      <c r="B966" s="164" t="str">
        <f t="shared" si="285"/>
        <v>FA</v>
      </c>
      <c r="C966" s="164" t="str">
        <f t="shared" si="286"/>
        <v>FA</v>
      </c>
      <c r="D966" s="164" t="str">
        <f t="shared" si="287"/>
        <v>FA</v>
      </c>
      <c r="E966" s="135">
        <v>227.71</v>
      </c>
      <c r="F966" s="165">
        <v>5</v>
      </c>
      <c r="G966" s="135">
        <v>1</v>
      </c>
      <c r="H966" s="135">
        <v>125</v>
      </c>
      <c r="I966" s="154">
        <v>223.46799999999999</v>
      </c>
      <c r="J966" s="154">
        <v>1E-3</v>
      </c>
      <c r="K966" s="154">
        <v>125.30500000000001</v>
      </c>
      <c r="L966" s="154">
        <v>125.10299999999999</v>
      </c>
      <c r="M966" s="154">
        <v>125.13</v>
      </c>
      <c r="N966" s="135">
        <f t="shared" si="288"/>
        <v>95</v>
      </c>
      <c r="O966" s="167">
        <f t="shared" si="289"/>
        <v>95.305000000000007</v>
      </c>
      <c r="P966" s="167">
        <f t="shared" si="289"/>
        <v>95.102999999999994</v>
      </c>
      <c r="Q966" s="167">
        <f t="shared" si="289"/>
        <v>95.13</v>
      </c>
      <c r="R966" s="135">
        <f t="shared" si="290"/>
        <v>90</v>
      </c>
      <c r="S966" s="167">
        <f t="shared" si="291"/>
        <v>90.305000000000007</v>
      </c>
      <c r="T966" s="167">
        <f t="shared" si="292"/>
        <v>90.102999999999994</v>
      </c>
      <c r="U966" s="167">
        <f t="shared" si="293"/>
        <v>90.13</v>
      </c>
      <c r="V966" s="135">
        <f t="shared" si="294"/>
        <v>60</v>
      </c>
      <c r="W966" s="167">
        <f t="shared" si="295"/>
        <v>60.305000000000007</v>
      </c>
      <c r="X966" s="167">
        <f t="shared" si="296"/>
        <v>60.102999999999994</v>
      </c>
      <c r="Y966" s="167">
        <f t="shared" si="297"/>
        <v>60.129999999999995</v>
      </c>
      <c r="Z966">
        <f t="shared" si="298"/>
        <v>95.305000000000007</v>
      </c>
      <c r="AA966">
        <f t="shared" si="299"/>
        <v>95.102999999999994</v>
      </c>
      <c r="AB966" s="168">
        <f t="shared" si="300"/>
        <v>90.305000000000007</v>
      </c>
      <c r="AC966">
        <f t="shared" si="301"/>
        <v>90.102999999999994</v>
      </c>
      <c r="AD966" s="168">
        <f t="shared" si="302"/>
        <v>60.305000000000007</v>
      </c>
      <c r="AE966">
        <f t="shared" si="303"/>
        <v>60.102999999999994</v>
      </c>
    </row>
    <row r="967" spans="1:31" outlineLevel="1" x14ac:dyDescent="0.25">
      <c r="A967" s="149">
        <v>70</v>
      </c>
      <c r="B967" s="164" t="str">
        <f t="shared" si="285"/>
        <v>FA</v>
      </c>
      <c r="C967" s="164" t="str">
        <f t="shared" si="286"/>
        <v>FA</v>
      </c>
      <c r="D967" s="164" t="str">
        <f t="shared" si="287"/>
        <v>FA</v>
      </c>
      <c r="E967" s="135">
        <v>265.63</v>
      </c>
      <c r="F967" s="165">
        <v>5</v>
      </c>
      <c r="G967" s="135">
        <v>1</v>
      </c>
      <c r="H967" s="135">
        <v>125</v>
      </c>
      <c r="I967" s="154">
        <v>261.39100000000002</v>
      </c>
      <c r="J967" s="154">
        <v>1E-3</v>
      </c>
      <c r="K967" s="154">
        <v>125.264</v>
      </c>
      <c r="L967" s="154">
        <v>125.09</v>
      </c>
      <c r="M967" s="154">
        <v>125.114</v>
      </c>
      <c r="N967" s="135">
        <f t="shared" si="288"/>
        <v>95</v>
      </c>
      <c r="O967" s="167">
        <f t="shared" si="289"/>
        <v>95.263999999999996</v>
      </c>
      <c r="P967" s="167">
        <f t="shared" si="289"/>
        <v>95.09</v>
      </c>
      <c r="Q967" s="167">
        <f t="shared" si="289"/>
        <v>95.114000000000004</v>
      </c>
      <c r="R967" s="135">
        <f t="shared" si="290"/>
        <v>90</v>
      </c>
      <c r="S967" s="167">
        <f t="shared" si="291"/>
        <v>90.263999999999996</v>
      </c>
      <c r="T967" s="167">
        <f t="shared" si="292"/>
        <v>90.09</v>
      </c>
      <c r="U967" s="167">
        <f t="shared" si="293"/>
        <v>90.114000000000004</v>
      </c>
      <c r="V967" s="135">
        <f t="shared" si="294"/>
        <v>60</v>
      </c>
      <c r="W967" s="167">
        <f t="shared" si="295"/>
        <v>60.263999999999996</v>
      </c>
      <c r="X967" s="167">
        <f t="shared" si="296"/>
        <v>60.09</v>
      </c>
      <c r="Y967" s="167">
        <f t="shared" si="297"/>
        <v>60.114000000000004</v>
      </c>
      <c r="Z967">
        <f t="shared" si="298"/>
        <v>95.263999999999996</v>
      </c>
      <c r="AA967">
        <f t="shared" si="299"/>
        <v>95.09</v>
      </c>
      <c r="AB967" s="168">
        <f t="shared" si="300"/>
        <v>90.263999999999996</v>
      </c>
      <c r="AC967">
        <f t="shared" si="301"/>
        <v>90.09</v>
      </c>
      <c r="AD967" s="168">
        <f t="shared" si="302"/>
        <v>60.263999999999996</v>
      </c>
      <c r="AE967">
        <f t="shared" si="303"/>
        <v>60.09</v>
      </c>
    </row>
    <row r="968" spans="1:31" outlineLevel="1" x14ac:dyDescent="0.25">
      <c r="A968" s="149">
        <v>85</v>
      </c>
      <c r="B968" s="164" t="str">
        <f t="shared" si="285"/>
        <v>FA</v>
      </c>
      <c r="C968" s="164" t="str">
        <f t="shared" si="286"/>
        <v>FA</v>
      </c>
      <c r="D968" s="164" t="str">
        <f t="shared" si="287"/>
        <v>FA</v>
      </c>
      <c r="E968" s="135">
        <v>322.52</v>
      </c>
      <c r="F968" s="165">
        <v>5</v>
      </c>
      <c r="G968" s="135">
        <v>1</v>
      </c>
      <c r="H968" s="135">
        <v>125</v>
      </c>
      <c r="I968" s="154">
        <v>318.27499999999998</v>
      </c>
      <c r="J968" s="154">
        <v>1E-3</v>
      </c>
      <c r="K968" s="154">
        <v>125.221</v>
      </c>
      <c r="L968" s="154">
        <v>125.07599999999999</v>
      </c>
      <c r="M968" s="154">
        <v>125.09699999999999</v>
      </c>
      <c r="N968" s="135">
        <f t="shared" si="288"/>
        <v>95</v>
      </c>
      <c r="O968" s="167">
        <f t="shared" si="289"/>
        <v>95.221000000000004</v>
      </c>
      <c r="P968" s="167">
        <f t="shared" si="289"/>
        <v>95.075999999999993</v>
      </c>
      <c r="Q968" s="167">
        <f t="shared" si="289"/>
        <v>95.096999999999994</v>
      </c>
      <c r="R968" s="135">
        <f t="shared" si="290"/>
        <v>90</v>
      </c>
      <c r="S968" s="167">
        <f t="shared" si="291"/>
        <v>90.221000000000004</v>
      </c>
      <c r="T968" s="167">
        <f t="shared" si="292"/>
        <v>90.075999999999993</v>
      </c>
      <c r="U968" s="167">
        <f t="shared" si="293"/>
        <v>90.096999999999994</v>
      </c>
      <c r="V968" s="135">
        <f t="shared" si="294"/>
        <v>60</v>
      </c>
      <c r="W968" s="167">
        <f t="shared" si="295"/>
        <v>60.221000000000004</v>
      </c>
      <c r="X968" s="167">
        <f t="shared" si="296"/>
        <v>60.075999999999993</v>
      </c>
      <c r="Y968" s="167">
        <f t="shared" si="297"/>
        <v>60.096999999999994</v>
      </c>
      <c r="Z968">
        <f t="shared" si="298"/>
        <v>95.221000000000004</v>
      </c>
      <c r="AA968">
        <f t="shared" si="299"/>
        <v>95.075999999999993</v>
      </c>
      <c r="AB968" s="168">
        <f t="shared" si="300"/>
        <v>90.221000000000004</v>
      </c>
      <c r="AC968">
        <f t="shared" si="301"/>
        <v>90.075999999999993</v>
      </c>
      <c r="AD968" s="168">
        <f t="shared" si="302"/>
        <v>60.221000000000004</v>
      </c>
      <c r="AE968">
        <f t="shared" si="303"/>
        <v>60.075999999999993</v>
      </c>
    </row>
    <row r="969" spans="1:31" outlineLevel="1" x14ac:dyDescent="0.25">
      <c r="A969" s="149">
        <v>100</v>
      </c>
      <c r="B969" s="164" t="str">
        <f t="shared" si="285"/>
        <v>FA</v>
      </c>
      <c r="C969" s="164" t="str">
        <f t="shared" si="286"/>
        <v>FA</v>
      </c>
      <c r="D969" s="164" t="str">
        <f t="shared" si="287"/>
        <v>FA</v>
      </c>
      <c r="E969" s="135">
        <v>379.4</v>
      </c>
      <c r="F969" s="165">
        <v>5</v>
      </c>
      <c r="G969" s="135">
        <v>1</v>
      </c>
      <c r="H969" s="135">
        <v>125</v>
      </c>
      <c r="I969" s="154">
        <v>375.16</v>
      </c>
      <c r="J969" s="154">
        <v>1E-3</v>
      </c>
      <c r="K969" s="154">
        <v>125.18899999999999</v>
      </c>
      <c r="L969" s="154">
        <v>125.065</v>
      </c>
      <c r="M969" s="154">
        <v>125.083</v>
      </c>
      <c r="N969" s="135">
        <f t="shared" si="288"/>
        <v>95</v>
      </c>
      <c r="O969" s="167">
        <f t="shared" si="289"/>
        <v>95.188999999999993</v>
      </c>
      <c r="P969" s="167">
        <f t="shared" si="289"/>
        <v>95.064999999999998</v>
      </c>
      <c r="Q969" s="167">
        <f t="shared" si="289"/>
        <v>95.082999999999998</v>
      </c>
      <c r="R969" s="135">
        <f t="shared" si="290"/>
        <v>90</v>
      </c>
      <c r="S969" s="167">
        <f t="shared" si="291"/>
        <v>90.188999999999993</v>
      </c>
      <c r="T969" s="167">
        <f t="shared" si="292"/>
        <v>90.064999999999998</v>
      </c>
      <c r="U969" s="167">
        <f t="shared" si="293"/>
        <v>90.082999999999998</v>
      </c>
      <c r="V969" s="135">
        <f t="shared" si="294"/>
        <v>60</v>
      </c>
      <c r="W969" s="167">
        <f t="shared" si="295"/>
        <v>60.188999999999993</v>
      </c>
      <c r="X969" s="167">
        <f t="shared" si="296"/>
        <v>60.064999999999998</v>
      </c>
      <c r="Y969" s="167">
        <f t="shared" si="297"/>
        <v>60.082999999999998</v>
      </c>
      <c r="Z969">
        <f t="shared" si="298"/>
        <v>95.188999999999993</v>
      </c>
      <c r="AA969">
        <f t="shared" si="299"/>
        <v>95.064999999999998</v>
      </c>
      <c r="AB969" s="168">
        <f t="shared" si="300"/>
        <v>90.188999999999993</v>
      </c>
      <c r="AC969">
        <f t="shared" si="301"/>
        <v>90.064999999999998</v>
      </c>
      <c r="AD969" s="168">
        <f t="shared" si="302"/>
        <v>60.188999999999993</v>
      </c>
      <c r="AE969">
        <f t="shared" si="303"/>
        <v>60.064999999999998</v>
      </c>
    </row>
    <row r="970" spans="1:31" outlineLevel="1" x14ac:dyDescent="0.25">
      <c r="A970" s="149">
        <v>125</v>
      </c>
      <c r="B970" s="164" t="str">
        <f t="shared" si="285"/>
        <v>FA</v>
      </c>
      <c r="C970" s="164" t="str">
        <f t="shared" si="286"/>
        <v>FA</v>
      </c>
      <c r="D970" s="164" t="str">
        <f t="shared" si="287"/>
        <v>FA</v>
      </c>
      <c r="E970" s="135">
        <v>474.21</v>
      </c>
      <c r="F970" s="165">
        <v>5</v>
      </c>
      <c r="G970" s="135">
        <v>1</v>
      </c>
      <c r="H970" s="135">
        <v>125</v>
      </c>
      <c r="I970" s="154">
        <v>469.96800000000002</v>
      </c>
      <c r="J970" s="154">
        <v>1E-3</v>
      </c>
      <c r="K970" s="154">
        <v>125.155</v>
      </c>
      <c r="L970" s="154">
        <v>125.053</v>
      </c>
      <c r="M970" s="154">
        <v>125.06699999999999</v>
      </c>
      <c r="N970" s="135">
        <f t="shared" si="288"/>
        <v>95</v>
      </c>
      <c r="O970" s="167">
        <f t="shared" si="289"/>
        <v>95.155000000000001</v>
      </c>
      <c r="P970" s="167">
        <f t="shared" si="289"/>
        <v>95.052999999999997</v>
      </c>
      <c r="Q970" s="167">
        <f t="shared" si="289"/>
        <v>95.066999999999993</v>
      </c>
      <c r="R970" s="135">
        <f t="shared" si="290"/>
        <v>90</v>
      </c>
      <c r="S970" s="167">
        <f t="shared" si="291"/>
        <v>90.155000000000001</v>
      </c>
      <c r="T970" s="167">
        <f t="shared" si="292"/>
        <v>90.052999999999997</v>
      </c>
      <c r="U970" s="167">
        <f t="shared" si="293"/>
        <v>90.066999999999993</v>
      </c>
      <c r="V970" s="135">
        <f t="shared" si="294"/>
        <v>60</v>
      </c>
      <c r="W970" s="167">
        <f t="shared" si="295"/>
        <v>60.155000000000001</v>
      </c>
      <c r="X970" s="167">
        <f t="shared" si="296"/>
        <v>60.052999999999997</v>
      </c>
      <c r="Y970" s="167">
        <f t="shared" si="297"/>
        <v>60.066999999999993</v>
      </c>
      <c r="Z970">
        <f t="shared" si="298"/>
        <v>95.155000000000001</v>
      </c>
      <c r="AA970">
        <f t="shared" si="299"/>
        <v>95.052999999999997</v>
      </c>
      <c r="AB970" s="168">
        <f t="shared" si="300"/>
        <v>90.155000000000001</v>
      </c>
      <c r="AC970">
        <f t="shared" si="301"/>
        <v>90.052999999999997</v>
      </c>
      <c r="AD970" s="168">
        <f t="shared" si="302"/>
        <v>60.155000000000001</v>
      </c>
      <c r="AE970">
        <f t="shared" si="303"/>
        <v>60.052999999999997</v>
      </c>
    </row>
    <row r="971" spans="1:31" outlineLevel="1" x14ac:dyDescent="0.25">
      <c r="A971" s="149">
        <v>150</v>
      </c>
      <c r="B971" s="164" t="str">
        <f t="shared" si="285"/>
        <v>FA</v>
      </c>
      <c r="C971" s="164" t="str">
        <f t="shared" si="286"/>
        <v>FA</v>
      </c>
      <c r="D971" s="164" t="str">
        <f t="shared" si="287"/>
        <v>FA</v>
      </c>
      <c r="E971" s="135">
        <v>569.02</v>
      </c>
      <c r="F971" s="165">
        <v>5</v>
      </c>
      <c r="G971" s="135">
        <v>1</v>
      </c>
      <c r="H971" s="135">
        <v>125</v>
      </c>
      <c r="I971" s="154">
        <v>564.77499999999998</v>
      </c>
      <c r="J971" s="154">
        <v>1E-3</v>
      </c>
      <c r="K971" s="154">
        <v>125.131</v>
      </c>
      <c r="L971" s="154">
        <v>125.04600000000001</v>
      </c>
      <c r="M971" s="154">
        <v>125.056</v>
      </c>
      <c r="N971" s="135">
        <f t="shared" si="288"/>
        <v>95</v>
      </c>
      <c r="O971" s="167">
        <f t="shared" si="289"/>
        <v>95.131</v>
      </c>
      <c r="P971" s="167">
        <f t="shared" si="289"/>
        <v>95.046000000000006</v>
      </c>
      <c r="Q971" s="167">
        <f t="shared" si="289"/>
        <v>95.055999999999997</v>
      </c>
      <c r="R971" s="135">
        <f t="shared" si="290"/>
        <v>90</v>
      </c>
      <c r="S971" s="167">
        <f t="shared" si="291"/>
        <v>90.131</v>
      </c>
      <c r="T971" s="167">
        <f t="shared" si="292"/>
        <v>90.046000000000006</v>
      </c>
      <c r="U971" s="167">
        <f t="shared" si="293"/>
        <v>90.055999999999997</v>
      </c>
      <c r="V971" s="135">
        <f t="shared" si="294"/>
        <v>60</v>
      </c>
      <c r="W971" s="167">
        <f t="shared" si="295"/>
        <v>60.131</v>
      </c>
      <c r="X971" s="167">
        <f t="shared" si="296"/>
        <v>60.046000000000006</v>
      </c>
      <c r="Y971" s="167">
        <f t="shared" si="297"/>
        <v>60.055999999999997</v>
      </c>
      <c r="Z971">
        <f t="shared" si="298"/>
        <v>95.131</v>
      </c>
      <c r="AA971">
        <f t="shared" si="299"/>
        <v>95.046000000000006</v>
      </c>
      <c r="AB971" s="168">
        <f t="shared" si="300"/>
        <v>90.131</v>
      </c>
      <c r="AC971">
        <f t="shared" si="301"/>
        <v>90.046000000000006</v>
      </c>
      <c r="AD971" s="168">
        <f t="shared" si="302"/>
        <v>60.131</v>
      </c>
      <c r="AE971">
        <f t="shared" si="303"/>
        <v>60.046000000000006</v>
      </c>
    </row>
    <row r="972" spans="1:31" outlineLevel="1" x14ac:dyDescent="0.25">
      <c r="A972" s="149">
        <v>2</v>
      </c>
      <c r="B972" s="164" t="str">
        <f t="shared" si="285"/>
        <v>FA</v>
      </c>
      <c r="C972" s="164" t="str">
        <f t="shared" si="286"/>
        <v>FA</v>
      </c>
      <c r="D972" s="164" t="str">
        <f t="shared" si="287"/>
        <v>FA</v>
      </c>
      <c r="E972" s="135">
        <v>7.75</v>
      </c>
      <c r="F972" s="165">
        <v>5</v>
      </c>
      <c r="G972" s="135">
        <v>2</v>
      </c>
      <c r="H972" s="135">
        <v>125</v>
      </c>
      <c r="I972" s="154">
        <v>3.5138500000000001</v>
      </c>
      <c r="J972" s="154">
        <v>2E-3</v>
      </c>
      <c r="K972" s="154">
        <v>139.63399999999999</v>
      </c>
      <c r="L972" s="154">
        <v>129.21799999999999</v>
      </c>
      <c r="M972" s="154">
        <v>131.09</v>
      </c>
      <c r="N972" s="135">
        <f t="shared" si="288"/>
        <v>95</v>
      </c>
      <c r="O972" s="167">
        <f t="shared" si="289"/>
        <v>109.63399999999999</v>
      </c>
      <c r="P972" s="167">
        <f t="shared" si="289"/>
        <v>99.217999999999989</v>
      </c>
      <c r="Q972" s="167">
        <f t="shared" si="289"/>
        <v>101.09</v>
      </c>
      <c r="R972" s="135">
        <f t="shared" si="290"/>
        <v>90</v>
      </c>
      <c r="S972" s="167">
        <f t="shared" si="291"/>
        <v>104.63399999999999</v>
      </c>
      <c r="T972" s="167">
        <f t="shared" si="292"/>
        <v>94.217999999999989</v>
      </c>
      <c r="U972" s="167">
        <f t="shared" si="293"/>
        <v>96.09</v>
      </c>
      <c r="V972" s="135">
        <f t="shared" si="294"/>
        <v>60</v>
      </c>
      <c r="W972" s="167">
        <f t="shared" si="295"/>
        <v>74.633999999999986</v>
      </c>
      <c r="X972" s="167">
        <f t="shared" si="296"/>
        <v>64.217999999999989</v>
      </c>
      <c r="Y972" s="167">
        <f t="shared" si="297"/>
        <v>66.09</v>
      </c>
      <c r="Z972">
        <f t="shared" si="298"/>
        <v>109.63399999999999</v>
      </c>
      <c r="AA972">
        <f t="shared" si="299"/>
        <v>99.217999999999989</v>
      </c>
      <c r="AB972" s="168">
        <f t="shared" si="300"/>
        <v>104.63399999999999</v>
      </c>
      <c r="AC972">
        <f t="shared" si="301"/>
        <v>94.217999999999989</v>
      </c>
      <c r="AD972" s="168">
        <f t="shared" si="302"/>
        <v>74.633999999999986</v>
      </c>
      <c r="AE972">
        <f t="shared" si="303"/>
        <v>64.217999999999989</v>
      </c>
    </row>
    <row r="973" spans="1:31" outlineLevel="1" x14ac:dyDescent="0.25">
      <c r="A973" s="149">
        <v>3.5</v>
      </c>
      <c r="B973" s="164" t="str">
        <f t="shared" si="285"/>
        <v>FA</v>
      </c>
      <c r="C973" s="164" t="str">
        <f t="shared" si="286"/>
        <v>FA</v>
      </c>
      <c r="D973" s="164" t="str">
        <f t="shared" si="287"/>
        <v>FA</v>
      </c>
      <c r="E973" s="135">
        <v>13.44</v>
      </c>
      <c r="F973" s="165">
        <v>5</v>
      </c>
      <c r="G973" s="135">
        <v>2</v>
      </c>
      <c r="H973" s="135">
        <v>125</v>
      </c>
      <c r="I973" s="154">
        <v>9.2023100000000007</v>
      </c>
      <c r="J973" s="154">
        <v>2E-3</v>
      </c>
      <c r="K973" s="154">
        <v>133.863</v>
      </c>
      <c r="L973" s="154">
        <v>127.58</v>
      </c>
      <c r="M973" s="154">
        <v>128.636</v>
      </c>
      <c r="N973" s="135">
        <f t="shared" si="288"/>
        <v>95</v>
      </c>
      <c r="O973" s="167">
        <f t="shared" si="289"/>
        <v>103.863</v>
      </c>
      <c r="P973" s="167">
        <f t="shared" si="289"/>
        <v>97.58</v>
      </c>
      <c r="Q973" s="167">
        <f t="shared" si="289"/>
        <v>98.635999999999996</v>
      </c>
      <c r="R973" s="135">
        <f t="shared" si="290"/>
        <v>90</v>
      </c>
      <c r="S973" s="167">
        <f t="shared" si="291"/>
        <v>98.863</v>
      </c>
      <c r="T973" s="167">
        <f t="shared" si="292"/>
        <v>92.58</v>
      </c>
      <c r="U973" s="167">
        <f t="shared" si="293"/>
        <v>93.635999999999996</v>
      </c>
      <c r="V973" s="135">
        <f t="shared" si="294"/>
        <v>60</v>
      </c>
      <c r="W973" s="167">
        <f t="shared" si="295"/>
        <v>68.863</v>
      </c>
      <c r="X973" s="167">
        <f t="shared" si="296"/>
        <v>62.58</v>
      </c>
      <c r="Y973" s="167">
        <f t="shared" si="297"/>
        <v>63.635999999999996</v>
      </c>
      <c r="Z973">
        <f t="shared" si="298"/>
        <v>103.863</v>
      </c>
      <c r="AA973">
        <f t="shared" si="299"/>
        <v>97.58</v>
      </c>
      <c r="AB973" s="168">
        <f t="shared" si="300"/>
        <v>98.863</v>
      </c>
      <c r="AC973">
        <f t="shared" si="301"/>
        <v>92.58</v>
      </c>
      <c r="AD973" s="168">
        <f t="shared" si="302"/>
        <v>68.863</v>
      </c>
      <c r="AE973">
        <f t="shared" si="303"/>
        <v>62.58</v>
      </c>
    </row>
    <row r="974" spans="1:31" outlineLevel="1" x14ac:dyDescent="0.25">
      <c r="A974" s="149">
        <v>5</v>
      </c>
      <c r="B974" s="164" t="str">
        <f t="shared" si="285"/>
        <v>FA</v>
      </c>
      <c r="C974" s="164" t="str">
        <f t="shared" si="286"/>
        <v>FA</v>
      </c>
      <c r="D974" s="164" t="str">
        <f t="shared" si="287"/>
        <v>FA</v>
      </c>
      <c r="E974" s="135">
        <v>19.13</v>
      </c>
      <c r="F974" s="165">
        <v>5</v>
      </c>
      <c r="G974" s="135">
        <v>2</v>
      </c>
      <c r="H974" s="135">
        <v>125</v>
      </c>
      <c r="I974" s="154">
        <v>14.8908</v>
      </c>
      <c r="J974" s="154">
        <v>2E-3</v>
      </c>
      <c r="K974" s="154">
        <v>131.376</v>
      </c>
      <c r="L974" s="154">
        <v>126.875</v>
      </c>
      <c r="M974" s="154">
        <v>127.63200000000001</v>
      </c>
      <c r="N974" s="135">
        <f t="shared" si="288"/>
        <v>95</v>
      </c>
      <c r="O974" s="167">
        <f t="shared" si="289"/>
        <v>101.376</v>
      </c>
      <c r="P974" s="167">
        <f t="shared" si="289"/>
        <v>96.875</v>
      </c>
      <c r="Q974" s="167">
        <f t="shared" si="289"/>
        <v>97.632000000000005</v>
      </c>
      <c r="R974" s="135">
        <f t="shared" si="290"/>
        <v>90</v>
      </c>
      <c r="S974" s="167">
        <f t="shared" si="291"/>
        <v>96.376000000000005</v>
      </c>
      <c r="T974" s="167">
        <f t="shared" si="292"/>
        <v>91.875</v>
      </c>
      <c r="U974" s="167">
        <f t="shared" si="293"/>
        <v>92.632000000000005</v>
      </c>
      <c r="V974" s="135">
        <f t="shared" si="294"/>
        <v>60</v>
      </c>
      <c r="W974" s="167">
        <f t="shared" si="295"/>
        <v>66.376000000000005</v>
      </c>
      <c r="X974" s="167">
        <f t="shared" si="296"/>
        <v>61.875</v>
      </c>
      <c r="Y974" s="167">
        <f t="shared" si="297"/>
        <v>62.632000000000005</v>
      </c>
      <c r="Z974">
        <f t="shared" si="298"/>
        <v>101.376</v>
      </c>
      <c r="AA974">
        <f t="shared" si="299"/>
        <v>96.875</v>
      </c>
      <c r="AB974" s="168">
        <f t="shared" si="300"/>
        <v>96.376000000000005</v>
      </c>
      <c r="AC974">
        <f t="shared" si="301"/>
        <v>91.875</v>
      </c>
      <c r="AD974" s="168">
        <f t="shared" si="302"/>
        <v>66.376000000000005</v>
      </c>
      <c r="AE974">
        <f t="shared" si="303"/>
        <v>61.875</v>
      </c>
    </row>
    <row r="975" spans="1:31" outlineLevel="1" x14ac:dyDescent="0.25">
      <c r="A975" s="149">
        <v>7.5</v>
      </c>
      <c r="B975" s="164" t="str">
        <f t="shared" si="285"/>
        <v>FA</v>
      </c>
      <c r="C975" s="164" t="str">
        <f t="shared" si="286"/>
        <v>FA</v>
      </c>
      <c r="D975" s="164" t="str">
        <f t="shared" si="287"/>
        <v>FA</v>
      </c>
      <c r="E975" s="135">
        <v>28.61</v>
      </c>
      <c r="F975" s="165">
        <v>5</v>
      </c>
      <c r="G975" s="135">
        <v>2</v>
      </c>
      <c r="H975" s="135">
        <v>125</v>
      </c>
      <c r="I975" s="154">
        <v>24.371500000000001</v>
      </c>
      <c r="J975" s="154">
        <v>2E-3</v>
      </c>
      <c r="K975" s="154">
        <v>129.33199999999999</v>
      </c>
      <c r="L975" s="154">
        <v>126.292</v>
      </c>
      <c r="M975" s="154">
        <v>126.80500000000001</v>
      </c>
      <c r="N975" s="135">
        <f t="shared" si="288"/>
        <v>95</v>
      </c>
      <c r="O975" s="167">
        <f t="shared" si="289"/>
        <v>99.331999999999994</v>
      </c>
      <c r="P975" s="167">
        <f t="shared" si="289"/>
        <v>96.292000000000002</v>
      </c>
      <c r="Q975" s="167">
        <f t="shared" si="289"/>
        <v>96.805000000000007</v>
      </c>
      <c r="R975" s="135">
        <f t="shared" si="290"/>
        <v>90</v>
      </c>
      <c r="S975" s="167">
        <f t="shared" si="291"/>
        <v>94.331999999999994</v>
      </c>
      <c r="T975" s="167">
        <f t="shared" si="292"/>
        <v>91.292000000000002</v>
      </c>
      <c r="U975" s="167">
        <f t="shared" si="293"/>
        <v>91.805000000000007</v>
      </c>
      <c r="V975" s="135">
        <f t="shared" si="294"/>
        <v>60</v>
      </c>
      <c r="W975" s="167">
        <f t="shared" si="295"/>
        <v>64.331999999999994</v>
      </c>
      <c r="X975" s="167">
        <f t="shared" si="296"/>
        <v>61.292000000000002</v>
      </c>
      <c r="Y975" s="167">
        <f t="shared" si="297"/>
        <v>61.805000000000007</v>
      </c>
      <c r="Z975">
        <f t="shared" si="298"/>
        <v>99.331999999999994</v>
      </c>
      <c r="AA975">
        <f t="shared" si="299"/>
        <v>96.292000000000002</v>
      </c>
      <c r="AB975" s="168">
        <f t="shared" si="300"/>
        <v>94.331999999999994</v>
      </c>
      <c r="AC975">
        <f t="shared" si="301"/>
        <v>91.292000000000002</v>
      </c>
      <c r="AD975" s="168">
        <f t="shared" si="302"/>
        <v>64.331999999999994</v>
      </c>
      <c r="AE975">
        <f t="shared" si="303"/>
        <v>61.292000000000002</v>
      </c>
    </row>
    <row r="976" spans="1:31" outlineLevel="1" x14ac:dyDescent="0.25">
      <c r="A976" s="149">
        <v>10</v>
      </c>
      <c r="B976" s="164" t="str">
        <f t="shared" si="285"/>
        <v>FA</v>
      </c>
      <c r="C976" s="164" t="str">
        <f t="shared" si="286"/>
        <v>FA</v>
      </c>
      <c r="D976" s="164" t="str">
        <f t="shared" si="287"/>
        <v>FA</v>
      </c>
      <c r="E976" s="135">
        <v>38.090000000000003</v>
      </c>
      <c r="F976" s="165">
        <v>5</v>
      </c>
      <c r="G976" s="135">
        <v>2</v>
      </c>
      <c r="H976" s="135">
        <v>125</v>
      </c>
      <c r="I976" s="154">
        <v>33.8523</v>
      </c>
      <c r="J976" s="154">
        <v>2E-3</v>
      </c>
      <c r="K976" s="154">
        <v>128.334</v>
      </c>
      <c r="L976" s="154">
        <v>126.001</v>
      </c>
      <c r="M976" s="154">
        <v>126.404</v>
      </c>
      <c r="N976" s="135">
        <f t="shared" si="288"/>
        <v>95</v>
      </c>
      <c r="O976" s="167">
        <f t="shared" si="289"/>
        <v>98.334000000000003</v>
      </c>
      <c r="P976" s="167">
        <f t="shared" si="289"/>
        <v>96.001000000000005</v>
      </c>
      <c r="Q976" s="167">
        <f t="shared" si="289"/>
        <v>96.403999999999996</v>
      </c>
      <c r="R976" s="135">
        <f t="shared" si="290"/>
        <v>90</v>
      </c>
      <c r="S976" s="167">
        <f t="shared" si="291"/>
        <v>93.334000000000003</v>
      </c>
      <c r="T976" s="167">
        <f t="shared" si="292"/>
        <v>91.001000000000005</v>
      </c>
      <c r="U976" s="167">
        <f t="shared" si="293"/>
        <v>91.403999999999996</v>
      </c>
      <c r="V976" s="135">
        <f t="shared" si="294"/>
        <v>60</v>
      </c>
      <c r="W976" s="167">
        <f t="shared" si="295"/>
        <v>63.334000000000003</v>
      </c>
      <c r="X976" s="167">
        <f t="shared" si="296"/>
        <v>61.001000000000005</v>
      </c>
      <c r="Y976" s="167">
        <f t="shared" si="297"/>
        <v>61.403999999999996</v>
      </c>
      <c r="Z976">
        <f t="shared" si="298"/>
        <v>98.334000000000003</v>
      </c>
      <c r="AA976">
        <f t="shared" si="299"/>
        <v>96.001000000000005</v>
      </c>
      <c r="AB976" s="168">
        <f t="shared" si="300"/>
        <v>93.334000000000003</v>
      </c>
      <c r="AC976">
        <f t="shared" si="301"/>
        <v>91.001000000000005</v>
      </c>
      <c r="AD976" s="168">
        <f t="shared" si="302"/>
        <v>63.334000000000003</v>
      </c>
      <c r="AE976">
        <f t="shared" si="303"/>
        <v>61.001000000000005</v>
      </c>
    </row>
    <row r="977" spans="1:31" outlineLevel="1" x14ac:dyDescent="0.25">
      <c r="A977" s="149">
        <v>15</v>
      </c>
      <c r="B977" s="164" t="str">
        <f t="shared" si="285"/>
        <v>FA</v>
      </c>
      <c r="C977" s="164" t="str">
        <f t="shared" si="286"/>
        <v>FA</v>
      </c>
      <c r="D977" s="164" t="str">
        <f t="shared" si="287"/>
        <v>FA</v>
      </c>
      <c r="E977" s="135">
        <v>57.05</v>
      </c>
      <c r="F977" s="165">
        <v>5</v>
      </c>
      <c r="G977" s="135">
        <v>2</v>
      </c>
      <c r="H977" s="135">
        <v>125</v>
      </c>
      <c r="I977" s="154">
        <v>52.813800000000001</v>
      </c>
      <c r="J977" s="154">
        <v>2E-3</v>
      </c>
      <c r="K977" s="154">
        <v>127.251</v>
      </c>
      <c r="L977" s="154">
        <v>125.697</v>
      </c>
      <c r="M977" s="154">
        <v>125.946</v>
      </c>
      <c r="N977" s="135">
        <f t="shared" si="288"/>
        <v>95</v>
      </c>
      <c r="O977" s="167">
        <f t="shared" si="289"/>
        <v>97.251000000000005</v>
      </c>
      <c r="P977" s="167">
        <f t="shared" si="289"/>
        <v>95.697000000000003</v>
      </c>
      <c r="Q977" s="167">
        <f t="shared" si="289"/>
        <v>95.945999999999998</v>
      </c>
      <c r="R977" s="135">
        <f t="shared" si="290"/>
        <v>90</v>
      </c>
      <c r="S977" s="167">
        <f t="shared" si="291"/>
        <v>92.251000000000005</v>
      </c>
      <c r="T977" s="167">
        <f t="shared" si="292"/>
        <v>90.697000000000003</v>
      </c>
      <c r="U977" s="167">
        <f t="shared" si="293"/>
        <v>90.945999999999998</v>
      </c>
      <c r="V977" s="135">
        <f t="shared" si="294"/>
        <v>60</v>
      </c>
      <c r="W977" s="167">
        <f t="shared" si="295"/>
        <v>62.251000000000005</v>
      </c>
      <c r="X977" s="167">
        <f t="shared" si="296"/>
        <v>60.697000000000003</v>
      </c>
      <c r="Y977" s="167">
        <f t="shared" si="297"/>
        <v>60.945999999999998</v>
      </c>
      <c r="Z977">
        <f t="shared" si="298"/>
        <v>97.251000000000005</v>
      </c>
      <c r="AA977">
        <f t="shared" si="299"/>
        <v>95.697000000000003</v>
      </c>
      <c r="AB977" s="168">
        <f t="shared" si="300"/>
        <v>92.251000000000005</v>
      </c>
      <c r="AC977">
        <f t="shared" si="301"/>
        <v>90.697000000000003</v>
      </c>
      <c r="AD977" s="168">
        <f t="shared" si="302"/>
        <v>62.251000000000005</v>
      </c>
      <c r="AE977">
        <f t="shared" si="303"/>
        <v>60.697000000000003</v>
      </c>
    </row>
    <row r="978" spans="1:31" outlineLevel="1" x14ac:dyDescent="0.25">
      <c r="A978" s="149">
        <v>20</v>
      </c>
      <c r="B978" s="164" t="str">
        <f t="shared" si="285"/>
        <v>FA</v>
      </c>
      <c r="C978" s="164" t="str">
        <f t="shared" si="286"/>
        <v>FA</v>
      </c>
      <c r="D978" s="164" t="str">
        <f t="shared" si="287"/>
        <v>FA</v>
      </c>
      <c r="E978" s="135">
        <v>76.02</v>
      </c>
      <c r="F978" s="165">
        <v>5</v>
      </c>
      <c r="G978" s="135">
        <v>2</v>
      </c>
      <c r="H978" s="135">
        <v>125</v>
      </c>
      <c r="I978" s="154">
        <v>71.775400000000005</v>
      </c>
      <c r="J978" s="154">
        <v>2E-3</v>
      </c>
      <c r="K978" s="154">
        <v>126.715</v>
      </c>
      <c r="L978" s="154">
        <v>125.541</v>
      </c>
      <c r="M978" s="154">
        <v>125.73099999999999</v>
      </c>
      <c r="N978" s="135">
        <f t="shared" si="288"/>
        <v>95</v>
      </c>
      <c r="O978" s="167">
        <f t="shared" si="289"/>
        <v>96.715000000000003</v>
      </c>
      <c r="P978" s="167">
        <f t="shared" si="289"/>
        <v>95.540999999999997</v>
      </c>
      <c r="Q978" s="167">
        <f t="shared" si="289"/>
        <v>95.730999999999995</v>
      </c>
      <c r="R978" s="135">
        <f t="shared" si="290"/>
        <v>90</v>
      </c>
      <c r="S978" s="167">
        <f t="shared" si="291"/>
        <v>91.715000000000003</v>
      </c>
      <c r="T978" s="167">
        <f t="shared" si="292"/>
        <v>90.540999999999997</v>
      </c>
      <c r="U978" s="167">
        <f t="shared" si="293"/>
        <v>90.730999999999995</v>
      </c>
      <c r="V978" s="135">
        <f t="shared" si="294"/>
        <v>60</v>
      </c>
      <c r="W978" s="167">
        <f t="shared" si="295"/>
        <v>61.715000000000003</v>
      </c>
      <c r="X978" s="167">
        <f t="shared" si="296"/>
        <v>60.540999999999997</v>
      </c>
      <c r="Y978" s="167">
        <f t="shared" si="297"/>
        <v>60.730999999999995</v>
      </c>
      <c r="Z978">
        <f t="shared" si="298"/>
        <v>96.715000000000003</v>
      </c>
      <c r="AA978">
        <f t="shared" si="299"/>
        <v>95.540999999999997</v>
      </c>
      <c r="AB978" s="168">
        <f t="shared" si="300"/>
        <v>91.715000000000003</v>
      </c>
      <c r="AC978">
        <f t="shared" si="301"/>
        <v>90.540999999999997</v>
      </c>
      <c r="AD978" s="168">
        <f t="shared" si="302"/>
        <v>61.715000000000003</v>
      </c>
      <c r="AE978">
        <f t="shared" si="303"/>
        <v>60.540999999999997</v>
      </c>
    </row>
    <row r="979" spans="1:31" outlineLevel="1" x14ac:dyDescent="0.25">
      <c r="A979" s="149">
        <v>35</v>
      </c>
      <c r="B979" s="164" t="str">
        <f t="shared" si="285"/>
        <v>FA</v>
      </c>
      <c r="C979" s="164" t="str">
        <f t="shared" si="286"/>
        <v>FA</v>
      </c>
      <c r="D979" s="164" t="str">
        <f t="shared" si="287"/>
        <v>FA</v>
      </c>
      <c r="E979" s="135">
        <v>132.9</v>
      </c>
      <c r="F979" s="165">
        <v>5</v>
      </c>
      <c r="G979" s="135">
        <v>2</v>
      </c>
      <c r="H979" s="135">
        <v>125</v>
      </c>
      <c r="I979" s="154">
        <v>128.66</v>
      </c>
      <c r="J979" s="154">
        <v>2E-3</v>
      </c>
      <c r="K979" s="154">
        <v>126.029</v>
      </c>
      <c r="L979" s="154">
        <v>125.32899999999999</v>
      </c>
      <c r="M979" s="154">
        <v>125.434</v>
      </c>
      <c r="N979" s="135">
        <f t="shared" si="288"/>
        <v>95</v>
      </c>
      <c r="O979" s="167">
        <f t="shared" si="289"/>
        <v>96.028999999999996</v>
      </c>
      <c r="P979" s="167">
        <f t="shared" si="289"/>
        <v>95.328999999999994</v>
      </c>
      <c r="Q979" s="167">
        <f t="shared" si="289"/>
        <v>95.433999999999997</v>
      </c>
      <c r="R979" s="135">
        <f t="shared" si="290"/>
        <v>90</v>
      </c>
      <c r="S979" s="167">
        <f t="shared" si="291"/>
        <v>91.028999999999996</v>
      </c>
      <c r="T979" s="167">
        <f t="shared" si="292"/>
        <v>90.328999999999994</v>
      </c>
      <c r="U979" s="167">
        <f t="shared" si="293"/>
        <v>90.433999999999997</v>
      </c>
      <c r="V979" s="135">
        <f t="shared" si="294"/>
        <v>60</v>
      </c>
      <c r="W979" s="167">
        <f t="shared" si="295"/>
        <v>61.028999999999996</v>
      </c>
      <c r="X979" s="167">
        <f t="shared" si="296"/>
        <v>60.328999999999994</v>
      </c>
      <c r="Y979" s="167">
        <f t="shared" si="297"/>
        <v>60.433999999999997</v>
      </c>
      <c r="Z979">
        <f t="shared" si="298"/>
        <v>96.028999999999996</v>
      </c>
      <c r="AA979">
        <f t="shared" si="299"/>
        <v>95.328999999999994</v>
      </c>
      <c r="AB979" s="168">
        <f t="shared" si="300"/>
        <v>91.028999999999996</v>
      </c>
      <c r="AC979">
        <f t="shared" si="301"/>
        <v>90.328999999999994</v>
      </c>
      <c r="AD979" s="168">
        <f t="shared" si="302"/>
        <v>61.028999999999996</v>
      </c>
      <c r="AE979">
        <f t="shared" si="303"/>
        <v>60.328999999999994</v>
      </c>
    </row>
    <row r="980" spans="1:31" outlineLevel="1" x14ac:dyDescent="0.25">
      <c r="A980" s="149">
        <v>50</v>
      </c>
      <c r="B980" s="164" t="str">
        <f t="shared" si="285"/>
        <v>FA</v>
      </c>
      <c r="C980" s="164" t="str">
        <f t="shared" si="286"/>
        <v>FA</v>
      </c>
      <c r="D980" s="164" t="str">
        <f t="shared" si="287"/>
        <v>FA</v>
      </c>
      <c r="E980" s="135">
        <v>189.78</v>
      </c>
      <c r="F980" s="165">
        <v>5</v>
      </c>
      <c r="G980" s="135">
        <v>2</v>
      </c>
      <c r="H980" s="135">
        <v>125</v>
      </c>
      <c r="I980" s="154">
        <v>185.54499999999999</v>
      </c>
      <c r="J980" s="154">
        <v>2E-3</v>
      </c>
      <c r="K980" s="154">
        <v>125.729</v>
      </c>
      <c r="L980" s="154">
        <v>125.241</v>
      </c>
      <c r="M980" s="154">
        <v>125.315</v>
      </c>
      <c r="N980" s="135">
        <f t="shared" si="288"/>
        <v>95</v>
      </c>
      <c r="O980" s="167">
        <f t="shared" si="289"/>
        <v>95.728999999999999</v>
      </c>
      <c r="P980" s="167">
        <f t="shared" si="289"/>
        <v>95.241</v>
      </c>
      <c r="Q980" s="167">
        <f t="shared" si="289"/>
        <v>95.314999999999998</v>
      </c>
      <c r="R980" s="135">
        <f t="shared" si="290"/>
        <v>90</v>
      </c>
      <c r="S980" s="167">
        <f t="shared" si="291"/>
        <v>90.728999999999999</v>
      </c>
      <c r="T980" s="167">
        <f t="shared" si="292"/>
        <v>90.241</v>
      </c>
      <c r="U980" s="167">
        <f t="shared" si="293"/>
        <v>90.314999999999998</v>
      </c>
      <c r="V980" s="135">
        <f t="shared" si="294"/>
        <v>60</v>
      </c>
      <c r="W980" s="167">
        <f t="shared" si="295"/>
        <v>60.728999999999999</v>
      </c>
      <c r="X980" s="167">
        <f t="shared" si="296"/>
        <v>60.241</v>
      </c>
      <c r="Y980" s="167">
        <f t="shared" si="297"/>
        <v>60.314999999999998</v>
      </c>
      <c r="Z980">
        <f t="shared" si="298"/>
        <v>95.728999999999999</v>
      </c>
      <c r="AA980">
        <f t="shared" si="299"/>
        <v>95.241</v>
      </c>
      <c r="AB980" s="168">
        <f t="shared" si="300"/>
        <v>90.728999999999999</v>
      </c>
      <c r="AC980">
        <f t="shared" si="301"/>
        <v>90.241</v>
      </c>
      <c r="AD980" s="168">
        <f t="shared" si="302"/>
        <v>60.728999999999999</v>
      </c>
      <c r="AE980">
        <f t="shared" si="303"/>
        <v>60.241</v>
      </c>
    </row>
    <row r="981" spans="1:31" outlineLevel="1" x14ac:dyDescent="0.25">
      <c r="A981" s="149">
        <v>60</v>
      </c>
      <c r="B981" s="164" t="str">
        <f t="shared" si="285"/>
        <v>FA</v>
      </c>
      <c r="C981" s="164" t="str">
        <f t="shared" si="286"/>
        <v>FA</v>
      </c>
      <c r="D981" s="164" t="str">
        <f t="shared" si="287"/>
        <v>FA</v>
      </c>
      <c r="E981" s="135">
        <v>227.71</v>
      </c>
      <c r="F981" s="165">
        <v>5</v>
      </c>
      <c r="G981" s="135">
        <v>2</v>
      </c>
      <c r="H981" s="135">
        <v>125</v>
      </c>
      <c r="I981" s="154">
        <v>223.46799999999999</v>
      </c>
      <c r="J981" s="154">
        <v>2E-3</v>
      </c>
      <c r="K981" s="154">
        <v>125.611</v>
      </c>
      <c r="L981" s="154">
        <v>125.20399999999999</v>
      </c>
      <c r="M981" s="154">
        <v>125.26600000000001</v>
      </c>
      <c r="N981" s="135">
        <f t="shared" si="288"/>
        <v>95</v>
      </c>
      <c r="O981" s="167">
        <f t="shared" si="289"/>
        <v>95.611000000000004</v>
      </c>
      <c r="P981" s="167">
        <f t="shared" si="289"/>
        <v>95.203999999999994</v>
      </c>
      <c r="Q981" s="167">
        <f t="shared" si="289"/>
        <v>95.266000000000005</v>
      </c>
      <c r="R981" s="135">
        <f t="shared" si="290"/>
        <v>90</v>
      </c>
      <c r="S981" s="167">
        <f t="shared" si="291"/>
        <v>90.611000000000004</v>
      </c>
      <c r="T981" s="167">
        <f t="shared" si="292"/>
        <v>90.203999999999994</v>
      </c>
      <c r="U981" s="167">
        <f t="shared" si="293"/>
        <v>90.266000000000005</v>
      </c>
      <c r="V981" s="135">
        <f t="shared" si="294"/>
        <v>60</v>
      </c>
      <c r="W981" s="167">
        <f t="shared" si="295"/>
        <v>60.611000000000004</v>
      </c>
      <c r="X981" s="167">
        <f t="shared" si="296"/>
        <v>60.203999999999994</v>
      </c>
      <c r="Y981" s="167">
        <f t="shared" si="297"/>
        <v>60.266000000000005</v>
      </c>
      <c r="Z981">
        <f t="shared" si="298"/>
        <v>95.611000000000004</v>
      </c>
      <c r="AA981">
        <f t="shared" si="299"/>
        <v>95.203999999999994</v>
      </c>
      <c r="AB981" s="168">
        <f t="shared" si="300"/>
        <v>90.611000000000004</v>
      </c>
      <c r="AC981">
        <f t="shared" si="301"/>
        <v>90.203999999999994</v>
      </c>
      <c r="AD981" s="168">
        <f t="shared" si="302"/>
        <v>60.611000000000004</v>
      </c>
      <c r="AE981">
        <f t="shared" si="303"/>
        <v>60.203999999999994</v>
      </c>
    </row>
    <row r="982" spans="1:31" outlineLevel="1" x14ac:dyDescent="0.25">
      <c r="A982" s="149">
        <v>70</v>
      </c>
      <c r="B982" s="164" t="str">
        <f t="shared" si="285"/>
        <v>FA</v>
      </c>
      <c r="C982" s="164" t="str">
        <f t="shared" si="286"/>
        <v>FA</v>
      </c>
      <c r="D982" s="164" t="str">
        <f t="shared" si="287"/>
        <v>FA</v>
      </c>
      <c r="E982" s="135">
        <v>265.63</v>
      </c>
      <c r="F982" s="165">
        <v>5</v>
      </c>
      <c r="G982" s="135">
        <v>2</v>
      </c>
      <c r="H982" s="135">
        <v>125</v>
      </c>
      <c r="I982" s="154">
        <v>261.39100000000002</v>
      </c>
      <c r="J982" s="154">
        <v>2E-3</v>
      </c>
      <c r="K982" s="154">
        <v>125.529</v>
      </c>
      <c r="L982" s="154">
        <v>125.179</v>
      </c>
      <c r="M982" s="154">
        <v>125.23</v>
      </c>
      <c r="N982" s="135">
        <f t="shared" si="288"/>
        <v>95</v>
      </c>
      <c r="O982" s="167">
        <f t="shared" si="289"/>
        <v>95.528999999999996</v>
      </c>
      <c r="P982" s="167">
        <f t="shared" si="289"/>
        <v>95.179000000000002</v>
      </c>
      <c r="Q982" s="167">
        <f t="shared" si="289"/>
        <v>95.23</v>
      </c>
      <c r="R982" s="135">
        <f t="shared" si="290"/>
        <v>90</v>
      </c>
      <c r="S982" s="167">
        <f t="shared" si="291"/>
        <v>90.528999999999996</v>
      </c>
      <c r="T982" s="167">
        <f t="shared" si="292"/>
        <v>90.179000000000002</v>
      </c>
      <c r="U982" s="167">
        <f t="shared" si="293"/>
        <v>90.23</v>
      </c>
      <c r="V982" s="135">
        <f t="shared" si="294"/>
        <v>60</v>
      </c>
      <c r="W982" s="167">
        <f t="shared" si="295"/>
        <v>60.528999999999996</v>
      </c>
      <c r="X982" s="167">
        <f t="shared" si="296"/>
        <v>60.179000000000002</v>
      </c>
      <c r="Y982" s="167">
        <f t="shared" si="297"/>
        <v>60.230000000000004</v>
      </c>
      <c r="Z982">
        <f t="shared" si="298"/>
        <v>95.528999999999996</v>
      </c>
      <c r="AA982">
        <f t="shared" si="299"/>
        <v>95.179000000000002</v>
      </c>
      <c r="AB982" s="168">
        <f t="shared" si="300"/>
        <v>90.528999999999996</v>
      </c>
      <c r="AC982">
        <f t="shared" si="301"/>
        <v>90.179000000000002</v>
      </c>
      <c r="AD982" s="168">
        <f t="shared" si="302"/>
        <v>60.528999999999996</v>
      </c>
      <c r="AE982">
        <f t="shared" si="303"/>
        <v>60.179000000000002</v>
      </c>
    </row>
    <row r="983" spans="1:31" outlineLevel="1" x14ac:dyDescent="0.25">
      <c r="A983" s="149">
        <v>85</v>
      </c>
      <c r="B983" s="164" t="str">
        <f t="shared" si="285"/>
        <v>FA</v>
      </c>
      <c r="C983" s="164" t="str">
        <f t="shared" si="286"/>
        <v>FA</v>
      </c>
      <c r="D983" s="164" t="str">
        <f t="shared" si="287"/>
        <v>FA</v>
      </c>
      <c r="E983" s="135">
        <v>322.52</v>
      </c>
      <c r="F983" s="165">
        <v>5</v>
      </c>
      <c r="G983" s="135">
        <v>2</v>
      </c>
      <c r="H983" s="135">
        <v>125</v>
      </c>
      <c r="I983" s="154">
        <v>318.27499999999998</v>
      </c>
      <c r="J983" s="154">
        <v>2E-3</v>
      </c>
      <c r="K983" s="154">
        <v>125.44199999999999</v>
      </c>
      <c r="L983" s="154">
        <v>125.151</v>
      </c>
      <c r="M983" s="154">
        <v>125.19499999999999</v>
      </c>
      <c r="N983" s="135">
        <f t="shared" si="288"/>
        <v>95</v>
      </c>
      <c r="O983" s="167">
        <f t="shared" si="289"/>
        <v>95.441999999999993</v>
      </c>
      <c r="P983" s="167">
        <f t="shared" si="289"/>
        <v>95.150999999999996</v>
      </c>
      <c r="Q983" s="167">
        <f t="shared" si="289"/>
        <v>95.194999999999993</v>
      </c>
      <c r="R983" s="135">
        <f t="shared" si="290"/>
        <v>90</v>
      </c>
      <c r="S983" s="167">
        <f t="shared" si="291"/>
        <v>90.441999999999993</v>
      </c>
      <c r="T983" s="167">
        <f t="shared" si="292"/>
        <v>90.150999999999996</v>
      </c>
      <c r="U983" s="167">
        <f t="shared" si="293"/>
        <v>90.194999999999993</v>
      </c>
      <c r="V983" s="135">
        <f t="shared" si="294"/>
        <v>60</v>
      </c>
      <c r="W983" s="167">
        <f t="shared" si="295"/>
        <v>60.441999999999993</v>
      </c>
      <c r="X983" s="167">
        <f t="shared" si="296"/>
        <v>60.150999999999996</v>
      </c>
      <c r="Y983" s="167">
        <f t="shared" si="297"/>
        <v>60.194999999999993</v>
      </c>
      <c r="Z983">
        <f t="shared" si="298"/>
        <v>95.441999999999993</v>
      </c>
      <c r="AA983">
        <f t="shared" si="299"/>
        <v>95.150999999999996</v>
      </c>
      <c r="AB983" s="168">
        <f t="shared" si="300"/>
        <v>90.441999999999993</v>
      </c>
      <c r="AC983">
        <f t="shared" si="301"/>
        <v>90.150999999999996</v>
      </c>
      <c r="AD983" s="168">
        <f t="shared" si="302"/>
        <v>60.441999999999993</v>
      </c>
      <c r="AE983">
        <f t="shared" si="303"/>
        <v>60.150999999999996</v>
      </c>
    </row>
    <row r="984" spans="1:31" outlineLevel="1" x14ac:dyDescent="0.25">
      <c r="A984" s="149">
        <v>100</v>
      </c>
      <c r="B984" s="164" t="str">
        <f t="shared" si="285"/>
        <v>FA</v>
      </c>
      <c r="C984" s="164" t="str">
        <f t="shared" si="286"/>
        <v>FA</v>
      </c>
      <c r="D984" s="164" t="str">
        <f t="shared" si="287"/>
        <v>FA</v>
      </c>
      <c r="E984" s="135">
        <v>379.4</v>
      </c>
      <c r="F984" s="165">
        <v>5</v>
      </c>
      <c r="G984" s="135">
        <v>2</v>
      </c>
      <c r="H984" s="135">
        <v>125</v>
      </c>
      <c r="I984" s="154">
        <v>375.16</v>
      </c>
      <c r="J984" s="154">
        <v>2E-3</v>
      </c>
      <c r="K984" s="154">
        <v>125.377</v>
      </c>
      <c r="L984" s="154">
        <v>125.13</v>
      </c>
      <c r="M984" s="154">
        <v>125.167</v>
      </c>
      <c r="N984" s="135">
        <f t="shared" si="288"/>
        <v>95</v>
      </c>
      <c r="O984" s="167">
        <f t="shared" si="289"/>
        <v>95.376999999999995</v>
      </c>
      <c r="P984" s="167">
        <f t="shared" si="289"/>
        <v>95.13</v>
      </c>
      <c r="Q984" s="167">
        <f t="shared" si="289"/>
        <v>95.167000000000002</v>
      </c>
      <c r="R984" s="135">
        <f t="shared" si="290"/>
        <v>90</v>
      </c>
      <c r="S984" s="167">
        <f t="shared" si="291"/>
        <v>90.376999999999995</v>
      </c>
      <c r="T984" s="167">
        <f t="shared" si="292"/>
        <v>90.13</v>
      </c>
      <c r="U984" s="167">
        <f t="shared" si="293"/>
        <v>90.167000000000002</v>
      </c>
      <c r="V984" s="135">
        <f t="shared" si="294"/>
        <v>60</v>
      </c>
      <c r="W984" s="167">
        <f t="shared" si="295"/>
        <v>60.376999999999995</v>
      </c>
      <c r="X984" s="167">
        <f t="shared" si="296"/>
        <v>60.129999999999995</v>
      </c>
      <c r="Y984" s="167">
        <f t="shared" si="297"/>
        <v>60.167000000000002</v>
      </c>
      <c r="Z984">
        <f t="shared" si="298"/>
        <v>95.376999999999995</v>
      </c>
      <c r="AA984">
        <f t="shared" si="299"/>
        <v>95.13</v>
      </c>
      <c r="AB984" s="168">
        <f t="shared" si="300"/>
        <v>90.376999999999995</v>
      </c>
      <c r="AC984">
        <f t="shared" si="301"/>
        <v>90.13</v>
      </c>
      <c r="AD984" s="168">
        <f t="shared" si="302"/>
        <v>60.376999999999995</v>
      </c>
      <c r="AE984">
        <f t="shared" si="303"/>
        <v>60.129999999999995</v>
      </c>
    </row>
    <row r="985" spans="1:31" outlineLevel="1" x14ac:dyDescent="0.25">
      <c r="A985" s="149">
        <v>125</v>
      </c>
      <c r="B985" s="164" t="str">
        <f t="shared" si="285"/>
        <v>FA</v>
      </c>
      <c r="C985" s="164" t="str">
        <f t="shared" si="286"/>
        <v>FA</v>
      </c>
      <c r="D985" s="164" t="str">
        <f t="shared" si="287"/>
        <v>FA</v>
      </c>
      <c r="E985" s="135">
        <v>474.21</v>
      </c>
      <c r="F985" s="165">
        <v>5</v>
      </c>
      <c r="G985" s="135">
        <v>2</v>
      </c>
      <c r="H985" s="135">
        <v>125</v>
      </c>
      <c r="I985" s="154">
        <v>469.96800000000002</v>
      </c>
      <c r="J985" s="154">
        <v>2E-3</v>
      </c>
      <c r="K985" s="154">
        <v>125.31</v>
      </c>
      <c r="L985" s="154">
        <v>125.107</v>
      </c>
      <c r="M985" s="154">
        <v>125.13500000000001</v>
      </c>
      <c r="N985" s="135">
        <f t="shared" si="288"/>
        <v>95</v>
      </c>
      <c r="O985" s="167">
        <f t="shared" si="289"/>
        <v>95.31</v>
      </c>
      <c r="P985" s="167">
        <f t="shared" si="289"/>
        <v>95.106999999999999</v>
      </c>
      <c r="Q985" s="167">
        <f t="shared" si="289"/>
        <v>95.135000000000005</v>
      </c>
      <c r="R985" s="135">
        <f t="shared" si="290"/>
        <v>90</v>
      </c>
      <c r="S985" s="167">
        <f t="shared" si="291"/>
        <v>90.31</v>
      </c>
      <c r="T985" s="167">
        <f t="shared" si="292"/>
        <v>90.106999999999999</v>
      </c>
      <c r="U985" s="167">
        <f t="shared" si="293"/>
        <v>90.135000000000005</v>
      </c>
      <c r="V985" s="135">
        <f t="shared" si="294"/>
        <v>60</v>
      </c>
      <c r="W985" s="167">
        <f t="shared" si="295"/>
        <v>60.31</v>
      </c>
      <c r="X985" s="167">
        <f t="shared" si="296"/>
        <v>60.106999999999999</v>
      </c>
      <c r="Y985" s="167">
        <f t="shared" si="297"/>
        <v>60.135000000000005</v>
      </c>
      <c r="Z985">
        <f t="shared" si="298"/>
        <v>95.31</v>
      </c>
      <c r="AA985">
        <f t="shared" si="299"/>
        <v>95.106999999999999</v>
      </c>
      <c r="AB985" s="168">
        <f t="shared" si="300"/>
        <v>90.31</v>
      </c>
      <c r="AC985">
        <f t="shared" si="301"/>
        <v>90.106999999999999</v>
      </c>
      <c r="AD985" s="168">
        <f t="shared" si="302"/>
        <v>60.31</v>
      </c>
      <c r="AE985">
        <f t="shared" si="303"/>
        <v>60.106999999999999</v>
      </c>
    </row>
    <row r="986" spans="1:31" outlineLevel="1" x14ac:dyDescent="0.25">
      <c r="A986" s="149">
        <v>150</v>
      </c>
      <c r="B986" s="164" t="str">
        <f t="shared" si="285"/>
        <v>FA</v>
      </c>
      <c r="C986" s="164" t="str">
        <f t="shared" si="286"/>
        <v>FA</v>
      </c>
      <c r="D986" s="164" t="str">
        <f t="shared" si="287"/>
        <v>FA</v>
      </c>
      <c r="E986" s="135">
        <v>569.02</v>
      </c>
      <c r="F986" s="165">
        <v>5</v>
      </c>
      <c r="G986" s="135">
        <v>2</v>
      </c>
      <c r="H986" s="135">
        <v>125</v>
      </c>
      <c r="I986" s="154">
        <v>564.77499999999998</v>
      </c>
      <c r="J986" s="154">
        <v>2E-3</v>
      </c>
      <c r="K986" s="154">
        <v>125.26300000000001</v>
      </c>
      <c r="L986" s="154">
        <v>125.09099999999999</v>
      </c>
      <c r="M986" s="154">
        <v>125.113</v>
      </c>
      <c r="N986" s="135">
        <f t="shared" si="288"/>
        <v>95</v>
      </c>
      <c r="O986" s="167">
        <f t="shared" si="289"/>
        <v>95.263000000000005</v>
      </c>
      <c r="P986" s="167">
        <f t="shared" si="289"/>
        <v>95.090999999999994</v>
      </c>
      <c r="Q986" s="167">
        <f t="shared" si="289"/>
        <v>95.113</v>
      </c>
      <c r="R986" s="135">
        <f t="shared" si="290"/>
        <v>90</v>
      </c>
      <c r="S986" s="167">
        <f t="shared" si="291"/>
        <v>90.263000000000005</v>
      </c>
      <c r="T986" s="167">
        <f t="shared" si="292"/>
        <v>90.090999999999994</v>
      </c>
      <c r="U986" s="167">
        <f t="shared" si="293"/>
        <v>90.113</v>
      </c>
      <c r="V986" s="135">
        <f t="shared" si="294"/>
        <v>60</v>
      </c>
      <c r="W986" s="167">
        <f t="shared" si="295"/>
        <v>60.263000000000005</v>
      </c>
      <c r="X986" s="167">
        <f t="shared" si="296"/>
        <v>60.090999999999994</v>
      </c>
      <c r="Y986" s="167">
        <f t="shared" si="297"/>
        <v>60.113</v>
      </c>
      <c r="Z986">
        <f t="shared" si="298"/>
        <v>95.263000000000005</v>
      </c>
      <c r="AA986">
        <f t="shared" si="299"/>
        <v>95.090999999999994</v>
      </c>
      <c r="AB986" s="168">
        <f t="shared" si="300"/>
        <v>90.263000000000005</v>
      </c>
      <c r="AC986">
        <f t="shared" si="301"/>
        <v>90.090999999999994</v>
      </c>
      <c r="AD986" s="168">
        <f t="shared" si="302"/>
        <v>60.263000000000005</v>
      </c>
      <c r="AE986">
        <f t="shared" si="303"/>
        <v>60.090999999999994</v>
      </c>
    </row>
    <row r="987" spans="1:31" outlineLevel="1" x14ac:dyDescent="0.25">
      <c r="A987" s="149">
        <v>2</v>
      </c>
      <c r="B987" s="164" t="str">
        <f t="shared" si="285"/>
        <v>FA</v>
      </c>
      <c r="C987" s="164" t="str">
        <f t="shared" si="286"/>
        <v>FA</v>
      </c>
      <c r="D987" s="164" t="str">
        <f t="shared" si="287"/>
        <v>TR</v>
      </c>
      <c r="E987" s="135">
        <v>7.75</v>
      </c>
      <c r="F987" s="165">
        <v>5</v>
      </c>
      <c r="G987" s="135">
        <v>4</v>
      </c>
      <c r="H987" s="135">
        <v>125</v>
      </c>
      <c r="I987" s="154">
        <v>3.5138500000000001</v>
      </c>
      <c r="J987" s="154">
        <v>4.0000000000000001E-3</v>
      </c>
      <c r="K987" s="154">
        <v>154.131</v>
      </c>
      <c r="L987" s="154">
        <v>133.405</v>
      </c>
      <c r="M987" s="154">
        <v>137.12200000000001</v>
      </c>
      <c r="N987" s="135">
        <f t="shared" si="288"/>
        <v>95</v>
      </c>
      <c r="O987" s="167">
        <f t="shared" si="289"/>
        <v>124.131</v>
      </c>
      <c r="P987" s="167">
        <f t="shared" si="289"/>
        <v>103.405</v>
      </c>
      <c r="Q987" s="167">
        <f t="shared" si="289"/>
        <v>107.12200000000001</v>
      </c>
      <c r="R987" s="135">
        <f t="shared" si="290"/>
        <v>90</v>
      </c>
      <c r="S987" s="167">
        <f t="shared" si="291"/>
        <v>119.131</v>
      </c>
      <c r="T987" s="167">
        <f t="shared" si="292"/>
        <v>98.405000000000001</v>
      </c>
      <c r="U987" s="167">
        <f t="shared" si="293"/>
        <v>102.12200000000001</v>
      </c>
      <c r="V987" s="135">
        <f t="shared" si="294"/>
        <v>60</v>
      </c>
      <c r="W987" s="167">
        <f t="shared" si="295"/>
        <v>89.131</v>
      </c>
      <c r="X987" s="167">
        <f t="shared" si="296"/>
        <v>68.405000000000001</v>
      </c>
      <c r="Y987" s="167">
        <f t="shared" si="297"/>
        <v>72.122000000000014</v>
      </c>
      <c r="Z987">
        <f t="shared" si="298"/>
        <v>124.131</v>
      </c>
      <c r="AA987">
        <f t="shared" si="299"/>
        <v>103.405</v>
      </c>
      <c r="AB987" s="168">
        <f t="shared" si="300"/>
        <v>119.131</v>
      </c>
      <c r="AC987">
        <f t="shared" si="301"/>
        <v>98.405000000000001</v>
      </c>
      <c r="AD987" s="168">
        <f t="shared" si="302"/>
        <v>89.131</v>
      </c>
      <c r="AE987">
        <f t="shared" si="303"/>
        <v>68.405000000000001</v>
      </c>
    </row>
    <row r="988" spans="1:31" outlineLevel="1" x14ac:dyDescent="0.25">
      <c r="A988" s="149">
        <v>3.5</v>
      </c>
      <c r="B988" s="164" t="str">
        <f t="shared" si="285"/>
        <v>FA</v>
      </c>
      <c r="C988" s="164" t="str">
        <f t="shared" si="286"/>
        <v>FA</v>
      </c>
      <c r="D988" s="164" t="str">
        <f t="shared" si="287"/>
        <v>TR</v>
      </c>
      <c r="E988" s="135">
        <v>13.44</v>
      </c>
      <c r="F988" s="165">
        <v>5</v>
      </c>
      <c r="G988" s="135">
        <v>4</v>
      </c>
      <c r="H988" s="135">
        <v>125</v>
      </c>
      <c r="I988" s="154">
        <v>9.2023100000000007</v>
      </c>
      <c r="J988" s="154">
        <v>4.0000000000000001E-3</v>
      </c>
      <c r="K988" s="154">
        <v>142.67400000000001</v>
      </c>
      <c r="L988" s="154">
        <v>130.148</v>
      </c>
      <c r="M988" s="154">
        <v>132.25299999999999</v>
      </c>
      <c r="N988" s="135">
        <f t="shared" si="288"/>
        <v>95</v>
      </c>
      <c r="O988" s="167">
        <f t="shared" si="289"/>
        <v>112.67400000000001</v>
      </c>
      <c r="P988" s="167">
        <f t="shared" si="289"/>
        <v>100.148</v>
      </c>
      <c r="Q988" s="167">
        <f t="shared" si="289"/>
        <v>102.25299999999999</v>
      </c>
      <c r="R988" s="135">
        <f t="shared" si="290"/>
        <v>90</v>
      </c>
      <c r="S988" s="167">
        <f t="shared" si="291"/>
        <v>107.67400000000001</v>
      </c>
      <c r="T988" s="167">
        <f t="shared" si="292"/>
        <v>95.147999999999996</v>
      </c>
      <c r="U988" s="167">
        <f t="shared" si="293"/>
        <v>97.252999999999986</v>
      </c>
      <c r="V988" s="135">
        <f t="shared" si="294"/>
        <v>60</v>
      </c>
      <c r="W988" s="167">
        <f t="shared" si="295"/>
        <v>77.674000000000007</v>
      </c>
      <c r="X988" s="167">
        <f t="shared" si="296"/>
        <v>65.147999999999996</v>
      </c>
      <c r="Y988" s="167">
        <f t="shared" si="297"/>
        <v>67.252999999999986</v>
      </c>
      <c r="Z988">
        <f t="shared" si="298"/>
        <v>112.67400000000001</v>
      </c>
      <c r="AA988">
        <f t="shared" si="299"/>
        <v>100.148</v>
      </c>
      <c r="AB988" s="168">
        <f t="shared" si="300"/>
        <v>107.67400000000001</v>
      </c>
      <c r="AC988">
        <f t="shared" si="301"/>
        <v>95.147999999999996</v>
      </c>
      <c r="AD988" s="168">
        <f t="shared" si="302"/>
        <v>77.674000000000007</v>
      </c>
      <c r="AE988">
        <f t="shared" si="303"/>
        <v>65.147999999999996</v>
      </c>
    </row>
    <row r="989" spans="1:31" outlineLevel="1" x14ac:dyDescent="0.25">
      <c r="A989" s="149">
        <v>5</v>
      </c>
      <c r="B989" s="164" t="str">
        <f t="shared" si="285"/>
        <v>FA</v>
      </c>
      <c r="C989" s="164" t="str">
        <f t="shared" si="286"/>
        <v>FA</v>
      </c>
      <c r="D989" s="164" t="str">
        <f t="shared" si="287"/>
        <v>TR</v>
      </c>
      <c r="E989" s="135">
        <v>19.13</v>
      </c>
      <c r="F989" s="165">
        <v>5</v>
      </c>
      <c r="G989" s="135">
        <v>4</v>
      </c>
      <c r="H989" s="135">
        <v>125</v>
      </c>
      <c r="I989" s="154">
        <v>14.8908</v>
      </c>
      <c r="J989" s="154">
        <v>4.0000000000000001E-3</v>
      </c>
      <c r="K989" s="154">
        <v>137.726</v>
      </c>
      <c r="L989" s="154">
        <v>128.74299999999999</v>
      </c>
      <c r="M989" s="154">
        <v>130.255</v>
      </c>
      <c r="N989" s="135">
        <f t="shared" si="288"/>
        <v>95</v>
      </c>
      <c r="O989" s="167">
        <f t="shared" si="289"/>
        <v>107.726</v>
      </c>
      <c r="P989" s="167">
        <f t="shared" si="289"/>
        <v>98.742999999999995</v>
      </c>
      <c r="Q989" s="167">
        <f t="shared" si="289"/>
        <v>100.255</v>
      </c>
      <c r="R989" s="135">
        <f t="shared" si="290"/>
        <v>90</v>
      </c>
      <c r="S989" s="167">
        <f t="shared" si="291"/>
        <v>102.726</v>
      </c>
      <c r="T989" s="167">
        <f t="shared" si="292"/>
        <v>93.742999999999995</v>
      </c>
      <c r="U989" s="167">
        <f t="shared" si="293"/>
        <v>95.254999999999995</v>
      </c>
      <c r="V989" s="135">
        <f t="shared" si="294"/>
        <v>60</v>
      </c>
      <c r="W989" s="167">
        <f t="shared" si="295"/>
        <v>72.725999999999999</v>
      </c>
      <c r="X989" s="167">
        <f t="shared" si="296"/>
        <v>63.742999999999995</v>
      </c>
      <c r="Y989" s="167">
        <f t="shared" si="297"/>
        <v>65.254999999999995</v>
      </c>
      <c r="Z989">
        <f t="shared" si="298"/>
        <v>107.726</v>
      </c>
      <c r="AA989">
        <f t="shared" si="299"/>
        <v>98.742999999999995</v>
      </c>
      <c r="AB989" s="168">
        <f t="shared" si="300"/>
        <v>102.726</v>
      </c>
      <c r="AC989">
        <f t="shared" si="301"/>
        <v>93.742999999999995</v>
      </c>
      <c r="AD989" s="168">
        <f t="shared" si="302"/>
        <v>72.725999999999999</v>
      </c>
      <c r="AE989">
        <f t="shared" si="303"/>
        <v>63.742999999999995</v>
      </c>
    </row>
    <row r="990" spans="1:31" outlineLevel="1" x14ac:dyDescent="0.25">
      <c r="A990" s="149">
        <v>7.5</v>
      </c>
      <c r="B990" s="164" t="str">
        <f t="shared" si="285"/>
        <v>FA</v>
      </c>
      <c r="C990" s="164" t="str">
        <f t="shared" si="286"/>
        <v>FA</v>
      </c>
      <c r="D990" s="164" t="str">
        <f t="shared" si="287"/>
        <v>TR</v>
      </c>
      <c r="E990" s="135">
        <v>28.61</v>
      </c>
      <c r="F990" s="165">
        <v>5</v>
      </c>
      <c r="G990" s="135">
        <v>4</v>
      </c>
      <c r="H990" s="135">
        <v>125</v>
      </c>
      <c r="I990" s="154">
        <v>24.371500000000001</v>
      </c>
      <c r="J990" s="154">
        <v>4.0000000000000001E-3</v>
      </c>
      <c r="K990" s="154">
        <v>133.65199999999999</v>
      </c>
      <c r="L990" s="154">
        <v>127.581</v>
      </c>
      <c r="M990" s="154">
        <v>128.60499999999999</v>
      </c>
      <c r="N990" s="135">
        <f t="shared" si="288"/>
        <v>95</v>
      </c>
      <c r="O990" s="167">
        <f t="shared" si="289"/>
        <v>103.65199999999999</v>
      </c>
      <c r="P990" s="167">
        <f t="shared" si="289"/>
        <v>97.581000000000003</v>
      </c>
      <c r="Q990" s="167">
        <f t="shared" si="289"/>
        <v>98.60499999999999</v>
      </c>
      <c r="R990" s="135">
        <f t="shared" si="290"/>
        <v>90</v>
      </c>
      <c r="S990" s="167">
        <f t="shared" si="291"/>
        <v>98.651999999999987</v>
      </c>
      <c r="T990" s="167">
        <f t="shared" si="292"/>
        <v>92.581000000000003</v>
      </c>
      <c r="U990" s="167">
        <f t="shared" si="293"/>
        <v>93.60499999999999</v>
      </c>
      <c r="V990" s="135">
        <f t="shared" si="294"/>
        <v>60</v>
      </c>
      <c r="W990" s="167">
        <f t="shared" si="295"/>
        <v>68.651999999999987</v>
      </c>
      <c r="X990" s="167">
        <f t="shared" si="296"/>
        <v>62.581000000000003</v>
      </c>
      <c r="Y990" s="167">
        <f t="shared" si="297"/>
        <v>63.60499999999999</v>
      </c>
      <c r="Z990">
        <f t="shared" si="298"/>
        <v>103.65199999999999</v>
      </c>
      <c r="AA990">
        <f t="shared" si="299"/>
        <v>97.581000000000003</v>
      </c>
      <c r="AB990" s="168">
        <f t="shared" si="300"/>
        <v>98.651999999999987</v>
      </c>
      <c r="AC990">
        <f t="shared" si="301"/>
        <v>92.581000000000003</v>
      </c>
      <c r="AD990" s="168">
        <f t="shared" si="302"/>
        <v>68.651999999999987</v>
      </c>
      <c r="AE990">
        <f t="shared" si="303"/>
        <v>62.581000000000003</v>
      </c>
    </row>
    <row r="991" spans="1:31" outlineLevel="1" x14ac:dyDescent="0.25">
      <c r="A991" s="149">
        <v>10</v>
      </c>
      <c r="B991" s="164" t="str">
        <f t="shared" si="285"/>
        <v>FA</v>
      </c>
      <c r="C991" s="164" t="str">
        <f t="shared" si="286"/>
        <v>FA</v>
      </c>
      <c r="D991" s="164" t="str">
        <f t="shared" si="287"/>
        <v>TR</v>
      </c>
      <c r="E991" s="135">
        <v>38.090000000000003</v>
      </c>
      <c r="F991" s="165">
        <v>5</v>
      </c>
      <c r="G991" s="135">
        <v>4</v>
      </c>
      <c r="H991" s="135">
        <v>125</v>
      </c>
      <c r="I991" s="154">
        <v>33.8523</v>
      </c>
      <c r="J991" s="154">
        <v>4.0000000000000001E-3</v>
      </c>
      <c r="K991" s="154">
        <v>131.66</v>
      </c>
      <c r="L991" s="154">
        <v>127</v>
      </c>
      <c r="M991" s="154">
        <v>127.804</v>
      </c>
      <c r="N991" s="135">
        <f t="shared" si="288"/>
        <v>95</v>
      </c>
      <c r="O991" s="167">
        <f t="shared" si="289"/>
        <v>101.66</v>
      </c>
      <c r="P991" s="167">
        <f t="shared" si="289"/>
        <v>97</v>
      </c>
      <c r="Q991" s="167">
        <f t="shared" si="289"/>
        <v>97.804000000000002</v>
      </c>
      <c r="R991" s="135">
        <f t="shared" si="290"/>
        <v>90</v>
      </c>
      <c r="S991" s="167">
        <f t="shared" si="291"/>
        <v>96.66</v>
      </c>
      <c r="T991" s="167">
        <f t="shared" si="292"/>
        <v>92</v>
      </c>
      <c r="U991" s="167">
        <f t="shared" si="293"/>
        <v>92.804000000000002</v>
      </c>
      <c r="V991" s="135">
        <f t="shared" si="294"/>
        <v>60</v>
      </c>
      <c r="W991" s="167">
        <f t="shared" si="295"/>
        <v>66.66</v>
      </c>
      <c r="X991" s="167">
        <f t="shared" si="296"/>
        <v>62</v>
      </c>
      <c r="Y991" s="167">
        <f t="shared" si="297"/>
        <v>62.804000000000002</v>
      </c>
      <c r="Z991">
        <f t="shared" si="298"/>
        <v>101.66</v>
      </c>
      <c r="AA991">
        <f t="shared" si="299"/>
        <v>97</v>
      </c>
      <c r="AB991" s="168">
        <f t="shared" si="300"/>
        <v>96.66</v>
      </c>
      <c r="AC991">
        <f t="shared" si="301"/>
        <v>92</v>
      </c>
      <c r="AD991" s="168">
        <f t="shared" si="302"/>
        <v>66.66</v>
      </c>
      <c r="AE991">
        <f t="shared" si="303"/>
        <v>62</v>
      </c>
    </row>
    <row r="992" spans="1:31" outlineLevel="1" x14ac:dyDescent="0.25">
      <c r="A992" s="149">
        <v>15</v>
      </c>
      <c r="B992" s="164" t="str">
        <f t="shared" si="285"/>
        <v>FA</v>
      </c>
      <c r="C992" s="164" t="str">
        <f t="shared" si="286"/>
        <v>FA</v>
      </c>
      <c r="D992" s="164" t="str">
        <f t="shared" si="287"/>
        <v>TR</v>
      </c>
      <c r="E992" s="135">
        <v>57.05</v>
      </c>
      <c r="F992" s="165">
        <v>5</v>
      </c>
      <c r="G992" s="135">
        <v>4</v>
      </c>
      <c r="H992" s="135">
        <v>125</v>
      </c>
      <c r="I992" s="154">
        <v>52.813800000000001</v>
      </c>
      <c r="J992" s="154">
        <v>4.0000000000000001E-3</v>
      </c>
      <c r="K992" s="154">
        <v>129.5</v>
      </c>
      <c r="L992" s="154">
        <v>126.393</v>
      </c>
      <c r="M992" s="154">
        <v>126.89100000000001</v>
      </c>
      <c r="N992" s="135">
        <f t="shared" si="288"/>
        <v>95</v>
      </c>
      <c r="O992" s="167">
        <f t="shared" si="289"/>
        <v>99.5</v>
      </c>
      <c r="P992" s="167">
        <f t="shared" si="289"/>
        <v>96.393000000000001</v>
      </c>
      <c r="Q992" s="167">
        <f t="shared" si="289"/>
        <v>96.891000000000005</v>
      </c>
      <c r="R992" s="135">
        <f t="shared" si="290"/>
        <v>90</v>
      </c>
      <c r="S992" s="167">
        <f t="shared" si="291"/>
        <v>94.5</v>
      </c>
      <c r="T992" s="167">
        <f t="shared" si="292"/>
        <v>91.393000000000001</v>
      </c>
      <c r="U992" s="167">
        <f t="shared" si="293"/>
        <v>91.891000000000005</v>
      </c>
      <c r="V992" s="135">
        <f t="shared" si="294"/>
        <v>60</v>
      </c>
      <c r="W992" s="167">
        <f t="shared" si="295"/>
        <v>64.5</v>
      </c>
      <c r="X992" s="167">
        <f t="shared" si="296"/>
        <v>61.393000000000001</v>
      </c>
      <c r="Y992" s="167">
        <f t="shared" si="297"/>
        <v>61.891000000000005</v>
      </c>
      <c r="Z992">
        <f t="shared" si="298"/>
        <v>99.5</v>
      </c>
      <c r="AA992">
        <f t="shared" si="299"/>
        <v>96.393000000000001</v>
      </c>
      <c r="AB992" s="168">
        <f t="shared" si="300"/>
        <v>94.5</v>
      </c>
      <c r="AC992">
        <f t="shared" si="301"/>
        <v>91.393000000000001</v>
      </c>
      <c r="AD992" s="168">
        <f t="shared" si="302"/>
        <v>64.5</v>
      </c>
      <c r="AE992">
        <f t="shared" si="303"/>
        <v>61.393000000000001</v>
      </c>
    </row>
    <row r="993" spans="1:31" outlineLevel="1" x14ac:dyDescent="0.25">
      <c r="A993" s="149">
        <v>20</v>
      </c>
      <c r="B993" s="164" t="str">
        <f t="shared" si="285"/>
        <v>FA</v>
      </c>
      <c r="C993" s="164" t="str">
        <f t="shared" si="286"/>
        <v>FA</v>
      </c>
      <c r="D993" s="164" t="str">
        <f t="shared" si="287"/>
        <v>TR</v>
      </c>
      <c r="E993" s="135">
        <v>76.02</v>
      </c>
      <c r="F993" s="165">
        <v>5</v>
      </c>
      <c r="G993" s="135">
        <v>4</v>
      </c>
      <c r="H993" s="135">
        <v>125</v>
      </c>
      <c r="I993" s="154">
        <v>71.775400000000005</v>
      </c>
      <c r="J993" s="154">
        <v>4.0000000000000001E-3</v>
      </c>
      <c r="K993" s="154">
        <v>128.428</v>
      </c>
      <c r="L993" s="154">
        <v>126.08199999999999</v>
      </c>
      <c r="M993" s="154">
        <v>126.462</v>
      </c>
      <c r="N993" s="135">
        <f t="shared" si="288"/>
        <v>95</v>
      </c>
      <c r="O993" s="167">
        <f t="shared" si="289"/>
        <v>98.427999999999997</v>
      </c>
      <c r="P993" s="167">
        <f t="shared" si="289"/>
        <v>96.081999999999994</v>
      </c>
      <c r="Q993" s="167">
        <f t="shared" si="289"/>
        <v>96.462000000000003</v>
      </c>
      <c r="R993" s="135">
        <f t="shared" si="290"/>
        <v>90</v>
      </c>
      <c r="S993" s="167">
        <f t="shared" si="291"/>
        <v>93.427999999999997</v>
      </c>
      <c r="T993" s="167">
        <f t="shared" si="292"/>
        <v>91.081999999999994</v>
      </c>
      <c r="U993" s="167">
        <f t="shared" si="293"/>
        <v>91.462000000000003</v>
      </c>
      <c r="V993" s="135">
        <f t="shared" si="294"/>
        <v>60</v>
      </c>
      <c r="W993" s="167">
        <f t="shared" si="295"/>
        <v>63.427999999999997</v>
      </c>
      <c r="X993" s="167">
        <f t="shared" si="296"/>
        <v>61.081999999999994</v>
      </c>
      <c r="Y993" s="167">
        <f t="shared" si="297"/>
        <v>61.462000000000003</v>
      </c>
      <c r="Z993">
        <f t="shared" si="298"/>
        <v>98.427999999999997</v>
      </c>
      <c r="AA993">
        <f t="shared" si="299"/>
        <v>96.081999999999994</v>
      </c>
      <c r="AB993" s="168">
        <f t="shared" si="300"/>
        <v>93.427999999999997</v>
      </c>
      <c r="AC993">
        <f t="shared" si="301"/>
        <v>91.081999999999994</v>
      </c>
      <c r="AD993" s="168">
        <f t="shared" si="302"/>
        <v>63.427999999999997</v>
      </c>
      <c r="AE993">
        <f t="shared" si="303"/>
        <v>61.081999999999994</v>
      </c>
    </row>
    <row r="994" spans="1:31" outlineLevel="1" x14ac:dyDescent="0.25">
      <c r="A994" s="149">
        <v>35</v>
      </c>
      <c r="B994" s="164" t="str">
        <f t="shared" si="285"/>
        <v>FA</v>
      </c>
      <c r="C994" s="164" t="str">
        <f t="shared" si="286"/>
        <v>FA</v>
      </c>
      <c r="D994" s="164" t="str">
        <f t="shared" si="287"/>
        <v>FA</v>
      </c>
      <c r="E994" s="135">
        <v>132.9</v>
      </c>
      <c r="F994" s="165">
        <v>5</v>
      </c>
      <c r="G994" s="135">
        <v>4</v>
      </c>
      <c r="H994" s="135">
        <v>125</v>
      </c>
      <c r="I994" s="154">
        <v>128.66</v>
      </c>
      <c r="J994" s="154">
        <v>4.0000000000000001E-3</v>
      </c>
      <c r="K994" s="154">
        <v>127.057</v>
      </c>
      <c r="L994" s="154">
        <v>125.658</v>
      </c>
      <c r="M994" s="154">
        <v>125.86799999999999</v>
      </c>
      <c r="N994" s="135">
        <f t="shared" si="288"/>
        <v>95</v>
      </c>
      <c r="O994" s="167">
        <f t="shared" si="289"/>
        <v>97.057000000000002</v>
      </c>
      <c r="P994" s="167">
        <f t="shared" si="289"/>
        <v>95.658000000000001</v>
      </c>
      <c r="Q994" s="167">
        <f t="shared" si="289"/>
        <v>95.867999999999995</v>
      </c>
      <c r="R994" s="135">
        <f t="shared" si="290"/>
        <v>90</v>
      </c>
      <c r="S994" s="167">
        <f t="shared" si="291"/>
        <v>92.057000000000002</v>
      </c>
      <c r="T994" s="167">
        <f t="shared" si="292"/>
        <v>90.658000000000001</v>
      </c>
      <c r="U994" s="167">
        <f t="shared" si="293"/>
        <v>90.867999999999995</v>
      </c>
      <c r="V994" s="135">
        <f t="shared" si="294"/>
        <v>60</v>
      </c>
      <c r="W994" s="167">
        <f t="shared" si="295"/>
        <v>62.057000000000002</v>
      </c>
      <c r="X994" s="167">
        <f t="shared" si="296"/>
        <v>60.658000000000001</v>
      </c>
      <c r="Y994" s="167">
        <f t="shared" si="297"/>
        <v>60.867999999999995</v>
      </c>
      <c r="Z994">
        <f t="shared" si="298"/>
        <v>97.057000000000002</v>
      </c>
      <c r="AA994">
        <f t="shared" si="299"/>
        <v>95.658000000000001</v>
      </c>
      <c r="AB994" s="168">
        <f t="shared" si="300"/>
        <v>92.057000000000002</v>
      </c>
      <c r="AC994">
        <f t="shared" si="301"/>
        <v>90.658000000000001</v>
      </c>
      <c r="AD994" s="168">
        <f t="shared" si="302"/>
        <v>62.057000000000002</v>
      </c>
      <c r="AE994">
        <f t="shared" si="303"/>
        <v>60.658000000000001</v>
      </c>
    </row>
    <row r="995" spans="1:31" outlineLevel="1" x14ac:dyDescent="0.25">
      <c r="A995" s="149">
        <v>50</v>
      </c>
      <c r="B995" s="164" t="str">
        <f t="shared" si="285"/>
        <v>FA</v>
      </c>
      <c r="C995" s="164" t="str">
        <f t="shared" si="286"/>
        <v>FA</v>
      </c>
      <c r="D995" s="164" t="str">
        <f t="shared" si="287"/>
        <v>FA</v>
      </c>
      <c r="E995" s="135">
        <v>189.78</v>
      </c>
      <c r="F995" s="165">
        <v>5</v>
      </c>
      <c r="G995" s="135">
        <v>4</v>
      </c>
      <c r="H995" s="135">
        <v>125</v>
      </c>
      <c r="I995" s="154">
        <v>185.54499999999999</v>
      </c>
      <c r="J995" s="154">
        <v>4.0000000000000001E-3</v>
      </c>
      <c r="K995" s="154">
        <v>126.458</v>
      </c>
      <c r="L995" s="154">
        <v>125.483</v>
      </c>
      <c r="M995" s="154">
        <v>125.63</v>
      </c>
      <c r="N995" s="135">
        <f t="shared" si="288"/>
        <v>95</v>
      </c>
      <c r="O995" s="167">
        <f t="shared" si="289"/>
        <v>96.457999999999998</v>
      </c>
      <c r="P995" s="167">
        <f t="shared" si="289"/>
        <v>95.483000000000004</v>
      </c>
      <c r="Q995" s="167">
        <f t="shared" si="289"/>
        <v>95.63</v>
      </c>
      <c r="R995" s="135">
        <f t="shared" si="290"/>
        <v>90</v>
      </c>
      <c r="S995" s="167">
        <f t="shared" si="291"/>
        <v>91.457999999999998</v>
      </c>
      <c r="T995" s="167">
        <f t="shared" si="292"/>
        <v>90.483000000000004</v>
      </c>
      <c r="U995" s="167">
        <f t="shared" si="293"/>
        <v>90.63</v>
      </c>
      <c r="V995" s="135">
        <f t="shared" si="294"/>
        <v>60</v>
      </c>
      <c r="W995" s="167">
        <f t="shared" si="295"/>
        <v>61.457999999999998</v>
      </c>
      <c r="X995" s="167">
        <f t="shared" si="296"/>
        <v>60.483000000000004</v>
      </c>
      <c r="Y995" s="167">
        <f t="shared" si="297"/>
        <v>60.629999999999995</v>
      </c>
      <c r="Z995">
        <f t="shared" si="298"/>
        <v>96.457999999999998</v>
      </c>
      <c r="AA995">
        <f t="shared" si="299"/>
        <v>95.483000000000004</v>
      </c>
      <c r="AB995" s="168">
        <f t="shared" si="300"/>
        <v>91.457999999999998</v>
      </c>
      <c r="AC995">
        <f t="shared" si="301"/>
        <v>90.483000000000004</v>
      </c>
      <c r="AD995" s="168">
        <f t="shared" si="302"/>
        <v>61.457999999999998</v>
      </c>
      <c r="AE995">
        <f t="shared" si="303"/>
        <v>60.483000000000004</v>
      </c>
    </row>
    <row r="996" spans="1:31" outlineLevel="1" x14ac:dyDescent="0.25">
      <c r="A996" s="149">
        <v>60</v>
      </c>
      <c r="B996" s="164" t="str">
        <f t="shared" si="285"/>
        <v>FA</v>
      </c>
      <c r="C996" s="164" t="str">
        <f t="shared" si="286"/>
        <v>FA</v>
      </c>
      <c r="D996" s="164" t="str">
        <f t="shared" si="287"/>
        <v>FA</v>
      </c>
      <c r="E996" s="135">
        <v>227.71</v>
      </c>
      <c r="F996" s="165">
        <v>5</v>
      </c>
      <c r="G996" s="135">
        <v>4</v>
      </c>
      <c r="H996" s="135">
        <v>125</v>
      </c>
      <c r="I996" s="154">
        <v>223.46799999999999</v>
      </c>
      <c r="J996" s="154">
        <v>4.0000000000000001E-3</v>
      </c>
      <c r="K996" s="154">
        <v>126.22199999999999</v>
      </c>
      <c r="L996" s="154">
        <v>125.40900000000001</v>
      </c>
      <c r="M996" s="154">
        <v>125.532</v>
      </c>
      <c r="N996" s="135">
        <f t="shared" si="288"/>
        <v>95</v>
      </c>
      <c r="O996" s="167">
        <f t="shared" si="289"/>
        <v>96.221999999999994</v>
      </c>
      <c r="P996" s="167">
        <f t="shared" si="289"/>
        <v>95.409000000000006</v>
      </c>
      <c r="Q996" s="167">
        <f t="shared" si="289"/>
        <v>95.531999999999996</v>
      </c>
      <c r="R996" s="135">
        <f t="shared" si="290"/>
        <v>90</v>
      </c>
      <c r="S996" s="167">
        <f t="shared" si="291"/>
        <v>91.221999999999994</v>
      </c>
      <c r="T996" s="167">
        <f t="shared" si="292"/>
        <v>90.409000000000006</v>
      </c>
      <c r="U996" s="167">
        <f t="shared" si="293"/>
        <v>90.531999999999996</v>
      </c>
      <c r="V996" s="135">
        <f t="shared" si="294"/>
        <v>60</v>
      </c>
      <c r="W996" s="167">
        <f t="shared" si="295"/>
        <v>61.221999999999994</v>
      </c>
      <c r="X996" s="167">
        <f t="shared" si="296"/>
        <v>60.409000000000006</v>
      </c>
      <c r="Y996" s="167">
        <f t="shared" si="297"/>
        <v>60.531999999999996</v>
      </c>
      <c r="Z996">
        <f t="shared" si="298"/>
        <v>96.221999999999994</v>
      </c>
      <c r="AA996">
        <f t="shared" si="299"/>
        <v>95.409000000000006</v>
      </c>
      <c r="AB996" s="168">
        <f t="shared" si="300"/>
        <v>91.221999999999994</v>
      </c>
      <c r="AC996">
        <f t="shared" si="301"/>
        <v>90.409000000000006</v>
      </c>
      <c r="AD996" s="168">
        <f t="shared" si="302"/>
        <v>61.221999999999994</v>
      </c>
      <c r="AE996">
        <f t="shared" si="303"/>
        <v>60.409000000000006</v>
      </c>
    </row>
    <row r="997" spans="1:31" outlineLevel="1" x14ac:dyDescent="0.25">
      <c r="A997" s="149">
        <v>70</v>
      </c>
      <c r="B997" s="164" t="str">
        <f t="shared" si="285"/>
        <v>FA</v>
      </c>
      <c r="C997" s="164" t="str">
        <f t="shared" si="286"/>
        <v>FA</v>
      </c>
      <c r="D997" s="164" t="str">
        <f t="shared" si="287"/>
        <v>FA</v>
      </c>
      <c r="E997" s="135">
        <v>265.63</v>
      </c>
      <c r="F997" s="165">
        <v>5</v>
      </c>
      <c r="G997" s="135">
        <v>4</v>
      </c>
      <c r="H997" s="135">
        <v>125</v>
      </c>
      <c r="I997" s="154">
        <v>261.39100000000002</v>
      </c>
      <c r="J997" s="154">
        <v>4.0000000000000001E-3</v>
      </c>
      <c r="K997" s="154">
        <v>126.05800000000001</v>
      </c>
      <c r="L997" s="154">
        <v>125.358</v>
      </c>
      <c r="M997" s="154">
        <v>125.458</v>
      </c>
      <c r="N997" s="135">
        <f t="shared" si="288"/>
        <v>95</v>
      </c>
      <c r="O997" s="167">
        <f t="shared" si="289"/>
        <v>96.058000000000007</v>
      </c>
      <c r="P997" s="167">
        <f t="shared" si="289"/>
        <v>95.358000000000004</v>
      </c>
      <c r="Q997" s="167">
        <f t="shared" si="289"/>
        <v>95.457999999999998</v>
      </c>
      <c r="R997" s="135">
        <f t="shared" si="290"/>
        <v>90</v>
      </c>
      <c r="S997" s="167">
        <f t="shared" si="291"/>
        <v>91.058000000000007</v>
      </c>
      <c r="T997" s="167">
        <f t="shared" si="292"/>
        <v>90.358000000000004</v>
      </c>
      <c r="U997" s="167">
        <f t="shared" si="293"/>
        <v>90.457999999999998</v>
      </c>
      <c r="V997" s="135">
        <f t="shared" si="294"/>
        <v>60</v>
      </c>
      <c r="W997" s="167">
        <f t="shared" si="295"/>
        <v>61.058000000000007</v>
      </c>
      <c r="X997" s="167">
        <f t="shared" si="296"/>
        <v>60.358000000000004</v>
      </c>
      <c r="Y997" s="167">
        <f t="shared" si="297"/>
        <v>60.457999999999998</v>
      </c>
      <c r="Z997">
        <f t="shared" si="298"/>
        <v>96.058000000000007</v>
      </c>
      <c r="AA997">
        <f t="shared" si="299"/>
        <v>95.358000000000004</v>
      </c>
      <c r="AB997" s="168">
        <f t="shared" si="300"/>
        <v>91.058000000000007</v>
      </c>
      <c r="AC997">
        <f t="shared" si="301"/>
        <v>90.358000000000004</v>
      </c>
      <c r="AD997" s="168">
        <f t="shared" si="302"/>
        <v>61.058000000000007</v>
      </c>
      <c r="AE997">
        <f t="shared" si="303"/>
        <v>60.358000000000004</v>
      </c>
    </row>
    <row r="998" spans="1:31" outlineLevel="1" x14ac:dyDescent="0.25">
      <c r="A998" s="149">
        <v>85</v>
      </c>
      <c r="B998" s="164" t="str">
        <f t="shared" si="285"/>
        <v>FA</v>
      </c>
      <c r="C998" s="164" t="str">
        <f t="shared" si="286"/>
        <v>FA</v>
      </c>
      <c r="D998" s="164" t="str">
        <f t="shared" si="287"/>
        <v>FA</v>
      </c>
      <c r="E998" s="135">
        <v>322.52</v>
      </c>
      <c r="F998" s="165">
        <v>5</v>
      </c>
      <c r="G998" s="135">
        <v>4</v>
      </c>
      <c r="H998" s="135">
        <v>125</v>
      </c>
      <c r="I998" s="154">
        <v>318.27499999999998</v>
      </c>
      <c r="J998" s="154">
        <v>4.0000000000000001E-3</v>
      </c>
      <c r="K998" s="154">
        <v>125.884</v>
      </c>
      <c r="L998" s="154">
        <v>125.30200000000001</v>
      </c>
      <c r="M998" s="154">
        <v>125.39</v>
      </c>
      <c r="N998" s="135">
        <f t="shared" si="288"/>
        <v>95</v>
      </c>
      <c r="O998" s="167">
        <f t="shared" si="289"/>
        <v>95.884</v>
      </c>
      <c r="P998" s="167">
        <f t="shared" si="289"/>
        <v>95.302000000000007</v>
      </c>
      <c r="Q998" s="167">
        <f t="shared" si="289"/>
        <v>95.39</v>
      </c>
      <c r="R998" s="135">
        <f t="shared" si="290"/>
        <v>90</v>
      </c>
      <c r="S998" s="167">
        <f t="shared" si="291"/>
        <v>90.884</v>
      </c>
      <c r="T998" s="167">
        <f t="shared" si="292"/>
        <v>90.302000000000007</v>
      </c>
      <c r="U998" s="167">
        <f t="shared" si="293"/>
        <v>90.39</v>
      </c>
      <c r="V998" s="135">
        <f t="shared" si="294"/>
        <v>60</v>
      </c>
      <c r="W998" s="167">
        <f t="shared" si="295"/>
        <v>60.884</v>
      </c>
      <c r="X998" s="167">
        <f t="shared" si="296"/>
        <v>60.302000000000007</v>
      </c>
      <c r="Y998" s="167">
        <f t="shared" si="297"/>
        <v>60.39</v>
      </c>
      <c r="Z998">
        <f t="shared" si="298"/>
        <v>95.884</v>
      </c>
      <c r="AA998">
        <f t="shared" si="299"/>
        <v>95.302000000000007</v>
      </c>
      <c r="AB998" s="168">
        <f t="shared" si="300"/>
        <v>90.884</v>
      </c>
      <c r="AC998">
        <f t="shared" si="301"/>
        <v>90.302000000000007</v>
      </c>
      <c r="AD998" s="168">
        <f t="shared" si="302"/>
        <v>60.884</v>
      </c>
      <c r="AE998">
        <f t="shared" si="303"/>
        <v>60.302000000000007</v>
      </c>
    </row>
    <row r="999" spans="1:31" outlineLevel="1" x14ac:dyDescent="0.25">
      <c r="A999" s="149">
        <v>100</v>
      </c>
      <c r="B999" s="164" t="str">
        <f t="shared" si="285"/>
        <v>FA</v>
      </c>
      <c r="C999" s="164" t="str">
        <f t="shared" si="286"/>
        <v>FA</v>
      </c>
      <c r="D999" s="164" t="str">
        <f t="shared" si="287"/>
        <v>FA</v>
      </c>
      <c r="E999" s="135">
        <v>379.4</v>
      </c>
      <c r="F999" s="165">
        <v>5</v>
      </c>
      <c r="G999" s="135">
        <v>4</v>
      </c>
      <c r="H999" s="135">
        <v>125</v>
      </c>
      <c r="I999" s="154">
        <v>375.16</v>
      </c>
      <c r="J999" s="154">
        <v>4.0000000000000001E-3</v>
      </c>
      <c r="K999" s="154">
        <v>125.754</v>
      </c>
      <c r="L999" s="154">
        <v>125.26</v>
      </c>
      <c r="M999" s="154">
        <v>125.334</v>
      </c>
      <c r="N999" s="135">
        <f t="shared" si="288"/>
        <v>95</v>
      </c>
      <c r="O999" s="167">
        <f t="shared" si="289"/>
        <v>95.754000000000005</v>
      </c>
      <c r="P999" s="167">
        <f t="shared" si="289"/>
        <v>95.26</v>
      </c>
      <c r="Q999" s="167">
        <f t="shared" si="289"/>
        <v>95.334000000000003</v>
      </c>
      <c r="R999" s="135">
        <f t="shared" si="290"/>
        <v>90</v>
      </c>
      <c r="S999" s="167">
        <f t="shared" si="291"/>
        <v>90.754000000000005</v>
      </c>
      <c r="T999" s="167">
        <f t="shared" si="292"/>
        <v>90.26</v>
      </c>
      <c r="U999" s="167">
        <f t="shared" si="293"/>
        <v>90.334000000000003</v>
      </c>
      <c r="V999" s="135">
        <f t="shared" si="294"/>
        <v>60</v>
      </c>
      <c r="W999" s="167">
        <f t="shared" si="295"/>
        <v>60.754000000000005</v>
      </c>
      <c r="X999" s="167">
        <f t="shared" si="296"/>
        <v>60.260000000000005</v>
      </c>
      <c r="Y999" s="167">
        <f t="shared" si="297"/>
        <v>60.334000000000003</v>
      </c>
      <c r="Z999">
        <f t="shared" si="298"/>
        <v>95.754000000000005</v>
      </c>
      <c r="AA999">
        <f t="shared" si="299"/>
        <v>95.26</v>
      </c>
      <c r="AB999" s="168">
        <f t="shared" si="300"/>
        <v>90.754000000000005</v>
      </c>
      <c r="AC999">
        <f t="shared" si="301"/>
        <v>90.26</v>
      </c>
      <c r="AD999" s="168">
        <f t="shared" si="302"/>
        <v>60.754000000000005</v>
      </c>
      <c r="AE999">
        <f t="shared" si="303"/>
        <v>60.260000000000005</v>
      </c>
    </row>
    <row r="1000" spans="1:31" outlineLevel="1" x14ac:dyDescent="0.25">
      <c r="A1000" s="149">
        <v>125</v>
      </c>
      <c r="B1000" s="164" t="str">
        <f t="shared" si="285"/>
        <v>FA</v>
      </c>
      <c r="C1000" s="164" t="str">
        <f t="shared" si="286"/>
        <v>FA</v>
      </c>
      <c r="D1000" s="164" t="str">
        <f t="shared" si="287"/>
        <v>FA</v>
      </c>
      <c r="E1000" s="135">
        <v>474.21</v>
      </c>
      <c r="F1000" s="165">
        <v>5</v>
      </c>
      <c r="G1000" s="135">
        <v>4</v>
      </c>
      <c r="H1000" s="135">
        <v>125</v>
      </c>
      <c r="I1000" s="154">
        <v>469.96800000000002</v>
      </c>
      <c r="J1000" s="154">
        <v>4.0000000000000001E-3</v>
      </c>
      <c r="K1000" s="154">
        <v>125.62</v>
      </c>
      <c r="L1000" s="154">
        <v>125.21299999999999</v>
      </c>
      <c r="M1000" s="154">
        <v>125.271</v>
      </c>
      <c r="N1000" s="135">
        <f t="shared" si="288"/>
        <v>95</v>
      </c>
      <c r="O1000" s="167">
        <f t="shared" si="289"/>
        <v>95.62</v>
      </c>
      <c r="P1000" s="167">
        <f t="shared" si="289"/>
        <v>95.212999999999994</v>
      </c>
      <c r="Q1000" s="167">
        <f t="shared" si="289"/>
        <v>95.271000000000001</v>
      </c>
      <c r="R1000" s="135">
        <f t="shared" si="290"/>
        <v>90</v>
      </c>
      <c r="S1000" s="167">
        <f t="shared" si="291"/>
        <v>90.62</v>
      </c>
      <c r="T1000" s="167">
        <f t="shared" si="292"/>
        <v>90.212999999999994</v>
      </c>
      <c r="U1000" s="167">
        <f t="shared" si="293"/>
        <v>90.271000000000001</v>
      </c>
      <c r="V1000" s="135">
        <f t="shared" si="294"/>
        <v>60</v>
      </c>
      <c r="W1000" s="167">
        <f t="shared" si="295"/>
        <v>60.620000000000005</v>
      </c>
      <c r="X1000" s="167">
        <f t="shared" si="296"/>
        <v>60.212999999999994</v>
      </c>
      <c r="Y1000" s="167">
        <f t="shared" si="297"/>
        <v>60.271000000000001</v>
      </c>
      <c r="Z1000">
        <f t="shared" si="298"/>
        <v>95.62</v>
      </c>
      <c r="AA1000">
        <f t="shared" si="299"/>
        <v>95.212999999999994</v>
      </c>
      <c r="AB1000" s="168">
        <f t="shared" si="300"/>
        <v>90.62</v>
      </c>
      <c r="AC1000">
        <f t="shared" si="301"/>
        <v>90.212999999999994</v>
      </c>
      <c r="AD1000" s="168">
        <f t="shared" si="302"/>
        <v>60.620000000000005</v>
      </c>
      <c r="AE1000">
        <f t="shared" si="303"/>
        <v>60.212999999999994</v>
      </c>
    </row>
    <row r="1001" spans="1:31" outlineLevel="1" x14ac:dyDescent="0.25">
      <c r="A1001" s="149">
        <v>150</v>
      </c>
      <c r="B1001" s="164" t="str">
        <f t="shared" si="285"/>
        <v>FA</v>
      </c>
      <c r="C1001" s="164" t="str">
        <f t="shared" si="286"/>
        <v>FA</v>
      </c>
      <c r="D1001" s="164" t="str">
        <f t="shared" si="287"/>
        <v>FA</v>
      </c>
      <c r="E1001" s="135">
        <v>569.02</v>
      </c>
      <c r="F1001" s="165">
        <v>5</v>
      </c>
      <c r="G1001" s="135">
        <v>4</v>
      </c>
      <c r="H1001" s="135">
        <v>125</v>
      </c>
      <c r="I1001" s="154">
        <v>564.77499999999998</v>
      </c>
      <c r="J1001" s="154">
        <v>4.0000000000000001E-3</v>
      </c>
      <c r="K1001" s="154">
        <v>125.52500000000001</v>
      </c>
      <c r="L1001" s="154">
        <v>125.182</v>
      </c>
      <c r="M1001" s="154">
        <v>125.227</v>
      </c>
      <c r="N1001" s="135">
        <f t="shared" si="288"/>
        <v>95</v>
      </c>
      <c r="O1001" s="167">
        <f t="shared" si="289"/>
        <v>95.525000000000006</v>
      </c>
      <c r="P1001" s="167">
        <f t="shared" si="289"/>
        <v>95.182000000000002</v>
      </c>
      <c r="Q1001" s="167">
        <f t="shared" si="289"/>
        <v>95.227000000000004</v>
      </c>
      <c r="R1001" s="135">
        <f t="shared" si="290"/>
        <v>90</v>
      </c>
      <c r="S1001" s="167">
        <f t="shared" si="291"/>
        <v>90.525000000000006</v>
      </c>
      <c r="T1001" s="167">
        <f t="shared" si="292"/>
        <v>90.182000000000002</v>
      </c>
      <c r="U1001" s="167">
        <f t="shared" si="293"/>
        <v>90.227000000000004</v>
      </c>
      <c r="V1001" s="135">
        <f t="shared" si="294"/>
        <v>60</v>
      </c>
      <c r="W1001" s="167">
        <f t="shared" si="295"/>
        <v>60.525000000000006</v>
      </c>
      <c r="X1001" s="167">
        <f t="shared" si="296"/>
        <v>60.182000000000002</v>
      </c>
      <c r="Y1001" s="167">
        <f t="shared" si="297"/>
        <v>60.227000000000004</v>
      </c>
      <c r="Z1001">
        <f t="shared" si="298"/>
        <v>95.525000000000006</v>
      </c>
      <c r="AA1001">
        <f t="shared" si="299"/>
        <v>95.182000000000002</v>
      </c>
      <c r="AB1001" s="168">
        <f t="shared" si="300"/>
        <v>90.525000000000006</v>
      </c>
      <c r="AC1001">
        <f t="shared" si="301"/>
        <v>90.182000000000002</v>
      </c>
      <c r="AD1001" s="168">
        <f t="shared" si="302"/>
        <v>60.525000000000006</v>
      </c>
      <c r="AE1001">
        <f t="shared" si="303"/>
        <v>60.182000000000002</v>
      </c>
    </row>
    <row r="1002" spans="1:31" outlineLevel="1" x14ac:dyDescent="0.25">
      <c r="A1002" s="149">
        <v>2</v>
      </c>
      <c r="B1002" s="164" t="str">
        <f t="shared" si="285"/>
        <v>FA</v>
      </c>
      <c r="C1002" s="164" t="str">
        <f t="shared" si="286"/>
        <v>FA</v>
      </c>
      <c r="D1002" s="164" t="str">
        <f t="shared" si="287"/>
        <v>TR</v>
      </c>
      <c r="E1002" s="135">
        <v>7.75</v>
      </c>
      <c r="F1002" s="165">
        <v>5</v>
      </c>
      <c r="G1002" s="135">
        <v>6</v>
      </c>
      <c r="H1002" s="135">
        <v>125</v>
      </c>
      <c r="I1002" s="154">
        <v>3.5138500000000001</v>
      </c>
      <c r="J1002" s="154">
        <v>6.0000000000000001E-3</v>
      </c>
      <c r="K1002" s="154">
        <v>168.49799999999999</v>
      </c>
      <c r="L1002" s="154">
        <v>137.56100000000001</v>
      </c>
      <c r="M1002" s="154">
        <v>143.09899999999999</v>
      </c>
      <c r="N1002" s="135">
        <f t="shared" si="288"/>
        <v>95</v>
      </c>
      <c r="O1002" s="167">
        <f t="shared" si="289"/>
        <v>138.49799999999999</v>
      </c>
      <c r="P1002" s="167">
        <f t="shared" si="289"/>
        <v>107.56100000000001</v>
      </c>
      <c r="Q1002" s="167">
        <f t="shared" si="289"/>
        <v>113.09899999999999</v>
      </c>
      <c r="R1002" s="135">
        <f t="shared" si="290"/>
        <v>90</v>
      </c>
      <c r="S1002" s="167">
        <f t="shared" si="291"/>
        <v>133.49799999999999</v>
      </c>
      <c r="T1002" s="167">
        <f t="shared" si="292"/>
        <v>102.56100000000001</v>
      </c>
      <c r="U1002" s="167">
        <f t="shared" si="293"/>
        <v>108.09899999999999</v>
      </c>
      <c r="V1002" s="135">
        <f t="shared" si="294"/>
        <v>60</v>
      </c>
      <c r="W1002" s="167">
        <f t="shared" si="295"/>
        <v>103.49799999999999</v>
      </c>
      <c r="X1002" s="167">
        <f t="shared" si="296"/>
        <v>72.561000000000007</v>
      </c>
      <c r="Y1002" s="167">
        <f t="shared" si="297"/>
        <v>78.09899999999999</v>
      </c>
      <c r="Z1002">
        <f t="shared" si="298"/>
        <v>138.49799999999999</v>
      </c>
      <c r="AA1002">
        <f t="shared" si="299"/>
        <v>107.56100000000001</v>
      </c>
      <c r="AB1002" s="168">
        <f t="shared" si="300"/>
        <v>133.49799999999999</v>
      </c>
      <c r="AC1002">
        <f t="shared" si="301"/>
        <v>102.56100000000001</v>
      </c>
      <c r="AD1002" s="168">
        <f t="shared" si="302"/>
        <v>103.49799999999999</v>
      </c>
      <c r="AE1002">
        <f t="shared" si="303"/>
        <v>72.561000000000007</v>
      </c>
    </row>
    <row r="1003" spans="1:31" outlineLevel="1" x14ac:dyDescent="0.25">
      <c r="A1003" s="149">
        <v>3.5</v>
      </c>
      <c r="B1003" s="164" t="str">
        <f t="shared" si="285"/>
        <v>FA</v>
      </c>
      <c r="C1003" s="164" t="str">
        <f t="shared" si="286"/>
        <v>FA</v>
      </c>
      <c r="D1003" s="164" t="str">
        <f t="shared" si="287"/>
        <v>TR</v>
      </c>
      <c r="E1003" s="135">
        <v>13.44</v>
      </c>
      <c r="F1003" s="165">
        <v>5</v>
      </c>
      <c r="G1003" s="135">
        <v>6</v>
      </c>
      <c r="H1003" s="135">
        <v>125</v>
      </c>
      <c r="I1003" s="154">
        <v>9.2023100000000007</v>
      </c>
      <c r="J1003" s="154">
        <v>6.0000000000000001E-3</v>
      </c>
      <c r="K1003" s="154">
        <v>151.43600000000001</v>
      </c>
      <c r="L1003" s="154">
        <v>132.70599999999999</v>
      </c>
      <c r="M1003" s="154">
        <v>135.851</v>
      </c>
      <c r="N1003" s="135">
        <f t="shared" si="288"/>
        <v>95</v>
      </c>
      <c r="O1003" s="167">
        <f t="shared" si="289"/>
        <v>121.43600000000001</v>
      </c>
      <c r="P1003" s="167">
        <f t="shared" si="289"/>
        <v>102.70599999999999</v>
      </c>
      <c r="Q1003" s="167">
        <f t="shared" si="289"/>
        <v>105.851</v>
      </c>
      <c r="R1003" s="135">
        <f t="shared" si="290"/>
        <v>90</v>
      </c>
      <c r="S1003" s="167">
        <f t="shared" si="291"/>
        <v>116.43600000000001</v>
      </c>
      <c r="T1003" s="167">
        <f t="shared" si="292"/>
        <v>97.705999999999989</v>
      </c>
      <c r="U1003" s="167">
        <f t="shared" si="293"/>
        <v>100.851</v>
      </c>
      <c r="V1003" s="135">
        <f t="shared" si="294"/>
        <v>60</v>
      </c>
      <c r="W1003" s="167">
        <f t="shared" si="295"/>
        <v>86.436000000000007</v>
      </c>
      <c r="X1003" s="167">
        <f t="shared" si="296"/>
        <v>67.705999999999989</v>
      </c>
      <c r="Y1003" s="167">
        <f t="shared" si="297"/>
        <v>70.850999999999999</v>
      </c>
      <c r="Z1003">
        <f t="shared" si="298"/>
        <v>121.43600000000001</v>
      </c>
      <c r="AA1003">
        <f t="shared" si="299"/>
        <v>102.70599999999999</v>
      </c>
      <c r="AB1003" s="168">
        <f t="shared" si="300"/>
        <v>116.43600000000001</v>
      </c>
      <c r="AC1003">
        <f t="shared" si="301"/>
        <v>97.705999999999989</v>
      </c>
      <c r="AD1003" s="168">
        <f t="shared" si="302"/>
        <v>86.436000000000007</v>
      </c>
      <c r="AE1003">
        <f t="shared" si="303"/>
        <v>67.705999999999989</v>
      </c>
    </row>
    <row r="1004" spans="1:31" outlineLevel="1" x14ac:dyDescent="0.25">
      <c r="A1004" s="149">
        <v>5</v>
      </c>
      <c r="B1004" s="164" t="str">
        <f t="shared" si="285"/>
        <v>FA</v>
      </c>
      <c r="C1004" s="164" t="str">
        <f t="shared" si="286"/>
        <v>FA</v>
      </c>
      <c r="D1004" s="164" t="str">
        <f t="shared" si="287"/>
        <v>TR</v>
      </c>
      <c r="E1004" s="135">
        <v>19.13</v>
      </c>
      <c r="F1004" s="165">
        <v>5</v>
      </c>
      <c r="G1004" s="135">
        <v>6</v>
      </c>
      <c r="H1004" s="135">
        <v>125</v>
      </c>
      <c r="I1004" s="154">
        <v>14.8908</v>
      </c>
      <c r="J1004" s="154">
        <v>6.0000000000000001E-3</v>
      </c>
      <c r="K1004" s="154">
        <v>144.05099999999999</v>
      </c>
      <c r="L1004" s="154">
        <v>130.607</v>
      </c>
      <c r="M1004" s="154">
        <v>132.86699999999999</v>
      </c>
      <c r="N1004" s="135">
        <f t="shared" si="288"/>
        <v>95</v>
      </c>
      <c r="O1004" s="167">
        <f t="shared" si="289"/>
        <v>114.05099999999999</v>
      </c>
      <c r="P1004" s="167">
        <f t="shared" si="289"/>
        <v>100.607</v>
      </c>
      <c r="Q1004" s="167">
        <f t="shared" si="289"/>
        <v>102.86699999999999</v>
      </c>
      <c r="R1004" s="135">
        <f t="shared" si="290"/>
        <v>90</v>
      </c>
      <c r="S1004" s="167">
        <f t="shared" si="291"/>
        <v>109.05099999999999</v>
      </c>
      <c r="T1004" s="167">
        <f t="shared" si="292"/>
        <v>95.606999999999999</v>
      </c>
      <c r="U1004" s="167">
        <f t="shared" si="293"/>
        <v>97.86699999999999</v>
      </c>
      <c r="V1004" s="135">
        <f t="shared" si="294"/>
        <v>60</v>
      </c>
      <c r="W1004" s="167">
        <f t="shared" si="295"/>
        <v>79.050999999999988</v>
      </c>
      <c r="X1004" s="167">
        <f t="shared" si="296"/>
        <v>65.606999999999999</v>
      </c>
      <c r="Y1004" s="167">
        <f t="shared" si="297"/>
        <v>67.86699999999999</v>
      </c>
      <c r="Z1004">
        <f t="shared" si="298"/>
        <v>114.05099999999999</v>
      </c>
      <c r="AA1004">
        <f t="shared" si="299"/>
        <v>100.607</v>
      </c>
      <c r="AB1004" s="168">
        <f t="shared" si="300"/>
        <v>109.05099999999999</v>
      </c>
      <c r="AC1004">
        <f t="shared" si="301"/>
        <v>95.606999999999999</v>
      </c>
      <c r="AD1004" s="168">
        <f t="shared" si="302"/>
        <v>79.050999999999988</v>
      </c>
      <c r="AE1004">
        <f t="shared" si="303"/>
        <v>65.606999999999999</v>
      </c>
    </row>
    <row r="1005" spans="1:31" outlineLevel="1" x14ac:dyDescent="0.25">
      <c r="A1005" s="149">
        <v>7.5</v>
      </c>
      <c r="B1005" s="164" t="str">
        <f t="shared" si="285"/>
        <v>FA</v>
      </c>
      <c r="C1005" s="164" t="str">
        <f t="shared" si="286"/>
        <v>FA</v>
      </c>
      <c r="D1005" s="164" t="str">
        <f t="shared" si="287"/>
        <v>TR</v>
      </c>
      <c r="E1005" s="135">
        <v>28.61</v>
      </c>
      <c r="F1005" s="165">
        <v>5</v>
      </c>
      <c r="G1005" s="135">
        <v>6</v>
      </c>
      <c r="H1005" s="135">
        <v>125</v>
      </c>
      <c r="I1005" s="154">
        <v>24.371500000000001</v>
      </c>
      <c r="J1005" s="154">
        <v>6.0000000000000001E-3</v>
      </c>
      <c r="K1005" s="154">
        <v>137.96</v>
      </c>
      <c r="L1005" s="154">
        <v>128.86699999999999</v>
      </c>
      <c r="M1005" s="154">
        <v>130.4</v>
      </c>
      <c r="N1005" s="135">
        <f t="shared" si="288"/>
        <v>95</v>
      </c>
      <c r="O1005" s="167">
        <f t="shared" si="289"/>
        <v>107.96000000000001</v>
      </c>
      <c r="P1005" s="167">
        <f t="shared" si="289"/>
        <v>98.86699999999999</v>
      </c>
      <c r="Q1005" s="167">
        <f t="shared" si="289"/>
        <v>100.4</v>
      </c>
      <c r="R1005" s="135">
        <f t="shared" si="290"/>
        <v>90</v>
      </c>
      <c r="S1005" s="167">
        <f t="shared" si="291"/>
        <v>102.96000000000001</v>
      </c>
      <c r="T1005" s="167">
        <f t="shared" si="292"/>
        <v>93.86699999999999</v>
      </c>
      <c r="U1005" s="167">
        <f t="shared" si="293"/>
        <v>95.4</v>
      </c>
      <c r="V1005" s="135">
        <f t="shared" si="294"/>
        <v>60</v>
      </c>
      <c r="W1005" s="167">
        <f t="shared" si="295"/>
        <v>72.960000000000008</v>
      </c>
      <c r="X1005" s="167">
        <f t="shared" si="296"/>
        <v>63.86699999999999</v>
      </c>
      <c r="Y1005" s="167">
        <f t="shared" si="297"/>
        <v>65.400000000000006</v>
      </c>
      <c r="Z1005">
        <f t="shared" si="298"/>
        <v>107.96000000000001</v>
      </c>
      <c r="AA1005">
        <f t="shared" si="299"/>
        <v>98.86699999999999</v>
      </c>
      <c r="AB1005" s="168">
        <f t="shared" si="300"/>
        <v>102.96000000000001</v>
      </c>
      <c r="AC1005">
        <f t="shared" si="301"/>
        <v>93.86699999999999</v>
      </c>
      <c r="AD1005" s="168">
        <f t="shared" si="302"/>
        <v>72.960000000000008</v>
      </c>
      <c r="AE1005">
        <f t="shared" si="303"/>
        <v>63.86699999999999</v>
      </c>
    </row>
    <row r="1006" spans="1:31" outlineLevel="1" x14ac:dyDescent="0.25">
      <c r="A1006" s="149">
        <v>10</v>
      </c>
      <c r="B1006" s="164" t="str">
        <f t="shared" ref="B1006:B1069" si="304">IF(AND($A1006&lt;=$C$29,Z1006&lt;&gt;"NA",AA1006&lt;&gt;"NA",G1006&gt;=$Z$31),"TR","FA")</f>
        <v>FA</v>
      </c>
      <c r="C1006" s="164" t="str">
        <f t="shared" ref="C1006:C1069" si="305">IF(AND($A1006&lt;=$C$29,$AB1006&lt;&gt;"NA",$AC1006&lt;&gt;"NA",$G1006&gt;=$AB$31),"TR","FA")</f>
        <v>FA</v>
      </c>
      <c r="D1006" s="164" t="str">
        <f t="shared" ref="D1006:D1069" si="306">IF(AND($A1006&lt;=$C$29,$AD1006&lt;&gt;"NA",$AE1006&lt;&gt;"NA",$G1006&gt;=$AD$31),"TR","FA")</f>
        <v>TR</v>
      </c>
      <c r="E1006" s="135">
        <v>38.090000000000003</v>
      </c>
      <c r="F1006" s="165">
        <v>5</v>
      </c>
      <c r="G1006" s="135">
        <v>6</v>
      </c>
      <c r="H1006" s="135">
        <v>125</v>
      </c>
      <c r="I1006" s="154">
        <v>33.8523</v>
      </c>
      <c r="J1006" s="154">
        <v>6.0000000000000001E-3</v>
      </c>
      <c r="K1006" s="154">
        <v>134.97999999999999</v>
      </c>
      <c r="L1006" s="154">
        <v>127.998</v>
      </c>
      <c r="M1006" s="154">
        <v>129.202</v>
      </c>
      <c r="N1006" s="135">
        <f t="shared" si="288"/>
        <v>95</v>
      </c>
      <c r="O1006" s="167">
        <f t="shared" si="289"/>
        <v>104.97999999999999</v>
      </c>
      <c r="P1006" s="167">
        <f t="shared" si="289"/>
        <v>97.998000000000005</v>
      </c>
      <c r="Q1006" s="167">
        <f t="shared" si="289"/>
        <v>99.201999999999998</v>
      </c>
      <c r="R1006" s="135">
        <f t="shared" si="290"/>
        <v>90</v>
      </c>
      <c r="S1006" s="167">
        <f t="shared" si="291"/>
        <v>99.97999999999999</v>
      </c>
      <c r="T1006" s="167">
        <f t="shared" si="292"/>
        <v>92.998000000000005</v>
      </c>
      <c r="U1006" s="167">
        <f t="shared" si="293"/>
        <v>94.201999999999998</v>
      </c>
      <c r="V1006" s="135">
        <f t="shared" si="294"/>
        <v>60</v>
      </c>
      <c r="W1006" s="167">
        <f t="shared" si="295"/>
        <v>69.97999999999999</v>
      </c>
      <c r="X1006" s="167">
        <f t="shared" si="296"/>
        <v>62.998000000000005</v>
      </c>
      <c r="Y1006" s="167">
        <f t="shared" si="297"/>
        <v>64.201999999999998</v>
      </c>
      <c r="Z1006">
        <f t="shared" si="298"/>
        <v>104.97999999999999</v>
      </c>
      <c r="AA1006">
        <f t="shared" si="299"/>
        <v>97.998000000000005</v>
      </c>
      <c r="AB1006" s="168">
        <f t="shared" si="300"/>
        <v>99.97999999999999</v>
      </c>
      <c r="AC1006">
        <f t="shared" si="301"/>
        <v>92.998000000000005</v>
      </c>
      <c r="AD1006" s="168">
        <f t="shared" si="302"/>
        <v>69.97999999999999</v>
      </c>
      <c r="AE1006">
        <f t="shared" si="303"/>
        <v>62.998000000000005</v>
      </c>
    </row>
    <row r="1007" spans="1:31" outlineLevel="1" x14ac:dyDescent="0.25">
      <c r="A1007" s="149">
        <v>15</v>
      </c>
      <c r="B1007" s="164" t="str">
        <f t="shared" si="304"/>
        <v>FA</v>
      </c>
      <c r="C1007" s="164" t="str">
        <f t="shared" si="305"/>
        <v>FA</v>
      </c>
      <c r="D1007" s="164" t="str">
        <f t="shared" si="306"/>
        <v>TR</v>
      </c>
      <c r="E1007" s="135">
        <v>57.05</v>
      </c>
      <c r="F1007" s="165">
        <v>5</v>
      </c>
      <c r="G1007" s="135">
        <v>6</v>
      </c>
      <c r="H1007" s="135">
        <v>125</v>
      </c>
      <c r="I1007" s="154">
        <v>52.813800000000001</v>
      </c>
      <c r="J1007" s="154">
        <v>6.0000000000000001E-3</v>
      </c>
      <c r="K1007" s="154">
        <v>131.745</v>
      </c>
      <c r="L1007" s="154">
        <v>127.089</v>
      </c>
      <c r="M1007" s="154">
        <v>127.83499999999999</v>
      </c>
      <c r="N1007" s="135">
        <f t="shared" ref="N1007:N1070" si="307">$O$35</f>
        <v>95</v>
      </c>
      <c r="O1007" s="167">
        <f t="shared" ref="O1007:Q1070" si="308">K1007-$K$35+$O$35</f>
        <v>101.745</v>
      </c>
      <c r="P1007" s="167">
        <f t="shared" si="308"/>
        <v>97.088999999999999</v>
      </c>
      <c r="Q1007" s="167">
        <f t="shared" si="308"/>
        <v>97.834999999999994</v>
      </c>
      <c r="R1007" s="135">
        <f t="shared" ref="R1007:R1070" si="309">$S$35</f>
        <v>90</v>
      </c>
      <c r="S1007" s="167">
        <f t="shared" ref="S1007:S1070" si="310">$K1007-$K$35+$S$35</f>
        <v>96.745000000000005</v>
      </c>
      <c r="T1007" s="167">
        <f t="shared" ref="T1007:T1070" si="311">$L1007-$K$35+$S$35</f>
        <v>92.088999999999999</v>
      </c>
      <c r="U1007" s="167">
        <f t="shared" ref="U1007:U1070" si="312">$M1007-$K$35+$S$35</f>
        <v>92.834999999999994</v>
      </c>
      <c r="V1007" s="135">
        <f t="shared" ref="V1007:V1070" si="313">$W$35</f>
        <v>60</v>
      </c>
      <c r="W1007" s="167">
        <f t="shared" ref="W1007:W1070" si="314">$K1007-$K$35+$W$35</f>
        <v>66.745000000000005</v>
      </c>
      <c r="X1007" s="167">
        <f t="shared" ref="X1007:X1070" si="315">$L1007-$K$35+$W$35</f>
        <v>62.088999999999999</v>
      </c>
      <c r="Y1007" s="167">
        <f t="shared" ref="Y1007:Y1070" si="316">$M1007-$K$35+$W$35</f>
        <v>62.834999999999994</v>
      </c>
      <c r="Z1007">
        <f t="shared" ref="Z1007:Z1070" si="317">IF(O1007&lt;$Z$35,O1007,"NA")</f>
        <v>101.745</v>
      </c>
      <c r="AA1007">
        <f t="shared" ref="AA1007:AA1070" si="318">IF(P1007&lt;$AA$35,P1007,"NA")</f>
        <v>97.088999999999999</v>
      </c>
      <c r="AB1007" s="168">
        <f t="shared" ref="AB1007:AB1070" si="319">IF(S1007&lt;$AB$35,S1007,"NA")</f>
        <v>96.745000000000005</v>
      </c>
      <c r="AC1007">
        <f t="shared" ref="AC1007:AC1070" si="320">IF(T1007&lt;$AC$35,T1007,"NA")</f>
        <v>92.088999999999999</v>
      </c>
      <c r="AD1007" s="168">
        <f t="shared" ref="AD1007:AD1070" si="321">IF(W1007&lt;$AD$35,W1007,"NA")</f>
        <v>66.745000000000005</v>
      </c>
      <c r="AE1007">
        <f t="shared" ref="AE1007:AE1070" si="322">IF(X1007&lt;$AE$35,X1007,"NA")</f>
        <v>62.088999999999999</v>
      </c>
    </row>
    <row r="1008" spans="1:31" outlineLevel="1" x14ac:dyDescent="0.25">
      <c r="A1008" s="149">
        <v>20</v>
      </c>
      <c r="B1008" s="164" t="str">
        <f t="shared" si="304"/>
        <v>FA</v>
      </c>
      <c r="C1008" s="164" t="str">
        <f t="shared" si="305"/>
        <v>FA</v>
      </c>
      <c r="D1008" s="164" t="str">
        <f t="shared" si="306"/>
        <v>TR</v>
      </c>
      <c r="E1008" s="135">
        <v>76.02</v>
      </c>
      <c r="F1008" s="165">
        <v>5</v>
      </c>
      <c r="G1008" s="135">
        <v>6</v>
      </c>
      <c r="H1008" s="135">
        <v>125</v>
      </c>
      <c r="I1008" s="154">
        <v>71.775400000000005</v>
      </c>
      <c r="J1008" s="154">
        <v>6.0000000000000001E-3</v>
      </c>
      <c r="K1008" s="154">
        <v>130.13900000000001</v>
      </c>
      <c r="L1008" s="154">
        <v>126.623</v>
      </c>
      <c r="M1008" s="154">
        <v>127.191</v>
      </c>
      <c r="N1008" s="135">
        <f t="shared" si="307"/>
        <v>95</v>
      </c>
      <c r="O1008" s="167">
        <f t="shared" si="308"/>
        <v>100.13900000000001</v>
      </c>
      <c r="P1008" s="167">
        <f t="shared" si="308"/>
        <v>96.623000000000005</v>
      </c>
      <c r="Q1008" s="167">
        <f t="shared" si="308"/>
        <v>97.191000000000003</v>
      </c>
      <c r="R1008" s="135">
        <f t="shared" si="309"/>
        <v>90</v>
      </c>
      <c r="S1008" s="167">
        <f t="shared" si="310"/>
        <v>95.13900000000001</v>
      </c>
      <c r="T1008" s="167">
        <f t="shared" si="311"/>
        <v>91.623000000000005</v>
      </c>
      <c r="U1008" s="167">
        <f t="shared" si="312"/>
        <v>92.191000000000003</v>
      </c>
      <c r="V1008" s="135">
        <f t="shared" si="313"/>
        <v>60</v>
      </c>
      <c r="W1008" s="167">
        <f t="shared" si="314"/>
        <v>65.13900000000001</v>
      </c>
      <c r="X1008" s="167">
        <f t="shared" si="315"/>
        <v>61.623000000000005</v>
      </c>
      <c r="Y1008" s="167">
        <f t="shared" si="316"/>
        <v>62.191000000000003</v>
      </c>
      <c r="Z1008">
        <f t="shared" si="317"/>
        <v>100.13900000000001</v>
      </c>
      <c r="AA1008">
        <f t="shared" si="318"/>
        <v>96.623000000000005</v>
      </c>
      <c r="AB1008" s="168">
        <f t="shared" si="319"/>
        <v>95.13900000000001</v>
      </c>
      <c r="AC1008">
        <f t="shared" si="320"/>
        <v>91.623000000000005</v>
      </c>
      <c r="AD1008" s="168">
        <f t="shared" si="321"/>
        <v>65.13900000000001</v>
      </c>
      <c r="AE1008">
        <f t="shared" si="322"/>
        <v>61.623000000000005</v>
      </c>
    </row>
    <row r="1009" spans="1:31" outlineLevel="1" x14ac:dyDescent="0.25">
      <c r="A1009" s="149">
        <v>35</v>
      </c>
      <c r="B1009" s="164" t="str">
        <f t="shared" si="304"/>
        <v>FA</v>
      </c>
      <c r="C1009" s="164" t="str">
        <f t="shared" si="305"/>
        <v>FA</v>
      </c>
      <c r="D1009" s="164" t="str">
        <f t="shared" si="306"/>
        <v>FA</v>
      </c>
      <c r="E1009" s="135">
        <v>132.9</v>
      </c>
      <c r="F1009" s="165">
        <v>5</v>
      </c>
      <c r="G1009" s="135">
        <v>6</v>
      </c>
      <c r="H1009" s="135">
        <v>125</v>
      </c>
      <c r="I1009" s="154">
        <v>128.66</v>
      </c>
      <c r="J1009" s="154">
        <v>6.0000000000000001E-3</v>
      </c>
      <c r="K1009" s="154">
        <v>128.08500000000001</v>
      </c>
      <c r="L1009" s="154">
        <v>125.986</v>
      </c>
      <c r="M1009" s="154">
        <v>126.301</v>
      </c>
      <c r="N1009" s="135">
        <f t="shared" si="307"/>
        <v>95</v>
      </c>
      <c r="O1009" s="167">
        <f t="shared" si="308"/>
        <v>98.085000000000008</v>
      </c>
      <c r="P1009" s="167">
        <f t="shared" si="308"/>
        <v>95.986000000000004</v>
      </c>
      <c r="Q1009" s="167">
        <f t="shared" si="308"/>
        <v>96.301000000000002</v>
      </c>
      <c r="R1009" s="135">
        <f t="shared" si="309"/>
        <v>90</v>
      </c>
      <c r="S1009" s="167">
        <f t="shared" si="310"/>
        <v>93.085000000000008</v>
      </c>
      <c r="T1009" s="167">
        <f t="shared" si="311"/>
        <v>90.986000000000004</v>
      </c>
      <c r="U1009" s="167">
        <f t="shared" si="312"/>
        <v>91.301000000000002</v>
      </c>
      <c r="V1009" s="135">
        <f t="shared" si="313"/>
        <v>60</v>
      </c>
      <c r="W1009" s="167">
        <f t="shared" si="314"/>
        <v>63.085000000000008</v>
      </c>
      <c r="X1009" s="167">
        <f t="shared" si="315"/>
        <v>60.986000000000004</v>
      </c>
      <c r="Y1009" s="167">
        <f t="shared" si="316"/>
        <v>61.301000000000002</v>
      </c>
      <c r="Z1009">
        <f t="shared" si="317"/>
        <v>98.085000000000008</v>
      </c>
      <c r="AA1009">
        <f t="shared" si="318"/>
        <v>95.986000000000004</v>
      </c>
      <c r="AB1009" s="168">
        <f t="shared" si="319"/>
        <v>93.085000000000008</v>
      </c>
      <c r="AC1009">
        <f t="shared" si="320"/>
        <v>90.986000000000004</v>
      </c>
      <c r="AD1009" s="168">
        <f t="shared" si="321"/>
        <v>63.085000000000008</v>
      </c>
      <c r="AE1009">
        <f t="shared" si="322"/>
        <v>60.986000000000004</v>
      </c>
    </row>
    <row r="1010" spans="1:31" outlineLevel="1" x14ac:dyDescent="0.25">
      <c r="A1010" s="149">
        <v>50</v>
      </c>
      <c r="B1010" s="164" t="str">
        <f t="shared" si="304"/>
        <v>FA</v>
      </c>
      <c r="C1010" s="164" t="str">
        <f t="shared" si="305"/>
        <v>FA</v>
      </c>
      <c r="D1010" s="164" t="str">
        <f t="shared" si="306"/>
        <v>FA</v>
      </c>
      <c r="E1010" s="135">
        <v>189.78</v>
      </c>
      <c r="F1010" s="165">
        <v>5</v>
      </c>
      <c r="G1010" s="135">
        <v>6</v>
      </c>
      <c r="H1010" s="135">
        <v>125</v>
      </c>
      <c r="I1010" s="154">
        <v>185.54499999999999</v>
      </c>
      <c r="J1010" s="154">
        <v>6.0000000000000001E-3</v>
      </c>
      <c r="K1010" s="154">
        <v>127.18600000000001</v>
      </c>
      <c r="L1010" s="154">
        <v>125.724</v>
      </c>
      <c r="M1010" s="154">
        <v>125.944</v>
      </c>
      <c r="N1010" s="135">
        <f t="shared" si="307"/>
        <v>95</v>
      </c>
      <c r="O1010" s="167">
        <f t="shared" si="308"/>
        <v>97.186000000000007</v>
      </c>
      <c r="P1010" s="167">
        <f t="shared" si="308"/>
        <v>95.724000000000004</v>
      </c>
      <c r="Q1010" s="167">
        <f t="shared" si="308"/>
        <v>95.944000000000003</v>
      </c>
      <c r="R1010" s="135">
        <f t="shared" si="309"/>
        <v>90</v>
      </c>
      <c r="S1010" s="167">
        <f t="shared" si="310"/>
        <v>92.186000000000007</v>
      </c>
      <c r="T1010" s="167">
        <f t="shared" si="311"/>
        <v>90.724000000000004</v>
      </c>
      <c r="U1010" s="167">
        <f t="shared" si="312"/>
        <v>90.944000000000003</v>
      </c>
      <c r="V1010" s="135">
        <f t="shared" si="313"/>
        <v>60</v>
      </c>
      <c r="W1010" s="167">
        <f t="shared" si="314"/>
        <v>62.186000000000007</v>
      </c>
      <c r="X1010" s="167">
        <f t="shared" si="315"/>
        <v>60.724000000000004</v>
      </c>
      <c r="Y1010" s="167">
        <f t="shared" si="316"/>
        <v>60.944000000000003</v>
      </c>
      <c r="Z1010">
        <f t="shared" si="317"/>
        <v>97.186000000000007</v>
      </c>
      <c r="AA1010">
        <f t="shared" si="318"/>
        <v>95.724000000000004</v>
      </c>
      <c r="AB1010" s="168">
        <f t="shared" si="319"/>
        <v>92.186000000000007</v>
      </c>
      <c r="AC1010">
        <f t="shared" si="320"/>
        <v>90.724000000000004</v>
      </c>
      <c r="AD1010" s="168">
        <f t="shared" si="321"/>
        <v>62.186000000000007</v>
      </c>
      <c r="AE1010">
        <f t="shared" si="322"/>
        <v>60.724000000000004</v>
      </c>
    </row>
    <row r="1011" spans="1:31" outlineLevel="1" x14ac:dyDescent="0.25">
      <c r="A1011" s="149">
        <v>60</v>
      </c>
      <c r="B1011" s="164" t="str">
        <f t="shared" si="304"/>
        <v>FA</v>
      </c>
      <c r="C1011" s="164" t="str">
        <f t="shared" si="305"/>
        <v>FA</v>
      </c>
      <c r="D1011" s="164" t="str">
        <f t="shared" si="306"/>
        <v>FA</v>
      </c>
      <c r="E1011" s="135">
        <v>227.71</v>
      </c>
      <c r="F1011" s="165">
        <v>5</v>
      </c>
      <c r="G1011" s="135">
        <v>6</v>
      </c>
      <c r="H1011" s="135">
        <v>125</v>
      </c>
      <c r="I1011" s="154">
        <v>223.46799999999999</v>
      </c>
      <c r="J1011" s="154">
        <v>6.0000000000000001E-3</v>
      </c>
      <c r="K1011" s="154">
        <v>126.83199999999999</v>
      </c>
      <c r="L1011" s="154">
        <v>125.613</v>
      </c>
      <c r="M1011" s="154">
        <v>125.798</v>
      </c>
      <c r="N1011" s="135">
        <f t="shared" si="307"/>
        <v>95</v>
      </c>
      <c r="O1011" s="167">
        <f t="shared" si="308"/>
        <v>96.831999999999994</v>
      </c>
      <c r="P1011" s="167">
        <f t="shared" si="308"/>
        <v>95.613</v>
      </c>
      <c r="Q1011" s="167">
        <f t="shared" si="308"/>
        <v>95.798000000000002</v>
      </c>
      <c r="R1011" s="135">
        <f t="shared" si="309"/>
        <v>90</v>
      </c>
      <c r="S1011" s="167">
        <f t="shared" si="310"/>
        <v>91.831999999999994</v>
      </c>
      <c r="T1011" s="167">
        <f t="shared" si="311"/>
        <v>90.613</v>
      </c>
      <c r="U1011" s="167">
        <f t="shared" si="312"/>
        <v>90.798000000000002</v>
      </c>
      <c r="V1011" s="135">
        <f t="shared" si="313"/>
        <v>60</v>
      </c>
      <c r="W1011" s="167">
        <f t="shared" si="314"/>
        <v>61.831999999999994</v>
      </c>
      <c r="X1011" s="167">
        <f t="shared" si="315"/>
        <v>60.613</v>
      </c>
      <c r="Y1011" s="167">
        <f t="shared" si="316"/>
        <v>60.798000000000002</v>
      </c>
      <c r="Z1011">
        <f t="shared" si="317"/>
        <v>96.831999999999994</v>
      </c>
      <c r="AA1011">
        <f t="shared" si="318"/>
        <v>95.613</v>
      </c>
      <c r="AB1011" s="168">
        <f t="shared" si="319"/>
        <v>91.831999999999994</v>
      </c>
      <c r="AC1011">
        <f t="shared" si="320"/>
        <v>90.613</v>
      </c>
      <c r="AD1011" s="168">
        <f t="shared" si="321"/>
        <v>61.831999999999994</v>
      </c>
      <c r="AE1011">
        <f t="shared" si="322"/>
        <v>60.613</v>
      </c>
    </row>
    <row r="1012" spans="1:31" outlineLevel="1" x14ac:dyDescent="0.25">
      <c r="A1012" s="149">
        <v>70</v>
      </c>
      <c r="B1012" s="164" t="str">
        <f t="shared" si="304"/>
        <v>FA</v>
      </c>
      <c r="C1012" s="164" t="str">
        <f t="shared" si="305"/>
        <v>FA</v>
      </c>
      <c r="D1012" s="164" t="str">
        <f t="shared" si="306"/>
        <v>FA</v>
      </c>
      <c r="E1012" s="135">
        <v>265.63</v>
      </c>
      <c r="F1012" s="165">
        <v>5</v>
      </c>
      <c r="G1012" s="135">
        <v>6</v>
      </c>
      <c r="H1012" s="135">
        <v>125</v>
      </c>
      <c r="I1012" s="154">
        <v>261.39100000000002</v>
      </c>
      <c r="J1012" s="154">
        <v>6.0000000000000001E-3</v>
      </c>
      <c r="K1012" s="154">
        <v>126.586</v>
      </c>
      <c r="L1012" s="154">
        <v>125.53700000000001</v>
      </c>
      <c r="M1012" s="154">
        <v>125.687</v>
      </c>
      <c r="N1012" s="135">
        <f t="shared" si="307"/>
        <v>95</v>
      </c>
      <c r="O1012" s="167">
        <f t="shared" si="308"/>
        <v>96.585999999999999</v>
      </c>
      <c r="P1012" s="167">
        <f t="shared" si="308"/>
        <v>95.537000000000006</v>
      </c>
      <c r="Q1012" s="167">
        <f t="shared" si="308"/>
        <v>95.686999999999998</v>
      </c>
      <c r="R1012" s="135">
        <f t="shared" si="309"/>
        <v>90</v>
      </c>
      <c r="S1012" s="167">
        <f t="shared" si="310"/>
        <v>91.585999999999999</v>
      </c>
      <c r="T1012" s="167">
        <f t="shared" si="311"/>
        <v>90.537000000000006</v>
      </c>
      <c r="U1012" s="167">
        <f t="shared" si="312"/>
        <v>90.686999999999998</v>
      </c>
      <c r="V1012" s="135">
        <f t="shared" si="313"/>
        <v>60</v>
      </c>
      <c r="W1012" s="167">
        <f t="shared" si="314"/>
        <v>61.585999999999999</v>
      </c>
      <c r="X1012" s="167">
        <f t="shared" si="315"/>
        <v>60.537000000000006</v>
      </c>
      <c r="Y1012" s="167">
        <f t="shared" si="316"/>
        <v>60.686999999999998</v>
      </c>
      <c r="Z1012">
        <f t="shared" si="317"/>
        <v>96.585999999999999</v>
      </c>
      <c r="AA1012">
        <f t="shared" si="318"/>
        <v>95.537000000000006</v>
      </c>
      <c r="AB1012" s="168">
        <f t="shared" si="319"/>
        <v>91.585999999999999</v>
      </c>
      <c r="AC1012">
        <f t="shared" si="320"/>
        <v>90.537000000000006</v>
      </c>
      <c r="AD1012" s="168">
        <f t="shared" si="321"/>
        <v>61.585999999999999</v>
      </c>
      <c r="AE1012">
        <f t="shared" si="322"/>
        <v>60.537000000000006</v>
      </c>
    </row>
    <row r="1013" spans="1:31" outlineLevel="1" x14ac:dyDescent="0.25">
      <c r="A1013" s="149">
        <v>85</v>
      </c>
      <c r="B1013" s="164" t="str">
        <f t="shared" si="304"/>
        <v>FA</v>
      </c>
      <c r="C1013" s="164" t="str">
        <f t="shared" si="305"/>
        <v>FA</v>
      </c>
      <c r="D1013" s="164" t="str">
        <f t="shared" si="306"/>
        <v>FA</v>
      </c>
      <c r="E1013" s="135">
        <v>322.52</v>
      </c>
      <c r="F1013" s="165">
        <v>5</v>
      </c>
      <c r="G1013" s="135">
        <v>6</v>
      </c>
      <c r="H1013" s="135">
        <v>125</v>
      </c>
      <c r="I1013" s="154">
        <v>318.27499999999998</v>
      </c>
      <c r="J1013" s="154">
        <v>6.0000000000000001E-3</v>
      </c>
      <c r="K1013" s="154">
        <v>126.32599999999999</v>
      </c>
      <c r="L1013" s="154">
        <v>125.453</v>
      </c>
      <c r="M1013" s="154">
        <v>125.584</v>
      </c>
      <c r="N1013" s="135">
        <f t="shared" si="307"/>
        <v>95</v>
      </c>
      <c r="O1013" s="167">
        <f t="shared" si="308"/>
        <v>96.325999999999993</v>
      </c>
      <c r="P1013" s="167">
        <f t="shared" si="308"/>
        <v>95.453000000000003</v>
      </c>
      <c r="Q1013" s="167">
        <f t="shared" si="308"/>
        <v>95.584000000000003</v>
      </c>
      <c r="R1013" s="135">
        <f t="shared" si="309"/>
        <v>90</v>
      </c>
      <c r="S1013" s="167">
        <f t="shared" si="310"/>
        <v>91.325999999999993</v>
      </c>
      <c r="T1013" s="167">
        <f t="shared" si="311"/>
        <v>90.453000000000003</v>
      </c>
      <c r="U1013" s="167">
        <f t="shared" si="312"/>
        <v>90.584000000000003</v>
      </c>
      <c r="V1013" s="135">
        <f t="shared" si="313"/>
        <v>60</v>
      </c>
      <c r="W1013" s="167">
        <f t="shared" si="314"/>
        <v>61.325999999999993</v>
      </c>
      <c r="X1013" s="167">
        <f t="shared" si="315"/>
        <v>60.453000000000003</v>
      </c>
      <c r="Y1013" s="167">
        <f t="shared" si="316"/>
        <v>60.584000000000003</v>
      </c>
      <c r="Z1013">
        <f t="shared" si="317"/>
        <v>96.325999999999993</v>
      </c>
      <c r="AA1013">
        <f t="shared" si="318"/>
        <v>95.453000000000003</v>
      </c>
      <c r="AB1013" s="168">
        <f t="shared" si="319"/>
        <v>91.325999999999993</v>
      </c>
      <c r="AC1013">
        <f t="shared" si="320"/>
        <v>90.453000000000003</v>
      </c>
      <c r="AD1013" s="168">
        <f t="shared" si="321"/>
        <v>61.325999999999993</v>
      </c>
      <c r="AE1013">
        <f t="shared" si="322"/>
        <v>60.453000000000003</v>
      </c>
    </row>
    <row r="1014" spans="1:31" outlineLevel="1" x14ac:dyDescent="0.25">
      <c r="A1014" s="149">
        <v>100</v>
      </c>
      <c r="B1014" s="164" t="str">
        <f t="shared" si="304"/>
        <v>FA</v>
      </c>
      <c r="C1014" s="164" t="str">
        <f t="shared" si="305"/>
        <v>FA</v>
      </c>
      <c r="D1014" s="164" t="str">
        <f t="shared" si="306"/>
        <v>FA</v>
      </c>
      <c r="E1014" s="135">
        <v>379.4</v>
      </c>
      <c r="F1014" s="165">
        <v>5</v>
      </c>
      <c r="G1014" s="135">
        <v>6</v>
      </c>
      <c r="H1014" s="135">
        <v>125</v>
      </c>
      <c r="I1014" s="154">
        <v>375.16</v>
      </c>
      <c r="J1014" s="154">
        <v>6.0000000000000001E-3</v>
      </c>
      <c r="K1014" s="154">
        <v>126.131</v>
      </c>
      <c r="L1014" s="154">
        <v>125.39</v>
      </c>
      <c r="M1014" s="154">
        <v>125.501</v>
      </c>
      <c r="N1014" s="135">
        <f t="shared" si="307"/>
        <v>95</v>
      </c>
      <c r="O1014" s="167">
        <f t="shared" si="308"/>
        <v>96.131</v>
      </c>
      <c r="P1014" s="167">
        <f t="shared" si="308"/>
        <v>95.39</v>
      </c>
      <c r="Q1014" s="167">
        <f t="shared" si="308"/>
        <v>95.501000000000005</v>
      </c>
      <c r="R1014" s="135">
        <f t="shared" si="309"/>
        <v>90</v>
      </c>
      <c r="S1014" s="167">
        <f t="shared" si="310"/>
        <v>91.131</v>
      </c>
      <c r="T1014" s="167">
        <f t="shared" si="311"/>
        <v>90.39</v>
      </c>
      <c r="U1014" s="167">
        <f t="shared" si="312"/>
        <v>90.501000000000005</v>
      </c>
      <c r="V1014" s="135">
        <f t="shared" si="313"/>
        <v>60</v>
      </c>
      <c r="W1014" s="167">
        <f t="shared" si="314"/>
        <v>61.131</v>
      </c>
      <c r="X1014" s="167">
        <f t="shared" si="315"/>
        <v>60.39</v>
      </c>
      <c r="Y1014" s="167">
        <f t="shared" si="316"/>
        <v>60.501000000000005</v>
      </c>
      <c r="Z1014">
        <f t="shared" si="317"/>
        <v>96.131</v>
      </c>
      <c r="AA1014">
        <f t="shared" si="318"/>
        <v>95.39</v>
      </c>
      <c r="AB1014" s="168">
        <f t="shared" si="319"/>
        <v>91.131</v>
      </c>
      <c r="AC1014">
        <f t="shared" si="320"/>
        <v>90.39</v>
      </c>
      <c r="AD1014" s="168">
        <f t="shared" si="321"/>
        <v>61.131</v>
      </c>
      <c r="AE1014">
        <f t="shared" si="322"/>
        <v>60.39</v>
      </c>
    </row>
    <row r="1015" spans="1:31" outlineLevel="1" x14ac:dyDescent="0.25">
      <c r="A1015" s="149">
        <v>125</v>
      </c>
      <c r="B1015" s="164" t="str">
        <f t="shared" si="304"/>
        <v>FA</v>
      </c>
      <c r="C1015" s="164" t="str">
        <f t="shared" si="305"/>
        <v>FA</v>
      </c>
      <c r="D1015" s="164" t="str">
        <f t="shared" si="306"/>
        <v>FA</v>
      </c>
      <c r="E1015" s="135">
        <v>474.21</v>
      </c>
      <c r="F1015" s="165">
        <v>5</v>
      </c>
      <c r="G1015" s="135">
        <v>6</v>
      </c>
      <c r="H1015" s="135">
        <v>125</v>
      </c>
      <c r="I1015" s="154">
        <v>469.96800000000002</v>
      </c>
      <c r="J1015" s="154">
        <v>6.0000000000000001E-3</v>
      </c>
      <c r="K1015" s="154">
        <v>125.93</v>
      </c>
      <c r="L1015" s="154">
        <v>125.32</v>
      </c>
      <c r="M1015" s="154">
        <v>125.40600000000001</v>
      </c>
      <c r="N1015" s="135">
        <f t="shared" si="307"/>
        <v>95</v>
      </c>
      <c r="O1015" s="167">
        <f t="shared" si="308"/>
        <v>95.93</v>
      </c>
      <c r="P1015" s="167">
        <f t="shared" si="308"/>
        <v>95.32</v>
      </c>
      <c r="Q1015" s="167">
        <f t="shared" si="308"/>
        <v>95.406000000000006</v>
      </c>
      <c r="R1015" s="135">
        <f t="shared" si="309"/>
        <v>90</v>
      </c>
      <c r="S1015" s="167">
        <f t="shared" si="310"/>
        <v>90.93</v>
      </c>
      <c r="T1015" s="167">
        <f t="shared" si="311"/>
        <v>90.32</v>
      </c>
      <c r="U1015" s="167">
        <f t="shared" si="312"/>
        <v>90.406000000000006</v>
      </c>
      <c r="V1015" s="135">
        <f t="shared" si="313"/>
        <v>60</v>
      </c>
      <c r="W1015" s="167">
        <f t="shared" si="314"/>
        <v>60.930000000000007</v>
      </c>
      <c r="X1015" s="167">
        <f t="shared" si="315"/>
        <v>60.319999999999993</v>
      </c>
      <c r="Y1015" s="167">
        <f t="shared" si="316"/>
        <v>60.406000000000006</v>
      </c>
      <c r="Z1015">
        <f t="shared" si="317"/>
        <v>95.93</v>
      </c>
      <c r="AA1015">
        <f t="shared" si="318"/>
        <v>95.32</v>
      </c>
      <c r="AB1015" s="168">
        <f t="shared" si="319"/>
        <v>90.93</v>
      </c>
      <c r="AC1015">
        <f t="shared" si="320"/>
        <v>90.32</v>
      </c>
      <c r="AD1015" s="168">
        <f t="shared" si="321"/>
        <v>60.930000000000007</v>
      </c>
      <c r="AE1015">
        <f t="shared" si="322"/>
        <v>60.319999999999993</v>
      </c>
    </row>
    <row r="1016" spans="1:31" outlineLevel="1" x14ac:dyDescent="0.25">
      <c r="A1016" s="149">
        <v>150</v>
      </c>
      <c r="B1016" s="164" t="str">
        <f t="shared" si="304"/>
        <v>FA</v>
      </c>
      <c r="C1016" s="164" t="str">
        <f t="shared" si="305"/>
        <v>FA</v>
      </c>
      <c r="D1016" s="164" t="str">
        <f t="shared" si="306"/>
        <v>FA</v>
      </c>
      <c r="E1016" s="135">
        <v>569.02</v>
      </c>
      <c r="F1016" s="165">
        <v>5</v>
      </c>
      <c r="G1016" s="135">
        <v>6</v>
      </c>
      <c r="H1016" s="135">
        <v>125</v>
      </c>
      <c r="I1016" s="154">
        <v>564.77499999999998</v>
      </c>
      <c r="J1016" s="154">
        <v>6.0000000000000001E-3</v>
      </c>
      <c r="K1016" s="154">
        <v>125.788</v>
      </c>
      <c r="L1016" s="154">
        <v>125.274</v>
      </c>
      <c r="M1016" s="154">
        <v>125.339</v>
      </c>
      <c r="N1016" s="135">
        <f t="shared" si="307"/>
        <v>95</v>
      </c>
      <c r="O1016" s="167">
        <f t="shared" si="308"/>
        <v>95.787999999999997</v>
      </c>
      <c r="P1016" s="167">
        <f t="shared" si="308"/>
        <v>95.274000000000001</v>
      </c>
      <c r="Q1016" s="167">
        <f t="shared" si="308"/>
        <v>95.338999999999999</v>
      </c>
      <c r="R1016" s="135">
        <f t="shared" si="309"/>
        <v>90</v>
      </c>
      <c r="S1016" s="167">
        <f t="shared" si="310"/>
        <v>90.787999999999997</v>
      </c>
      <c r="T1016" s="167">
        <f t="shared" si="311"/>
        <v>90.274000000000001</v>
      </c>
      <c r="U1016" s="167">
        <f t="shared" si="312"/>
        <v>90.338999999999999</v>
      </c>
      <c r="V1016" s="135">
        <f t="shared" si="313"/>
        <v>60</v>
      </c>
      <c r="W1016" s="167">
        <f t="shared" si="314"/>
        <v>60.787999999999997</v>
      </c>
      <c r="X1016" s="167">
        <f t="shared" si="315"/>
        <v>60.274000000000001</v>
      </c>
      <c r="Y1016" s="167">
        <f t="shared" si="316"/>
        <v>60.338999999999999</v>
      </c>
      <c r="Z1016">
        <f t="shared" si="317"/>
        <v>95.787999999999997</v>
      </c>
      <c r="AA1016">
        <f t="shared" si="318"/>
        <v>95.274000000000001</v>
      </c>
      <c r="AB1016" s="168">
        <f t="shared" si="319"/>
        <v>90.787999999999997</v>
      </c>
      <c r="AC1016">
        <f t="shared" si="320"/>
        <v>90.274000000000001</v>
      </c>
      <c r="AD1016" s="168">
        <f t="shared" si="321"/>
        <v>60.787999999999997</v>
      </c>
      <c r="AE1016">
        <f t="shared" si="322"/>
        <v>60.274000000000001</v>
      </c>
    </row>
    <row r="1017" spans="1:31" outlineLevel="1" x14ac:dyDescent="0.25">
      <c r="A1017" s="149">
        <v>2</v>
      </c>
      <c r="B1017" s="164" t="str">
        <f t="shared" si="304"/>
        <v>FA</v>
      </c>
      <c r="C1017" s="164" t="str">
        <f t="shared" si="305"/>
        <v>TR</v>
      </c>
      <c r="D1017" s="164" t="str">
        <f t="shared" si="306"/>
        <v>TR</v>
      </c>
      <c r="E1017" s="135">
        <v>7.75</v>
      </c>
      <c r="F1017" s="165">
        <v>5</v>
      </c>
      <c r="G1017" s="135">
        <v>8</v>
      </c>
      <c r="H1017" s="135">
        <v>125</v>
      </c>
      <c r="I1017" s="154">
        <v>3.5138500000000001</v>
      </c>
      <c r="J1017" s="154">
        <v>8.0000000000000002E-3</v>
      </c>
      <c r="K1017" s="154">
        <v>182.739</v>
      </c>
      <c r="L1017" s="154">
        <v>141.68799999999999</v>
      </c>
      <c r="M1017" s="154">
        <v>149.02199999999999</v>
      </c>
      <c r="N1017" s="135">
        <f t="shared" si="307"/>
        <v>95</v>
      </c>
      <c r="O1017" s="167">
        <f t="shared" si="308"/>
        <v>152.739</v>
      </c>
      <c r="P1017" s="167">
        <f t="shared" si="308"/>
        <v>111.68799999999999</v>
      </c>
      <c r="Q1017" s="167">
        <f t="shared" si="308"/>
        <v>119.02199999999999</v>
      </c>
      <c r="R1017" s="135">
        <f t="shared" si="309"/>
        <v>90</v>
      </c>
      <c r="S1017" s="167">
        <f t="shared" si="310"/>
        <v>147.739</v>
      </c>
      <c r="T1017" s="167">
        <f t="shared" si="311"/>
        <v>106.68799999999999</v>
      </c>
      <c r="U1017" s="167">
        <f t="shared" si="312"/>
        <v>114.02199999999999</v>
      </c>
      <c r="V1017" s="135">
        <f t="shared" si="313"/>
        <v>60</v>
      </c>
      <c r="W1017" s="167">
        <f t="shared" si="314"/>
        <v>117.739</v>
      </c>
      <c r="X1017" s="167">
        <f t="shared" si="315"/>
        <v>76.687999999999988</v>
      </c>
      <c r="Y1017" s="167">
        <f t="shared" si="316"/>
        <v>84.021999999999991</v>
      </c>
      <c r="Z1017">
        <f t="shared" si="317"/>
        <v>152.739</v>
      </c>
      <c r="AA1017">
        <f t="shared" si="318"/>
        <v>111.68799999999999</v>
      </c>
      <c r="AB1017" s="168">
        <f t="shared" si="319"/>
        <v>147.739</v>
      </c>
      <c r="AC1017">
        <f t="shared" si="320"/>
        <v>106.68799999999999</v>
      </c>
      <c r="AD1017" s="168">
        <f t="shared" si="321"/>
        <v>117.739</v>
      </c>
      <c r="AE1017">
        <f t="shared" si="322"/>
        <v>76.687999999999988</v>
      </c>
    </row>
    <row r="1018" spans="1:31" outlineLevel="1" x14ac:dyDescent="0.25">
      <c r="A1018" s="149">
        <v>3.5</v>
      </c>
      <c r="B1018" s="164" t="str">
        <f t="shared" si="304"/>
        <v>FA</v>
      </c>
      <c r="C1018" s="164" t="str">
        <f t="shared" si="305"/>
        <v>TR</v>
      </c>
      <c r="D1018" s="164" t="str">
        <f t="shared" si="306"/>
        <v>TR</v>
      </c>
      <c r="E1018" s="135">
        <v>13.44</v>
      </c>
      <c r="F1018" s="165">
        <v>5</v>
      </c>
      <c r="G1018" s="135">
        <v>8</v>
      </c>
      <c r="H1018" s="135">
        <v>125</v>
      </c>
      <c r="I1018" s="154">
        <v>9.2023100000000007</v>
      </c>
      <c r="J1018" s="154">
        <v>8.0000000000000002E-3</v>
      </c>
      <c r="K1018" s="154">
        <v>160.15</v>
      </c>
      <c r="L1018" s="154">
        <v>135.25399999999999</v>
      </c>
      <c r="M1018" s="154">
        <v>139.43</v>
      </c>
      <c r="N1018" s="135">
        <f t="shared" si="307"/>
        <v>95</v>
      </c>
      <c r="O1018" s="167">
        <f t="shared" si="308"/>
        <v>130.15</v>
      </c>
      <c r="P1018" s="167">
        <f t="shared" si="308"/>
        <v>105.25399999999999</v>
      </c>
      <c r="Q1018" s="167">
        <f t="shared" si="308"/>
        <v>109.43</v>
      </c>
      <c r="R1018" s="135">
        <f t="shared" si="309"/>
        <v>90</v>
      </c>
      <c r="S1018" s="167">
        <f t="shared" si="310"/>
        <v>125.15</v>
      </c>
      <c r="T1018" s="167">
        <f t="shared" si="311"/>
        <v>100.25399999999999</v>
      </c>
      <c r="U1018" s="167">
        <f t="shared" si="312"/>
        <v>104.43</v>
      </c>
      <c r="V1018" s="135">
        <f t="shared" si="313"/>
        <v>60</v>
      </c>
      <c r="W1018" s="167">
        <f t="shared" si="314"/>
        <v>95.15</v>
      </c>
      <c r="X1018" s="167">
        <f t="shared" si="315"/>
        <v>70.253999999999991</v>
      </c>
      <c r="Y1018" s="167">
        <f t="shared" si="316"/>
        <v>74.430000000000007</v>
      </c>
      <c r="Z1018">
        <f t="shared" si="317"/>
        <v>130.15</v>
      </c>
      <c r="AA1018">
        <f t="shared" si="318"/>
        <v>105.25399999999999</v>
      </c>
      <c r="AB1018" s="168">
        <f t="shared" si="319"/>
        <v>125.15</v>
      </c>
      <c r="AC1018">
        <f t="shared" si="320"/>
        <v>100.25399999999999</v>
      </c>
      <c r="AD1018" s="168">
        <f t="shared" si="321"/>
        <v>95.15</v>
      </c>
      <c r="AE1018">
        <f t="shared" si="322"/>
        <v>70.253999999999991</v>
      </c>
    </row>
    <row r="1019" spans="1:31" outlineLevel="1" x14ac:dyDescent="0.25">
      <c r="A1019" s="149">
        <v>5</v>
      </c>
      <c r="B1019" s="164" t="str">
        <f t="shared" si="304"/>
        <v>FA</v>
      </c>
      <c r="C1019" s="164" t="str">
        <f t="shared" si="305"/>
        <v>TR</v>
      </c>
      <c r="D1019" s="164" t="str">
        <f t="shared" si="306"/>
        <v>TR</v>
      </c>
      <c r="E1019" s="135">
        <v>19.13</v>
      </c>
      <c r="F1019" s="165">
        <v>5</v>
      </c>
      <c r="G1019" s="135">
        <v>8</v>
      </c>
      <c r="H1019" s="135">
        <v>125</v>
      </c>
      <c r="I1019" s="154">
        <v>14.8908</v>
      </c>
      <c r="J1019" s="154">
        <v>8.0000000000000002E-3</v>
      </c>
      <c r="K1019" s="154">
        <v>150.35</v>
      </c>
      <c r="L1019" s="154">
        <v>132.465</v>
      </c>
      <c r="M1019" s="154">
        <v>135.47</v>
      </c>
      <c r="N1019" s="135">
        <f t="shared" si="307"/>
        <v>95</v>
      </c>
      <c r="O1019" s="167">
        <f t="shared" si="308"/>
        <v>120.35</v>
      </c>
      <c r="P1019" s="167">
        <f t="shared" si="308"/>
        <v>102.465</v>
      </c>
      <c r="Q1019" s="167">
        <f t="shared" si="308"/>
        <v>105.47</v>
      </c>
      <c r="R1019" s="135">
        <f t="shared" si="309"/>
        <v>90</v>
      </c>
      <c r="S1019" s="167">
        <f t="shared" si="310"/>
        <v>115.35</v>
      </c>
      <c r="T1019" s="167">
        <f t="shared" si="311"/>
        <v>97.465000000000003</v>
      </c>
      <c r="U1019" s="167">
        <f t="shared" si="312"/>
        <v>100.47</v>
      </c>
      <c r="V1019" s="135">
        <f t="shared" si="313"/>
        <v>60</v>
      </c>
      <c r="W1019" s="167">
        <f t="shared" si="314"/>
        <v>85.35</v>
      </c>
      <c r="X1019" s="167">
        <f t="shared" si="315"/>
        <v>67.465000000000003</v>
      </c>
      <c r="Y1019" s="167">
        <f t="shared" si="316"/>
        <v>70.47</v>
      </c>
      <c r="Z1019">
        <f t="shared" si="317"/>
        <v>120.35</v>
      </c>
      <c r="AA1019">
        <f t="shared" si="318"/>
        <v>102.465</v>
      </c>
      <c r="AB1019" s="168">
        <f t="shared" si="319"/>
        <v>115.35</v>
      </c>
      <c r="AC1019">
        <f t="shared" si="320"/>
        <v>97.465000000000003</v>
      </c>
      <c r="AD1019" s="168">
        <f t="shared" si="321"/>
        <v>85.35</v>
      </c>
      <c r="AE1019">
        <f t="shared" si="322"/>
        <v>67.465000000000003</v>
      </c>
    </row>
    <row r="1020" spans="1:31" outlineLevel="1" x14ac:dyDescent="0.25">
      <c r="A1020" s="149">
        <v>7.5</v>
      </c>
      <c r="B1020" s="164" t="str">
        <f t="shared" si="304"/>
        <v>FA</v>
      </c>
      <c r="C1020" s="164" t="str">
        <f t="shared" si="305"/>
        <v>TR</v>
      </c>
      <c r="D1020" s="164" t="str">
        <f t="shared" si="306"/>
        <v>TR</v>
      </c>
      <c r="E1020" s="135">
        <v>28.61</v>
      </c>
      <c r="F1020" s="165">
        <v>5</v>
      </c>
      <c r="G1020" s="135">
        <v>8</v>
      </c>
      <c r="H1020" s="135">
        <v>125</v>
      </c>
      <c r="I1020" s="154">
        <v>24.371500000000001</v>
      </c>
      <c r="J1020" s="154">
        <v>8.0000000000000002E-3</v>
      </c>
      <c r="K1020" s="154">
        <v>142.25700000000001</v>
      </c>
      <c r="L1020" s="154">
        <v>130.15</v>
      </c>
      <c r="M1020" s="154">
        <v>132.19200000000001</v>
      </c>
      <c r="N1020" s="135">
        <f t="shared" si="307"/>
        <v>95</v>
      </c>
      <c r="O1020" s="167">
        <f t="shared" si="308"/>
        <v>112.25700000000001</v>
      </c>
      <c r="P1020" s="167">
        <f t="shared" si="308"/>
        <v>100.15</v>
      </c>
      <c r="Q1020" s="167">
        <f t="shared" si="308"/>
        <v>102.19200000000001</v>
      </c>
      <c r="R1020" s="135">
        <f t="shared" si="309"/>
        <v>90</v>
      </c>
      <c r="S1020" s="167">
        <f t="shared" si="310"/>
        <v>107.25700000000001</v>
      </c>
      <c r="T1020" s="167">
        <f t="shared" si="311"/>
        <v>95.15</v>
      </c>
      <c r="U1020" s="167">
        <f t="shared" si="312"/>
        <v>97.192000000000007</v>
      </c>
      <c r="V1020" s="135">
        <f t="shared" si="313"/>
        <v>60</v>
      </c>
      <c r="W1020" s="167">
        <f t="shared" si="314"/>
        <v>77.257000000000005</v>
      </c>
      <c r="X1020" s="167">
        <f t="shared" si="315"/>
        <v>65.150000000000006</v>
      </c>
      <c r="Y1020" s="167">
        <f t="shared" si="316"/>
        <v>67.192000000000007</v>
      </c>
      <c r="Z1020">
        <f t="shared" si="317"/>
        <v>112.25700000000001</v>
      </c>
      <c r="AA1020">
        <f t="shared" si="318"/>
        <v>100.15</v>
      </c>
      <c r="AB1020" s="168">
        <f t="shared" si="319"/>
        <v>107.25700000000001</v>
      </c>
      <c r="AC1020">
        <f t="shared" si="320"/>
        <v>95.15</v>
      </c>
      <c r="AD1020" s="168">
        <f t="shared" si="321"/>
        <v>77.257000000000005</v>
      </c>
      <c r="AE1020">
        <f t="shared" si="322"/>
        <v>65.150000000000006</v>
      </c>
    </row>
    <row r="1021" spans="1:31" outlineLevel="1" x14ac:dyDescent="0.25">
      <c r="A1021" s="149">
        <v>10</v>
      </c>
      <c r="B1021" s="164" t="str">
        <f t="shared" si="304"/>
        <v>FA</v>
      </c>
      <c r="C1021" s="164" t="str">
        <f t="shared" si="305"/>
        <v>TR</v>
      </c>
      <c r="D1021" s="164" t="str">
        <f t="shared" si="306"/>
        <v>TR</v>
      </c>
      <c r="E1021" s="135">
        <v>38.090000000000003</v>
      </c>
      <c r="F1021" s="165">
        <v>5</v>
      </c>
      <c r="G1021" s="135">
        <v>8</v>
      </c>
      <c r="H1021" s="135">
        <v>125</v>
      </c>
      <c r="I1021" s="154">
        <v>33.8523</v>
      </c>
      <c r="J1021" s="154">
        <v>8.0000000000000002E-3</v>
      </c>
      <c r="K1021" s="154">
        <v>138.29400000000001</v>
      </c>
      <c r="L1021" s="154">
        <v>128.994</v>
      </c>
      <c r="M1021" s="154">
        <v>130.59800000000001</v>
      </c>
      <c r="N1021" s="135">
        <f t="shared" si="307"/>
        <v>95</v>
      </c>
      <c r="O1021" s="167">
        <f t="shared" si="308"/>
        <v>108.29400000000001</v>
      </c>
      <c r="P1021" s="167">
        <f t="shared" si="308"/>
        <v>98.994</v>
      </c>
      <c r="Q1021" s="167">
        <f t="shared" si="308"/>
        <v>100.59800000000001</v>
      </c>
      <c r="R1021" s="135">
        <f t="shared" si="309"/>
        <v>90</v>
      </c>
      <c r="S1021" s="167">
        <f t="shared" si="310"/>
        <v>103.29400000000001</v>
      </c>
      <c r="T1021" s="167">
        <f t="shared" si="311"/>
        <v>93.994</v>
      </c>
      <c r="U1021" s="167">
        <f t="shared" si="312"/>
        <v>95.598000000000013</v>
      </c>
      <c r="V1021" s="135">
        <f t="shared" si="313"/>
        <v>60</v>
      </c>
      <c r="W1021" s="167">
        <f t="shared" si="314"/>
        <v>73.294000000000011</v>
      </c>
      <c r="X1021" s="167">
        <f t="shared" si="315"/>
        <v>63.994</v>
      </c>
      <c r="Y1021" s="167">
        <f t="shared" si="316"/>
        <v>65.598000000000013</v>
      </c>
      <c r="Z1021">
        <f t="shared" si="317"/>
        <v>108.29400000000001</v>
      </c>
      <c r="AA1021">
        <f t="shared" si="318"/>
        <v>98.994</v>
      </c>
      <c r="AB1021" s="168">
        <f t="shared" si="319"/>
        <v>103.29400000000001</v>
      </c>
      <c r="AC1021">
        <f t="shared" si="320"/>
        <v>93.994</v>
      </c>
      <c r="AD1021" s="168">
        <f t="shared" si="321"/>
        <v>73.294000000000011</v>
      </c>
      <c r="AE1021">
        <f t="shared" si="322"/>
        <v>63.994</v>
      </c>
    </row>
    <row r="1022" spans="1:31" outlineLevel="1" x14ac:dyDescent="0.25">
      <c r="A1022" s="149">
        <v>15</v>
      </c>
      <c r="B1022" s="164" t="str">
        <f t="shared" si="304"/>
        <v>FA</v>
      </c>
      <c r="C1022" s="164" t="str">
        <f t="shared" si="305"/>
        <v>TR</v>
      </c>
      <c r="D1022" s="164" t="str">
        <f t="shared" si="306"/>
        <v>TR</v>
      </c>
      <c r="E1022" s="135">
        <v>57.05</v>
      </c>
      <c r="F1022" s="165">
        <v>5</v>
      </c>
      <c r="G1022" s="135">
        <v>8</v>
      </c>
      <c r="H1022" s="135">
        <v>125</v>
      </c>
      <c r="I1022" s="154">
        <v>52.813800000000001</v>
      </c>
      <c r="J1022" s="154">
        <v>8.0000000000000002E-3</v>
      </c>
      <c r="K1022" s="154">
        <v>133.98699999999999</v>
      </c>
      <c r="L1022" s="154">
        <v>127.78400000000001</v>
      </c>
      <c r="M1022" s="154">
        <v>128.77699999999999</v>
      </c>
      <c r="N1022" s="135">
        <f t="shared" si="307"/>
        <v>95</v>
      </c>
      <c r="O1022" s="167">
        <f t="shared" si="308"/>
        <v>103.98699999999999</v>
      </c>
      <c r="P1022" s="167">
        <f t="shared" si="308"/>
        <v>97.784000000000006</v>
      </c>
      <c r="Q1022" s="167">
        <f t="shared" si="308"/>
        <v>98.776999999999987</v>
      </c>
      <c r="R1022" s="135">
        <f t="shared" si="309"/>
        <v>90</v>
      </c>
      <c r="S1022" s="167">
        <f t="shared" si="310"/>
        <v>98.986999999999995</v>
      </c>
      <c r="T1022" s="167">
        <f t="shared" si="311"/>
        <v>92.784000000000006</v>
      </c>
      <c r="U1022" s="167">
        <f t="shared" si="312"/>
        <v>93.776999999999987</v>
      </c>
      <c r="V1022" s="135">
        <f t="shared" si="313"/>
        <v>60</v>
      </c>
      <c r="W1022" s="167">
        <f t="shared" si="314"/>
        <v>68.986999999999995</v>
      </c>
      <c r="X1022" s="167">
        <f t="shared" si="315"/>
        <v>62.784000000000006</v>
      </c>
      <c r="Y1022" s="167">
        <f t="shared" si="316"/>
        <v>63.776999999999987</v>
      </c>
      <c r="Z1022">
        <f t="shared" si="317"/>
        <v>103.98699999999999</v>
      </c>
      <c r="AA1022">
        <f t="shared" si="318"/>
        <v>97.784000000000006</v>
      </c>
      <c r="AB1022" s="168">
        <f t="shared" si="319"/>
        <v>98.986999999999995</v>
      </c>
      <c r="AC1022">
        <f t="shared" si="320"/>
        <v>92.784000000000006</v>
      </c>
      <c r="AD1022" s="168">
        <f t="shared" si="321"/>
        <v>68.986999999999995</v>
      </c>
      <c r="AE1022">
        <f t="shared" si="322"/>
        <v>62.784000000000006</v>
      </c>
    </row>
    <row r="1023" spans="1:31" outlineLevel="1" x14ac:dyDescent="0.25">
      <c r="A1023" s="149">
        <v>20</v>
      </c>
      <c r="B1023" s="164" t="str">
        <f t="shared" si="304"/>
        <v>FA</v>
      </c>
      <c r="C1023" s="164" t="str">
        <f t="shared" si="305"/>
        <v>TR</v>
      </c>
      <c r="D1023" s="164" t="str">
        <f t="shared" si="306"/>
        <v>TR</v>
      </c>
      <c r="E1023" s="135">
        <v>76.02</v>
      </c>
      <c r="F1023" s="165">
        <v>5</v>
      </c>
      <c r="G1023" s="135">
        <v>8</v>
      </c>
      <c r="H1023" s="135">
        <v>125</v>
      </c>
      <c r="I1023" s="154">
        <v>71.775400000000005</v>
      </c>
      <c r="J1023" s="154">
        <v>8.0000000000000002E-3</v>
      </c>
      <c r="K1023" s="154">
        <v>131.84899999999999</v>
      </c>
      <c r="L1023" s="154">
        <v>127.163</v>
      </c>
      <c r="M1023" s="154">
        <v>127.92</v>
      </c>
      <c r="N1023" s="135">
        <f t="shared" si="307"/>
        <v>95</v>
      </c>
      <c r="O1023" s="167">
        <f t="shared" si="308"/>
        <v>101.84899999999999</v>
      </c>
      <c r="P1023" s="167">
        <f t="shared" si="308"/>
        <v>97.162999999999997</v>
      </c>
      <c r="Q1023" s="167">
        <f t="shared" si="308"/>
        <v>97.92</v>
      </c>
      <c r="R1023" s="135">
        <f t="shared" si="309"/>
        <v>90</v>
      </c>
      <c r="S1023" s="167">
        <f t="shared" si="310"/>
        <v>96.84899999999999</v>
      </c>
      <c r="T1023" s="167">
        <f t="shared" si="311"/>
        <v>92.162999999999997</v>
      </c>
      <c r="U1023" s="167">
        <f t="shared" si="312"/>
        <v>92.92</v>
      </c>
      <c r="V1023" s="135">
        <f t="shared" si="313"/>
        <v>60</v>
      </c>
      <c r="W1023" s="167">
        <f t="shared" si="314"/>
        <v>66.84899999999999</v>
      </c>
      <c r="X1023" s="167">
        <f t="shared" si="315"/>
        <v>62.162999999999997</v>
      </c>
      <c r="Y1023" s="167">
        <f t="shared" si="316"/>
        <v>62.92</v>
      </c>
      <c r="Z1023">
        <f t="shared" si="317"/>
        <v>101.84899999999999</v>
      </c>
      <c r="AA1023">
        <f t="shared" si="318"/>
        <v>97.162999999999997</v>
      </c>
      <c r="AB1023" s="168">
        <f t="shared" si="319"/>
        <v>96.84899999999999</v>
      </c>
      <c r="AC1023">
        <f t="shared" si="320"/>
        <v>92.162999999999997</v>
      </c>
      <c r="AD1023" s="168">
        <f t="shared" si="321"/>
        <v>66.84899999999999</v>
      </c>
      <c r="AE1023">
        <f t="shared" si="322"/>
        <v>62.162999999999997</v>
      </c>
    </row>
    <row r="1024" spans="1:31" outlineLevel="1" x14ac:dyDescent="0.25">
      <c r="A1024" s="149">
        <v>35</v>
      </c>
      <c r="B1024" s="164" t="str">
        <f t="shared" si="304"/>
        <v>FA</v>
      </c>
      <c r="C1024" s="164" t="str">
        <f t="shared" si="305"/>
        <v>FA</v>
      </c>
      <c r="D1024" s="164" t="str">
        <f t="shared" si="306"/>
        <v>FA</v>
      </c>
      <c r="E1024" s="135">
        <v>132.9</v>
      </c>
      <c r="F1024" s="165">
        <v>5</v>
      </c>
      <c r="G1024" s="135">
        <v>8</v>
      </c>
      <c r="H1024" s="135">
        <v>125</v>
      </c>
      <c r="I1024" s="154">
        <v>128.66</v>
      </c>
      <c r="J1024" s="154">
        <v>8.0000000000000002E-3</v>
      </c>
      <c r="K1024" s="154">
        <v>129.11199999999999</v>
      </c>
      <c r="L1024" s="154">
        <v>126.315</v>
      </c>
      <c r="M1024" s="154">
        <v>126.73399999999999</v>
      </c>
      <c r="N1024" s="135">
        <f t="shared" si="307"/>
        <v>95</v>
      </c>
      <c r="O1024" s="167">
        <f t="shared" si="308"/>
        <v>99.111999999999995</v>
      </c>
      <c r="P1024" s="167">
        <f t="shared" si="308"/>
        <v>96.314999999999998</v>
      </c>
      <c r="Q1024" s="167">
        <f t="shared" si="308"/>
        <v>96.733999999999995</v>
      </c>
      <c r="R1024" s="135">
        <f t="shared" si="309"/>
        <v>90</v>
      </c>
      <c r="S1024" s="167">
        <f t="shared" si="310"/>
        <v>94.111999999999995</v>
      </c>
      <c r="T1024" s="167">
        <f t="shared" si="311"/>
        <v>91.314999999999998</v>
      </c>
      <c r="U1024" s="167">
        <f t="shared" si="312"/>
        <v>91.733999999999995</v>
      </c>
      <c r="V1024" s="135">
        <f t="shared" si="313"/>
        <v>60</v>
      </c>
      <c r="W1024" s="167">
        <f t="shared" si="314"/>
        <v>64.111999999999995</v>
      </c>
      <c r="X1024" s="167">
        <f t="shared" si="315"/>
        <v>61.314999999999998</v>
      </c>
      <c r="Y1024" s="167">
        <f t="shared" si="316"/>
        <v>61.733999999999995</v>
      </c>
      <c r="Z1024">
        <f t="shared" si="317"/>
        <v>99.111999999999995</v>
      </c>
      <c r="AA1024">
        <f t="shared" si="318"/>
        <v>96.314999999999998</v>
      </c>
      <c r="AB1024" s="168">
        <f t="shared" si="319"/>
        <v>94.111999999999995</v>
      </c>
      <c r="AC1024">
        <f t="shared" si="320"/>
        <v>91.314999999999998</v>
      </c>
      <c r="AD1024" s="168">
        <f t="shared" si="321"/>
        <v>64.111999999999995</v>
      </c>
      <c r="AE1024">
        <f t="shared" si="322"/>
        <v>61.314999999999998</v>
      </c>
    </row>
    <row r="1025" spans="1:31" outlineLevel="1" x14ac:dyDescent="0.25">
      <c r="A1025" s="149">
        <v>50</v>
      </c>
      <c r="B1025" s="164" t="str">
        <f t="shared" si="304"/>
        <v>FA</v>
      </c>
      <c r="C1025" s="164" t="str">
        <f t="shared" si="305"/>
        <v>FA</v>
      </c>
      <c r="D1025" s="164" t="str">
        <f t="shared" si="306"/>
        <v>FA</v>
      </c>
      <c r="E1025" s="135">
        <v>189.78</v>
      </c>
      <c r="F1025" s="165">
        <v>5</v>
      </c>
      <c r="G1025" s="135">
        <v>8</v>
      </c>
      <c r="H1025" s="135">
        <v>125</v>
      </c>
      <c r="I1025" s="154">
        <v>185.54499999999999</v>
      </c>
      <c r="J1025" s="154">
        <v>8.0000000000000002E-3</v>
      </c>
      <c r="K1025" s="154">
        <v>127.914</v>
      </c>
      <c r="L1025" s="154">
        <v>125.965</v>
      </c>
      <c r="M1025" s="154">
        <v>126.259</v>
      </c>
      <c r="N1025" s="135">
        <f t="shared" si="307"/>
        <v>95</v>
      </c>
      <c r="O1025" s="167">
        <f t="shared" si="308"/>
        <v>97.914000000000001</v>
      </c>
      <c r="P1025" s="167">
        <f t="shared" si="308"/>
        <v>95.965000000000003</v>
      </c>
      <c r="Q1025" s="167">
        <f t="shared" si="308"/>
        <v>96.259</v>
      </c>
      <c r="R1025" s="135">
        <f t="shared" si="309"/>
        <v>90</v>
      </c>
      <c r="S1025" s="167">
        <f t="shared" si="310"/>
        <v>92.914000000000001</v>
      </c>
      <c r="T1025" s="167">
        <f t="shared" si="311"/>
        <v>90.965000000000003</v>
      </c>
      <c r="U1025" s="167">
        <f t="shared" si="312"/>
        <v>91.259</v>
      </c>
      <c r="V1025" s="135">
        <f t="shared" si="313"/>
        <v>60</v>
      </c>
      <c r="W1025" s="167">
        <f t="shared" si="314"/>
        <v>62.914000000000001</v>
      </c>
      <c r="X1025" s="167">
        <f t="shared" si="315"/>
        <v>60.965000000000003</v>
      </c>
      <c r="Y1025" s="167">
        <f t="shared" si="316"/>
        <v>61.259</v>
      </c>
      <c r="Z1025">
        <f t="shared" si="317"/>
        <v>97.914000000000001</v>
      </c>
      <c r="AA1025">
        <f t="shared" si="318"/>
        <v>95.965000000000003</v>
      </c>
      <c r="AB1025" s="168">
        <f t="shared" si="319"/>
        <v>92.914000000000001</v>
      </c>
      <c r="AC1025">
        <f t="shared" si="320"/>
        <v>90.965000000000003</v>
      </c>
      <c r="AD1025" s="168">
        <f t="shared" si="321"/>
        <v>62.914000000000001</v>
      </c>
      <c r="AE1025">
        <f t="shared" si="322"/>
        <v>60.965000000000003</v>
      </c>
    </row>
    <row r="1026" spans="1:31" outlineLevel="1" x14ac:dyDescent="0.25">
      <c r="A1026" s="149">
        <v>60</v>
      </c>
      <c r="B1026" s="164" t="str">
        <f t="shared" si="304"/>
        <v>FA</v>
      </c>
      <c r="C1026" s="164" t="str">
        <f t="shared" si="305"/>
        <v>FA</v>
      </c>
      <c r="D1026" s="164" t="str">
        <f t="shared" si="306"/>
        <v>FA</v>
      </c>
      <c r="E1026" s="135">
        <v>227.71</v>
      </c>
      <c r="F1026" s="165">
        <v>5</v>
      </c>
      <c r="G1026" s="135">
        <v>8</v>
      </c>
      <c r="H1026" s="135">
        <v>125</v>
      </c>
      <c r="I1026" s="154">
        <v>223.46799999999999</v>
      </c>
      <c r="J1026" s="154">
        <v>8.0000000000000002E-3</v>
      </c>
      <c r="K1026" s="154">
        <v>127.44199999999999</v>
      </c>
      <c r="L1026" s="154">
        <v>125.818</v>
      </c>
      <c r="M1026" s="154">
        <v>126.063</v>
      </c>
      <c r="N1026" s="135">
        <f t="shared" si="307"/>
        <v>95</v>
      </c>
      <c r="O1026" s="167">
        <f t="shared" si="308"/>
        <v>97.441999999999993</v>
      </c>
      <c r="P1026" s="167">
        <f t="shared" si="308"/>
        <v>95.817999999999998</v>
      </c>
      <c r="Q1026" s="167">
        <f t="shared" si="308"/>
        <v>96.063000000000002</v>
      </c>
      <c r="R1026" s="135">
        <f t="shared" si="309"/>
        <v>90</v>
      </c>
      <c r="S1026" s="167">
        <f t="shared" si="310"/>
        <v>92.441999999999993</v>
      </c>
      <c r="T1026" s="167">
        <f t="shared" si="311"/>
        <v>90.817999999999998</v>
      </c>
      <c r="U1026" s="167">
        <f t="shared" si="312"/>
        <v>91.063000000000002</v>
      </c>
      <c r="V1026" s="135">
        <f t="shared" si="313"/>
        <v>60</v>
      </c>
      <c r="W1026" s="167">
        <f t="shared" si="314"/>
        <v>62.441999999999993</v>
      </c>
      <c r="X1026" s="167">
        <f t="shared" si="315"/>
        <v>60.817999999999998</v>
      </c>
      <c r="Y1026" s="167">
        <f t="shared" si="316"/>
        <v>61.063000000000002</v>
      </c>
      <c r="Z1026">
        <f t="shared" si="317"/>
        <v>97.441999999999993</v>
      </c>
      <c r="AA1026">
        <f t="shared" si="318"/>
        <v>95.817999999999998</v>
      </c>
      <c r="AB1026" s="168">
        <f t="shared" si="319"/>
        <v>92.441999999999993</v>
      </c>
      <c r="AC1026">
        <f t="shared" si="320"/>
        <v>90.817999999999998</v>
      </c>
      <c r="AD1026" s="168">
        <f t="shared" si="321"/>
        <v>62.441999999999993</v>
      </c>
      <c r="AE1026">
        <f t="shared" si="322"/>
        <v>60.817999999999998</v>
      </c>
    </row>
    <row r="1027" spans="1:31" outlineLevel="1" x14ac:dyDescent="0.25">
      <c r="A1027" s="149">
        <v>70</v>
      </c>
      <c r="B1027" s="164" t="str">
        <f t="shared" si="304"/>
        <v>FA</v>
      </c>
      <c r="C1027" s="164" t="str">
        <f t="shared" si="305"/>
        <v>FA</v>
      </c>
      <c r="D1027" s="164" t="str">
        <f t="shared" si="306"/>
        <v>FA</v>
      </c>
      <c r="E1027" s="135">
        <v>265.63</v>
      </c>
      <c r="F1027" s="165">
        <v>5</v>
      </c>
      <c r="G1027" s="135">
        <v>8</v>
      </c>
      <c r="H1027" s="135">
        <v>125</v>
      </c>
      <c r="I1027" s="154">
        <v>261.39100000000002</v>
      </c>
      <c r="J1027" s="154">
        <v>8.0000000000000002E-3</v>
      </c>
      <c r="K1027" s="154">
        <v>127.114</v>
      </c>
      <c r="L1027" s="154">
        <v>125.71599999999999</v>
      </c>
      <c r="M1027" s="154">
        <v>125.916</v>
      </c>
      <c r="N1027" s="135">
        <f t="shared" si="307"/>
        <v>95</v>
      </c>
      <c r="O1027" s="167">
        <f t="shared" si="308"/>
        <v>97.114000000000004</v>
      </c>
      <c r="P1027" s="167">
        <f t="shared" si="308"/>
        <v>95.715999999999994</v>
      </c>
      <c r="Q1027" s="167">
        <f t="shared" si="308"/>
        <v>95.915999999999997</v>
      </c>
      <c r="R1027" s="135">
        <f t="shared" si="309"/>
        <v>90</v>
      </c>
      <c r="S1027" s="167">
        <f t="shared" si="310"/>
        <v>92.114000000000004</v>
      </c>
      <c r="T1027" s="167">
        <f t="shared" si="311"/>
        <v>90.715999999999994</v>
      </c>
      <c r="U1027" s="167">
        <f t="shared" si="312"/>
        <v>90.915999999999997</v>
      </c>
      <c r="V1027" s="135">
        <f t="shared" si="313"/>
        <v>60</v>
      </c>
      <c r="W1027" s="167">
        <f t="shared" si="314"/>
        <v>62.114000000000004</v>
      </c>
      <c r="X1027" s="167">
        <f t="shared" si="315"/>
        <v>60.715999999999994</v>
      </c>
      <c r="Y1027" s="167">
        <f t="shared" si="316"/>
        <v>60.915999999999997</v>
      </c>
      <c r="Z1027">
        <f t="shared" si="317"/>
        <v>97.114000000000004</v>
      </c>
      <c r="AA1027">
        <f t="shared" si="318"/>
        <v>95.715999999999994</v>
      </c>
      <c r="AB1027" s="168">
        <f t="shared" si="319"/>
        <v>92.114000000000004</v>
      </c>
      <c r="AC1027">
        <f t="shared" si="320"/>
        <v>90.715999999999994</v>
      </c>
      <c r="AD1027" s="168">
        <f t="shared" si="321"/>
        <v>62.114000000000004</v>
      </c>
      <c r="AE1027">
        <f t="shared" si="322"/>
        <v>60.715999999999994</v>
      </c>
    </row>
    <row r="1028" spans="1:31" outlineLevel="1" x14ac:dyDescent="0.25">
      <c r="A1028" s="149">
        <v>85</v>
      </c>
      <c r="B1028" s="164" t="str">
        <f t="shared" si="304"/>
        <v>FA</v>
      </c>
      <c r="C1028" s="164" t="str">
        <f t="shared" si="305"/>
        <v>FA</v>
      </c>
      <c r="D1028" s="164" t="str">
        <f t="shared" si="306"/>
        <v>FA</v>
      </c>
      <c r="E1028" s="135">
        <v>322.52</v>
      </c>
      <c r="F1028" s="165">
        <v>5</v>
      </c>
      <c r="G1028" s="135">
        <v>8</v>
      </c>
      <c r="H1028" s="135">
        <v>125</v>
      </c>
      <c r="I1028" s="154">
        <v>318.27499999999998</v>
      </c>
      <c r="J1028" s="154">
        <v>8.0000000000000002E-3</v>
      </c>
      <c r="K1028" s="154">
        <v>126.768</v>
      </c>
      <c r="L1028" s="154">
        <v>125.604</v>
      </c>
      <c r="M1028" s="154">
        <v>125.779</v>
      </c>
      <c r="N1028" s="135">
        <f t="shared" si="307"/>
        <v>95</v>
      </c>
      <c r="O1028" s="167">
        <f t="shared" si="308"/>
        <v>96.768000000000001</v>
      </c>
      <c r="P1028" s="167">
        <f t="shared" si="308"/>
        <v>95.603999999999999</v>
      </c>
      <c r="Q1028" s="167">
        <f t="shared" si="308"/>
        <v>95.778999999999996</v>
      </c>
      <c r="R1028" s="135">
        <f t="shared" si="309"/>
        <v>90</v>
      </c>
      <c r="S1028" s="167">
        <f t="shared" si="310"/>
        <v>91.768000000000001</v>
      </c>
      <c r="T1028" s="167">
        <f t="shared" si="311"/>
        <v>90.603999999999999</v>
      </c>
      <c r="U1028" s="167">
        <f t="shared" si="312"/>
        <v>90.778999999999996</v>
      </c>
      <c r="V1028" s="135">
        <f t="shared" si="313"/>
        <v>60</v>
      </c>
      <c r="W1028" s="167">
        <f t="shared" si="314"/>
        <v>61.768000000000001</v>
      </c>
      <c r="X1028" s="167">
        <f t="shared" si="315"/>
        <v>60.603999999999999</v>
      </c>
      <c r="Y1028" s="167">
        <f t="shared" si="316"/>
        <v>60.778999999999996</v>
      </c>
      <c r="Z1028">
        <f t="shared" si="317"/>
        <v>96.768000000000001</v>
      </c>
      <c r="AA1028">
        <f t="shared" si="318"/>
        <v>95.603999999999999</v>
      </c>
      <c r="AB1028" s="168">
        <f t="shared" si="319"/>
        <v>91.768000000000001</v>
      </c>
      <c r="AC1028">
        <f t="shared" si="320"/>
        <v>90.603999999999999</v>
      </c>
      <c r="AD1028" s="168">
        <f t="shared" si="321"/>
        <v>61.768000000000001</v>
      </c>
      <c r="AE1028">
        <f t="shared" si="322"/>
        <v>60.603999999999999</v>
      </c>
    </row>
    <row r="1029" spans="1:31" outlineLevel="1" x14ac:dyDescent="0.25">
      <c r="A1029" s="149">
        <v>100</v>
      </c>
      <c r="B1029" s="164" t="str">
        <f t="shared" si="304"/>
        <v>FA</v>
      </c>
      <c r="C1029" s="164" t="str">
        <f t="shared" si="305"/>
        <v>FA</v>
      </c>
      <c r="D1029" s="164" t="str">
        <f t="shared" si="306"/>
        <v>FA</v>
      </c>
      <c r="E1029" s="135">
        <v>379.4</v>
      </c>
      <c r="F1029" s="165">
        <v>5</v>
      </c>
      <c r="G1029" s="135">
        <v>8</v>
      </c>
      <c r="H1029" s="135">
        <v>125</v>
      </c>
      <c r="I1029" s="154">
        <v>375.16</v>
      </c>
      <c r="J1029" s="154">
        <v>8.0000000000000002E-3</v>
      </c>
      <c r="K1029" s="154">
        <v>126.509</v>
      </c>
      <c r="L1029" s="154">
        <v>125.52</v>
      </c>
      <c r="M1029" s="154">
        <v>125.667</v>
      </c>
      <c r="N1029" s="135">
        <f t="shared" si="307"/>
        <v>95</v>
      </c>
      <c r="O1029" s="167">
        <f t="shared" si="308"/>
        <v>96.509</v>
      </c>
      <c r="P1029" s="167">
        <f t="shared" si="308"/>
        <v>95.52</v>
      </c>
      <c r="Q1029" s="167">
        <f t="shared" si="308"/>
        <v>95.667000000000002</v>
      </c>
      <c r="R1029" s="135">
        <f t="shared" si="309"/>
        <v>90</v>
      </c>
      <c r="S1029" s="167">
        <f t="shared" si="310"/>
        <v>91.509</v>
      </c>
      <c r="T1029" s="167">
        <f t="shared" si="311"/>
        <v>90.52</v>
      </c>
      <c r="U1029" s="167">
        <f t="shared" si="312"/>
        <v>90.667000000000002</v>
      </c>
      <c r="V1029" s="135">
        <f t="shared" si="313"/>
        <v>60</v>
      </c>
      <c r="W1029" s="167">
        <f t="shared" si="314"/>
        <v>61.509</v>
      </c>
      <c r="X1029" s="167">
        <f t="shared" si="315"/>
        <v>60.519999999999996</v>
      </c>
      <c r="Y1029" s="167">
        <f t="shared" si="316"/>
        <v>60.667000000000002</v>
      </c>
      <c r="Z1029">
        <f t="shared" si="317"/>
        <v>96.509</v>
      </c>
      <c r="AA1029">
        <f t="shared" si="318"/>
        <v>95.52</v>
      </c>
      <c r="AB1029" s="168">
        <f t="shared" si="319"/>
        <v>91.509</v>
      </c>
      <c r="AC1029">
        <f t="shared" si="320"/>
        <v>90.52</v>
      </c>
      <c r="AD1029" s="168">
        <f t="shared" si="321"/>
        <v>61.509</v>
      </c>
      <c r="AE1029">
        <f t="shared" si="322"/>
        <v>60.519999999999996</v>
      </c>
    </row>
    <row r="1030" spans="1:31" outlineLevel="1" x14ac:dyDescent="0.25">
      <c r="A1030" s="149">
        <v>125</v>
      </c>
      <c r="B1030" s="164" t="str">
        <f t="shared" si="304"/>
        <v>FA</v>
      </c>
      <c r="C1030" s="164" t="str">
        <f t="shared" si="305"/>
        <v>FA</v>
      </c>
      <c r="D1030" s="164" t="str">
        <f t="shared" si="306"/>
        <v>FA</v>
      </c>
      <c r="E1030" s="135">
        <v>474.21</v>
      </c>
      <c r="F1030" s="165">
        <v>5</v>
      </c>
      <c r="G1030" s="135">
        <v>8</v>
      </c>
      <c r="H1030" s="135">
        <v>125</v>
      </c>
      <c r="I1030" s="154">
        <v>469.96800000000002</v>
      </c>
      <c r="J1030" s="154">
        <v>8.0000000000000002E-3</v>
      </c>
      <c r="K1030" s="154">
        <v>126.241</v>
      </c>
      <c r="L1030" s="154">
        <v>125.42700000000001</v>
      </c>
      <c r="M1030" s="154">
        <v>125.541</v>
      </c>
      <c r="N1030" s="135">
        <f t="shared" si="307"/>
        <v>95</v>
      </c>
      <c r="O1030" s="167">
        <f t="shared" si="308"/>
        <v>96.241</v>
      </c>
      <c r="P1030" s="167">
        <f t="shared" si="308"/>
        <v>95.427000000000007</v>
      </c>
      <c r="Q1030" s="167">
        <f t="shared" si="308"/>
        <v>95.540999999999997</v>
      </c>
      <c r="R1030" s="135">
        <f t="shared" si="309"/>
        <v>90</v>
      </c>
      <c r="S1030" s="167">
        <f t="shared" si="310"/>
        <v>91.241</v>
      </c>
      <c r="T1030" s="167">
        <f t="shared" si="311"/>
        <v>90.427000000000007</v>
      </c>
      <c r="U1030" s="167">
        <f t="shared" si="312"/>
        <v>90.540999999999997</v>
      </c>
      <c r="V1030" s="135">
        <f t="shared" si="313"/>
        <v>60</v>
      </c>
      <c r="W1030" s="167">
        <f t="shared" si="314"/>
        <v>61.241</v>
      </c>
      <c r="X1030" s="167">
        <f t="shared" si="315"/>
        <v>60.427000000000007</v>
      </c>
      <c r="Y1030" s="167">
        <f t="shared" si="316"/>
        <v>60.540999999999997</v>
      </c>
      <c r="Z1030">
        <f t="shared" si="317"/>
        <v>96.241</v>
      </c>
      <c r="AA1030">
        <f t="shared" si="318"/>
        <v>95.427000000000007</v>
      </c>
      <c r="AB1030" s="168">
        <f t="shared" si="319"/>
        <v>91.241</v>
      </c>
      <c r="AC1030">
        <f t="shared" si="320"/>
        <v>90.427000000000007</v>
      </c>
      <c r="AD1030" s="168">
        <f t="shared" si="321"/>
        <v>61.241</v>
      </c>
      <c r="AE1030">
        <f t="shared" si="322"/>
        <v>60.427000000000007</v>
      </c>
    </row>
    <row r="1031" spans="1:31" outlineLevel="1" x14ac:dyDescent="0.25">
      <c r="A1031" s="149">
        <v>150</v>
      </c>
      <c r="B1031" s="164" t="str">
        <f t="shared" si="304"/>
        <v>FA</v>
      </c>
      <c r="C1031" s="164" t="str">
        <f t="shared" si="305"/>
        <v>FA</v>
      </c>
      <c r="D1031" s="164" t="str">
        <f t="shared" si="306"/>
        <v>FA</v>
      </c>
      <c r="E1031" s="135">
        <v>569.02</v>
      </c>
      <c r="F1031" s="165">
        <v>5</v>
      </c>
      <c r="G1031" s="135">
        <v>8</v>
      </c>
      <c r="H1031" s="135">
        <v>125</v>
      </c>
      <c r="I1031" s="154">
        <v>564.77499999999998</v>
      </c>
      <c r="J1031" s="154">
        <v>8.0000000000000002E-3</v>
      </c>
      <c r="K1031" s="154">
        <v>126.051</v>
      </c>
      <c r="L1031" s="154">
        <v>125.36499999999999</v>
      </c>
      <c r="M1031" s="154">
        <v>125.453</v>
      </c>
      <c r="N1031" s="135">
        <f t="shared" si="307"/>
        <v>95</v>
      </c>
      <c r="O1031" s="167">
        <f t="shared" si="308"/>
        <v>96.051000000000002</v>
      </c>
      <c r="P1031" s="167">
        <f t="shared" si="308"/>
        <v>95.364999999999995</v>
      </c>
      <c r="Q1031" s="167">
        <f t="shared" si="308"/>
        <v>95.453000000000003</v>
      </c>
      <c r="R1031" s="135">
        <f t="shared" si="309"/>
        <v>90</v>
      </c>
      <c r="S1031" s="167">
        <f t="shared" si="310"/>
        <v>91.051000000000002</v>
      </c>
      <c r="T1031" s="167">
        <f t="shared" si="311"/>
        <v>90.364999999999995</v>
      </c>
      <c r="U1031" s="167">
        <f t="shared" si="312"/>
        <v>90.453000000000003</v>
      </c>
      <c r="V1031" s="135">
        <f t="shared" si="313"/>
        <v>60</v>
      </c>
      <c r="W1031" s="167">
        <f t="shared" si="314"/>
        <v>61.051000000000002</v>
      </c>
      <c r="X1031" s="167">
        <f t="shared" si="315"/>
        <v>60.364999999999995</v>
      </c>
      <c r="Y1031" s="167">
        <f t="shared" si="316"/>
        <v>60.453000000000003</v>
      </c>
      <c r="Z1031">
        <f t="shared" si="317"/>
        <v>96.051000000000002</v>
      </c>
      <c r="AA1031">
        <f t="shared" si="318"/>
        <v>95.364999999999995</v>
      </c>
      <c r="AB1031" s="168">
        <f t="shared" si="319"/>
        <v>91.051000000000002</v>
      </c>
      <c r="AC1031">
        <f t="shared" si="320"/>
        <v>90.364999999999995</v>
      </c>
      <c r="AD1031" s="168">
        <f t="shared" si="321"/>
        <v>61.051000000000002</v>
      </c>
      <c r="AE1031">
        <f t="shared" si="322"/>
        <v>60.364999999999995</v>
      </c>
    </row>
    <row r="1032" spans="1:31" outlineLevel="1" x14ac:dyDescent="0.25">
      <c r="A1032" s="149">
        <v>2</v>
      </c>
      <c r="B1032" s="164" t="str">
        <f t="shared" si="304"/>
        <v>FA</v>
      </c>
      <c r="C1032" s="164" t="str">
        <f t="shared" si="305"/>
        <v>TR</v>
      </c>
      <c r="D1032" s="164" t="str">
        <f t="shared" si="306"/>
        <v>TR</v>
      </c>
      <c r="E1032" s="135">
        <v>7.75</v>
      </c>
      <c r="F1032" s="165">
        <v>5</v>
      </c>
      <c r="G1032" s="135">
        <v>9</v>
      </c>
      <c r="H1032" s="135">
        <v>125</v>
      </c>
      <c r="I1032" s="154">
        <v>3.5138500000000001</v>
      </c>
      <c r="J1032" s="154">
        <v>8.9999999999999993E-3</v>
      </c>
      <c r="K1032" s="154">
        <v>189.81399999999999</v>
      </c>
      <c r="L1032" s="154">
        <v>143.74100000000001</v>
      </c>
      <c r="M1032" s="154">
        <v>151.964</v>
      </c>
      <c r="N1032" s="135">
        <f t="shared" si="307"/>
        <v>95</v>
      </c>
      <c r="O1032" s="167">
        <f t="shared" si="308"/>
        <v>159.81399999999999</v>
      </c>
      <c r="P1032" s="167">
        <f t="shared" si="308"/>
        <v>113.74100000000001</v>
      </c>
      <c r="Q1032" s="167">
        <f t="shared" si="308"/>
        <v>121.964</v>
      </c>
      <c r="R1032" s="135">
        <f t="shared" si="309"/>
        <v>90</v>
      </c>
      <c r="S1032" s="167">
        <f t="shared" si="310"/>
        <v>154.81399999999999</v>
      </c>
      <c r="T1032" s="167">
        <f t="shared" si="311"/>
        <v>108.74100000000001</v>
      </c>
      <c r="U1032" s="167">
        <f t="shared" si="312"/>
        <v>116.964</v>
      </c>
      <c r="V1032" s="135">
        <f t="shared" si="313"/>
        <v>60</v>
      </c>
      <c r="W1032" s="167">
        <f t="shared" si="314"/>
        <v>124.81399999999999</v>
      </c>
      <c r="X1032" s="167">
        <f t="shared" si="315"/>
        <v>78.741000000000014</v>
      </c>
      <c r="Y1032" s="167">
        <f t="shared" si="316"/>
        <v>86.963999999999999</v>
      </c>
      <c r="Z1032">
        <f t="shared" si="317"/>
        <v>159.81399999999999</v>
      </c>
      <c r="AA1032">
        <f t="shared" si="318"/>
        <v>113.74100000000001</v>
      </c>
      <c r="AB1032" s="168">
        <f t="shared" si="319"/>
        <v>154.81399999999999</v>
      </c>
      <c r="AC1032">
        <f t="shared" si="320"/>
        <v>108.74100000000001</v>
      </c>
      <c r="AD1032" s="168">
        <f t="shared" si="321"/>
        <v>124.81399999999999</v>
      </c>
      <c r="AE1032">
        <f t="shared" si="322"/>
        <v>78.741000000000014</v>
      </c>
    </row>
    <row r="1033" spans="1:31" outlineLevel="1" x14ac:dyDescent="0.25">
      <c r="A1033" s="149">
        <v>3.5</v>
      </c>
      <c r="B1033" s="164" t="str">
        <f t="shared" si="304"/>
        <v>FA</v>
      </c>
      <c r="C1033" s="164" t="str">
        <f t="shared" si="305"/>
        <v>TR</v>
      </c>
      <c r="D1033" s="164" t="str">
        <f t="shared" si="306"/>
        <v>TR</v>
      </c>
      <c r="E1033" s="135">
        <v>13.44</v>
      </c>
      <c r="F1033" s="165">
        <v>5</v>
      </c>
      <c r="G1033" s="135">
        <v>9</v>
      </c>
      <c r="H1033" s="135">
        <v>125</v>
      </c>
      <c r="I1033" s="154">
        <v>9.2023100000000007</v>
      </c>
      <c r="J1033" s="154">
        <v>8.9999999999999993E-3</v>
      </c>
      <c r="K1033" s="154">
        <v>164.49</v>
      </c>
      <c r="L1033" s="154">
        <v>136.524</v>
      </c>
      <c r="M1033" s="154">
        <v>141.21199999999999</v>
      </c>
      <c r="N1033" s="135">
        <f t="shared" si="307"/>
        <v>95</v>
      </c>
      <c r="O1033" s="167">
        <f t="shared" si="308"/>
        <v>134.49</v>
      </c>
      <c r="P1033" s="167">
        <f t="shared" si="308"/>
        <v>106.524</v>
      </c>
      <c r="Q1033" s="167">
        <f t="shared" si="308"/>
        <v>111.21199999999999</v>
      </c>
      <c r="R1033" s="135">
        <f t="shared" si="309"/>
        <v>90</v>
      </c>
      <c r="S1033" s="167">
        <f t="shared" si="310"/>
        <v>129.49</v>
      </c>
      <c r="T1033" s="167">
        <f t="shared" si="311"/>
        <v>101.524</v>
      </c>
      <c r="U1033" s="167">
        <f t="shared" si="312"/>
        <v>106.21199999999999</v>
      </c>
      <c r="V1033" s="135">
        <f t="shared" si="313"/>
        <v>60</v>
      </c>
      <c r="W1033" s="167">
        <f t="shared" si="314"/>
        <v>99.490000000000009</v>
      </c>
      <c r="X1033" s="167">
        <f t="shared" si="315"/>
        <v>71.524000000000001</v>
      </c>
      <c r="Y1033" s="167">
        <f t="shared" si="316"/>
        <v>76.211999999999989</v>
      </c>
      <c r="Z1033">
        <f t="shared" si="317"/>
        <v>134.49</v>
      </c>
      <c r="AA1033">
        <f t="shared" si="318"/>
        <v>106.524</v>
      </c>
      <c r="AB1033" s="168">
        <f t="shared" si="319"/>
        <v>129.49</v>
      </c>
      <c r="AC1033">
        <f t="shared" si="320"/>
        <v>101.524</v>
      </c>
      <c r="AD1033" s="168">
        <f t="shared" si="321"/>
        <v>99.490000000000009</v>
      </c>
      <c r="AE1033">
        <f t="shared" si="322"/>
        <v>71.524000000000001</v>
      </c>
    </row>
    <row r="1034" spans="1:31" outlineLevel="1" x14ac:dyDescent="0.25">
      <c r="A1034" s="149">
        <v>5</v>
      </c>
      <c r="B1034" s="164" t="str">
        <f t="shared" si="304"/>
        <v>FA</v>
      </c>
      <c r="C1034" s="164" t="str">
        <f t="shared" si="305"/>
        <v>TR</v>
      </c>
      <c r="D1034" s="164" t="str">
        <f t="shared" si="306"/>
        <v>TR</v>
      </c>
      <c r="E1034" s="135">
        <v>19.13</v>
      </c>
      <c r="F1034" s="165">
        <v>5</v>
      </c>
      <c r="G1034" s="135">
        <v>9</v>
      </c>
      <c r="H1034" s="135">
        <v>125</v>
      </c>
      <c r="I1034" s="154">
        <v>14.8908</v>
      </c>
      <c r="J1034" s="154">
        <v>8.9999999999999993E-3</v>
      </c>
      <c r="K1034" s="154">
        <v>153.49</v>
      </c>
      <c r="L1034" s="154">
        <v>133.392</v>
      </c>
      <c r="M1034" s="154">
        <v>136.768</v>
      </c>
      <c r="N1034" s="135">
        <f t="shared" si="307"/>
        <v>95</v>
      </c>
      <c r="O1034" s="167">
        <f t="shared" si="308"/>
        <v>123.49000000000001</v>
      </c>
      <c r="P1034" s="167">
        <f t="shared" si="308"/>
        <v>103.392</v>
      </c>
      <c r="Q1034" s="167">
        <f t="shared" si="308"/>
        <v>106.768</v>
      </c>
      <c r="R1034" s="135">
        <f t="shared" si="309"/>
        <v>90</v>
      </c>
      <c r="S1034" s="167">
        <f t="shared" si="310"/>
        <v>118.49000000000001</v>
      </c>
      <c r="T1034" s="167">
        <f t="shared" si="311"/>
        <v>98.391999999999996</v>
      </c>
      <c r="U1034" s="167">
        <f t="shared" si="312"/>
        <v>101.768</v>
      </c>
      <c r="V1034" s="135">
        <f t="shared" si="313"/>
        <v>60</v>
      </c>
      <c r="W1034" s="167">
        <f t="shared" si="314"/>
        <v>88.490000000000009</v>
      </c>
      <c r="X1034" s="167">
        <f t="shared" si="315"/>
        <v>68.391999999999996</v>
      </c>
      <c r="Y1034" s="167">
        <f t="shared" si="316"/>
        <v>71.768000000000001</v>
      </c>
      <c r="Z1034">
        <f t="shared" si="317"/>
        <v>123.49000000000001</v>
      </c>
      <c r="AA1034">
        <f t="shared" si="318"/>
        <v>103.392</v>
      </c>
      <c r="AB1034" s="168">
        <f t="shared" si="319"/>
        <v>118.49000000000001</v>
      </c>
      <c r="AC1034">
        <f t="shared" si="320"/>
        <v>98.391999999999996</v>
      </c>
      <c r="AD1034" s="168">
        <f t="shared" si="321"/>
        <v>88.490000000000009</v>
      </c>
      <c r="AE1034">
        <f t="shared" si="322"/>
        <v>68.391999999999996</v>
      </c>
    </row>
    <row r="1035" spans="1:31" outlineLevel="1" x14ac:dyDescent="0.25">
      <c r="A1035" s="149">
        <v>7.5</v>
      </c>
      <c r="B1035" s="164" t="str">
        <f t="shared" si="304"/>
        <v>FA</v>
      </c>
      <c r="C1035" s="164" t="str">
        <f t="shared" si="305"/>
        <v>TR</v>
      </c>
      <c r="D1035" s="164" t="str">
        <f t="shared" si="306"/>
        <v>TR</v>
      </c>
      <c r="E1035" s="135">
        <v>28.61</v>
      </c>
      <c r="F1035" s="165">
        <v>5</v>
      </c>
      <c r="G1035" s="135">
        <v>9</v>
      </c>
      <c r="H1035" s="135">
        <v>125</v>
      </c>
      <c r="I1035" s="154">
        <v>24.371500000000001</v>
      </c>
      <c r="J1035" s="154">
        <v>8.9999999999999993E-3</v>
      </c>
      <c r="K1035" s="154">
        <v>144.40100000000001</v>
      </c>
      <c r="L1035" s="154">
        <v>130.791</v>
      </c>
      <c r="M1035" s="154">
        <v>133.08600000000001</v>
      </c>
      <c r="N1035" s="135">
        <f t="shared" si="307"/>
        <v>95</v>
      </c>
      <c r="O1035" s="167">
        <f t="shared" si="308"/>
        <v>114.40100000000001</v>
      </c>
      <c r="P1035" s="167">
        <f t="shared" si="308"/>
        <v>100.791</v>
      </c>
      <c r="Q1035" s="167">
        <f t="shared" si="308"/>
        <v>103.08600000000001</v>
      </c>
      <c r="R1035" s="135">
        <f t="shared" si="309"/>
        <v>90</v>
      </c>
      <c r="S1035" s="167">
        <f t="shared" si="310"/>
        <v>109.40100000000001</v>
      </c>
      <c r="T1035" s="167">
        <f t="shared" si="311"/>
        <v>95.790999999999997</v>
      </c>
      <c r="U1035" s="167">
        <f t="shared" si="312"/>
        <v>98.086000000000013</v>
      </c>
      <c r="V1035" s="135">
        <f t="shared" si="313"/>
        <v>60</v>
      </c>
      <c r="W1035" s="167">
        <f t="shared" si="314"/>
        <v>79.40100000000001</v>
      </c>
      <c r="X1035" s="167">
        <f t="shared" si="315"/>
        <v>65.790999999999997</v>
      </c>
      <c r="Y1035" s="167">
        <f t="shared" si="316"/>
        <v>68.086000000000013</v>
      </c>
      <c r="Z1035">
        <f t="shared" si="317"/>
        <v>114.40100000000001</v>
      </c>
      <c r="AA1035">
        <f t="shared" si="318"/>
        <v>100.791</v>
      </c>
      <c r="AB1035" s="168">
        <f t="shared" si="319"/>
        <v>109.40100000000001</v>
      </c>
      <c r="AC1035">
        <f t="shared" si="320"/>
        <v>95.790999999999997</v>
      </c>
      <c r="AD1035" s="168">
        <f t="shared" si="321"/>
        <v>79.40100000000001</v>
      </c>
      <c r="AE1035">
        <f t="shared" si="322"/>
        <v>65.790999999999997</v>
      </c>
    </row>
    <row r="1036" spans="1:31" outlineLevel="1" x14ac:dyDescent="0.25">
      <c r="A1036" s="149">
        <v>10</v>
      </c>
      <c r="B1036" s="164" t="str">
        <f t="shared" si="304"/>
        <v>FA</v>
      </c>
      <c r="C1036" s="164" t="str">
        <f t="shared" si="305"/>
        <v>TR</v>
      </c>
      <c r="D1036" s="164" t="str">
        <f t="shared" si="306"/>
        <v>TR</v>
      </c>
      <c r="E1036" s="135">
        <v>38.090000000000003</v>
      </c>
      <c r="F1036" s="165">
        <v>5</v>
      </c>
      <c r="G1036" s="135">
        <v>9</v>
      </c>
      <c r="H1036" s="135">
        <v>125</v>
      </c>
      <c r="I1036" s="154">
        <v>33.8523</v>
      </c>
      <c r="J1036" s="154">
        <v>8.9999999999999993E-3</v>
      </c>
      <c r="K1036" s="154">
        <v>139.94800000000001</v>
      </c>
      <c r="L1036" s="154">
        <v>129.49199999999999</v>
      </c>
      <c r="M1036" s="154">
        <v>131.29499999999999</v>
      </c>
      <c r="N1036" s="135">
        <f t="shared" si="307"/>
        <v>95</v>
      </c>
      <c r="O1036" s="167">
        <f t="shared" si="308"/>
        <v>109.94800000000001</v>
      </c>
      <c r="P1036" s="167">
        <f t="shared" si="308"/>
        <v>99.49199999999999</v>
      </c>
      <c r="Q1036" s="167">
        <f t="shared" si="308"/>
        <v>101.29499999999999</v>
      </c>
      <c r="R1036" s="135">
        <f t="shared" si="309"/>
        <v>90</v>
      </c>
      <c r="S1036" s="167">
        <f t="shared" si="310"/>
        <v>104.94800000000001</v>
      </c>
      <c r="T1036" s="167">
        <f t="shared" si="311"/>
        <v>94.49199999999999</v>
      </c>
      <c r="U1036" s="167">
        <f t="shared" si="312"/>
        <v>96.294999999999987</v>
      </c>
      <c r="V1036" s="135">
        <f t="shared" si="313"/>
        <v>60</v>
      </c>
      <c r="W1036" s="167">
        <f t="shared" si="314"/>
        <v>74.948000000000008</v>
      </c>
      <c r="X1036" s="167">
        <f t="shared" si="315"/>
        <v>64.49199999999999</v>
      </c>
      <c r="Y1036" s="167">
        <f t="shared" si="316"/>
        <v>66.294999999999987</v>
      </c>
      <c r="Z1036">
        <f t="shared" si="317"/>
        <v>109.94800000000001</v>
      </c>
      <c r="AA1036">
        <f t="shared" si="318"/>
        <v>99.49199999999999</v>
      </c>
      <c r="AB1036" s="168">
        <f t="shared" si="319"/>
        <v>104.94800000000001</v>
      </c>
      <c r="AC1036">
        <f t="shared" si="320"/>
        <v>94.49199999999999</v>
      </c>
      <c r="AD1036" s="168">
        <f t="shared" si="321"/>
        <v>74.948000000000008</v>
      </c>
      <c r="AE1036">
        <f t="shared" si="322"/>
        <v>64.49199999999999</v>
      </c>
    </row>
    <row r="1037" spans="1:31" outlineLevel="1" x14ac:dyDescent="0.25">
      <c r="A1037" s="149">
        <v>15</v>
      </c>
      <c r="B1037" s="164" t="str">
        <f t="shared" si="304"/>
        <v>FA</v>
      </c>
      <c r="C1037" s="164" t="str">
        <f t="shared" si="305"/>
        <v>TR</v>
      </c>
      <c r="D1037" s="164" t="str">
        <f t="shared" si="306"/>
        <v>TR</v>
      </c>
      <c r="E1037" s="135">
        <v>57.05</v>
      </c>
      <c r="F1037" s="165">
        <v>5</v>
      </c>
      <c r="G1037" s="135">
        <v>9</v>
      </c>
      <c r="H1037" s="135">
        <v>125</v>
      </c>
      <c r="I1037" s="154">
        <v>52.813800000000001</v>
      </c>
      <c r="J1037" s="154">
        <v>8.9999999999999993E-3</v>
      </c>
      <c r="K1037" s="154">
        <v>135.107</v>
      </c>
      <c r="L1037" s="154">
        <v>128.13200000000001</v>
      </c>
      <c r="M1037" s="154">
        <v>129.24799999999999</v>
      </c>
      <c r="N1037" s="135">
        <f t="shared" si="307"/>
        <v>95</v>
      </c>
      <c r="O1037" s="167">
        <f t="shared" si="308"/>
        <v>105.107</v>
      </c>
      <c r="P1037" s="167">
        <f t="shared" si="308"/>
        <v>98.132000000000005</v>
      </c>
      <c r="Q1037" s="167">
        <f t="shared" si="308"/>
        <v>99.24799999999999</v>
      </c>
      <c r="R1037" s="135">
        <f t="shared" si="309"/>
        <v>90</v>
      </c>
      <c r="S1037" s="167">
        <f t="shared" si="310"/>
        <v>100.107</v>
      </c>
      <c r="T1037" s="167">
        <f t="shared" si="311"/>
        <v>93.132000000000005</v>
      </c>
      <c r="U1037" s="167">
        <f t="shared" si="312"/>
        <v>94.24799999999999</v>
      </c>
      <c r="V1037" s="135">
        <f t="shared" si="313"/>
        <v>60</v>
      </c>
      <c r="W1037" s="167">
        <f t="shared" si="314"/>
        <v>70.106999999999999</v>
      </c>
      <c r="X1037" s="167">
        <f t="shared" si="315"/>
        <v>63.132000000000005</v>
      </c>
      <c r="Y1037" s="167">
        <f t="shared" si="316"/>
        <v>64.24799999999999</v>
      </c>
      <c r="Z1037">
        <f t="shared" si="317"/>
        <v>105.107</v>
      </c>
      <c r="AA1037">
        <f t="shared" si="318"/>
        <v>98.132000000000005</v>
      </c>
      <c r="AB1037" s="168">
        <f t="shared" si="319"/>
        <v>100.107</v>
      </c>
      <c r="AC1037">
        <f t="shared" si="320"/>
        <v>93.132000000000005</v>
      </c>
      <c r="AD1037" s="168">
        <f t="shared" si="321"/>
        <v>70.106999999999999</v>
      </c>
      <c r="AE1037">
        <f t="shared" si="322"/>
        <v>63.132000000000005</v>
      </c>
    </row>
    <row r="1038" spans="1:31" outlineLevel="1" x14ac:dyDescent="0.25">
      <c r="A1038" s="149">
        <v>20</v>
      </c>
      <c r="B1038" s="164" t="str">
        <f t="shared" si="304"/>
        <v>FA</v>
      </c>
      <c r="C1038" s="164" t="str">
        <f t="shared" si="305"/>
        <v>TR</v>
      </c>
      <c r="D1038" s="164" t="str">
        <f t="shared" si="306"/>
        <v>TR</v>
      </c>
      <c r="E1038" s="135">
        <v>76.02</v>
      </c>
      <c r="F1038" s="165">
        <v>5</v>
      </c>
      <c r="G1038" s="135">
        <v>9</v>
      </c>
      <c r="H1038" s="135">
        <v>125</v>
      </c>
      <c r="I1038" s="154">
        <v>71.775400000000005</v>
      </c>
      <c r="J1038" s="154">
        <v>8.9999999999999993E-3</v>
      </c>
      <c r="K1038" s="154">
        <v>132.703</v>
      </c>
      <c r="L1038" s="154">
        <v>127.43300000000001</v>
      </c>
      <c r="M1038" s="154">
        <v>128.285</v>
      </c>
      <c r="N1038" s="135">
        <f t="shared" si="307"/>
        <v>95</v>
      </c>
      <c r="O1038" s="167">
        <f t="shared" si="308"/>
        <v>102.703</v>
      </c>
      <c r="P1038" s="167">
        <f t="shared" si="308"/>
        <v>97.433000000000007</v>
      </c>
      <c r="Q1038" s="167">
        <f t="shared" si="308"/>
        <v>98.284999999999997</v>
      </c>
      <c r="R1038" s="135">
        <f t="shared" si="309"/>
        <v>90</v>
      </c>
      <c r="S1038" s="167">
        <f t="shared" si="310"/>
        <v>97.703000000000003</v>
      </c>
      <c r="T1038" s="167">
        <f t="shared" si="311"/>
        <v>92.433000000000007</v>
      </c>
      <c r="U1038" s="167">
        <f t="shared" si="312"/>
        <v>93.284999999999997</v>
      </c>
      <c r="V1038" s="135">
        <f t="shared" si="313"/>
        <v>60</v>
      </c>
      <c r="W1038" s="167">
        <f t="shared" si="314"/>
        <v>67.703000000000003</v>
      </c>
      <c r="X1038" s="167">
        <f t="shared" si="315"/>
        <v>62.433000000000007</v>
      </c>
      <c r="Y1038" s="167">
        <f t="shared" si="316"/>
        <v>63.284999999999997</v>
      </c>
      <c r="Z1038">
        <f t="shared" si="317"/>
        <v>102.703</v>
      </c>
      <c r="AA1038">
        <f t="shared" si="318"/>
        <v>97.433000000000007</v>
      </c>
      <c r="AB1038" s="168">
        <f t="shared" si="319"/>
        <v>97.703000000000003</v>
      </c>
      <c r="AC1038">
        <f t="shared" si="320"/>
        <v>92.433000000000007</v>
      </c>
      <c r="AD1038" s="168">
        <f t="shared" si="321"/>
        <v>67.703000000000003</v>
      </c>
      <c r="AE1038">
        <f t="shared" si="322"/>
        <v>62.433000000000007</v>
      </c>
    </row>
    <row r="1039" spans="1:31" outlineLevel="1" x14ac:dyDescent="0.25">
      <c r="A1039" s="149">
        <v>35</v>
      </c>
      <c r="B1039" s="164" t="str">
        <f t="shared" si="304"/>
        <v>FA</v>
      </c>
      <c r="C1039" s="164" t="str">
        <f t="shared" si="305"/>
        <v>FA</v>
      </c>
      <c r="D1039" s="164" t="str">
        <f t="shared" si="306"/>
        <v>FA</v>
      </c>
      <c r="E1039" s="135">
        <v>132.9</v>
      </c>
      <c r="F1039" s="165">
        <v>5</v>
      </c>
      <c r="G1039" s="135">
        <v>9</v>
      </c>
      <c r="H1039" s="135">
        <v>125</v>
      </c>
      <c r="I1039" s="154">
        <v>128.66</v>
      </c>
      <c r="J1039" s="154">
        <v>8.9999999999999993E-3</v>
      </c>
      <c r="K1039" s="154">
        <v>129.625</v>
      </c>
      <c r="L1039" s="154">
        <v>126.479</v>
      </c>
      <c r="M1039" s="154">
        <v>126.95099999999999</v>
      </c>
      <c r="N1039" s="135">
        <f t="shared" si="307"/>
        <v>95</v>
      </c>
      <c r="O1039" s="167">
        <f t="shared" si="308"/>
        <v>99.625</v>
      </c>
      <c r="P1039" s="167">
        <f t="shared" si="308"/>
        <v>96.478999999999999</v>
      </c>
      <c r="Q1039" s="167">
        <f t="shared" si="308"/>
        <v>96.950999999999993</v>
      </c>
      <c r="R1039" s="135">
        <f t="shared" si="309"/>
        <v>90</v>
      </c>
      <c r="S1039" s="167">
        <f t="shared" si="310"/>
        <v>94.625</v>
      </c>
      <c r="T1039" s="167">
        <f t="shared" si="311"/>
        <v>91.478999999999999</v>
      </c>
      <c r="U1039" s="167">
        <f t="shared" si="312"/>
        <v>91.950999999999993</v>
      </c>
      <c r="V1039" s="135">
        <f t="shared" si="313"/>
        <v>60</v>
      </c>
      <c r="W1039" s="167">
        <f t="shared" si="314"/>
        <v>64.625</v>
      </c>
      <c r="X1039" s="167">
        <f t="shared" si="315"/>
        <v>61.478999999999999</v>
      </c>
      <c r="Y1039" s="167">
        <f t="shared" si="316"/>
        <v>61.950999999999993</v>
      </c>
      <c r="Z1039">
        <f t="shared" si="317"/>
        <v>99.625</v>
      </c>
      <c r="AA1039">
        <f t="shared" si="318"/>
        <v>96.478999999999999</v>
      </c>
      <c r="AB1039" s="168">
        <f t="shared" si="319"/>
        <v>94.625</v>
      </c>
      <c r="AC1039">
        <f t="shared" si="320"/>
        <v>91.478999999999999</v>
      </c>
      <c r="AD1039" s="168">
        <f t="shared" si="321"/>
        <v>64.625</v>
      </c>
      <c r="AE1039">
        <f t="shared" si="322"/>
        <v>61.478999999999999</v>
      </c>
    </row>
    <row r="1040" spans="1:31" outlineLevel="1" x14ac:dyDescent="0.25">
      <c r="A1040" s="149">
        <v>50</v>
      </c>
      <c r="B1040" s="164" t="str">
        <f t="shared" si="304"/>
        <v>FA</v>
      </c>
      <c r="C1040" s="164" t="str">
        <f t="shared" si="305"/>
        <v>FA</v>
      </c>
      <c r="D1040" s="164" t="str">
        <f t="shared" si="306"/>
        <v>FA</v>
      </c>
      <c r="E1040" s="135">
        <v>189.78</v>
      </c>
      <c r="F1040" s="165">
        <v>5</v>
      </c>
      <c r="G1040" s="135">
        <v>9</v>
      </c>
      <c r="H1040" s="135">
        <v>125</v>
      </c>
      <c r="I1040" s="154">
        <v>185.54499999999999</v>
      </c>
      <c r="J1040" s="154">
        <v>8.9999999999999993E-3</v>
      </c>
      <c r="K1040" s="154">
        <v>128.27699999999999</v>
      </c>
      <c r="L1040" s="154">
        <v>126.086</v>
      </c>
      <c r="M1040" s="154">
        <v>126.416</v>
      </c>
      <c r="N1040" s="135">
        <f t="shared" si="307"/>
        <v>95</v>
      </c>
      <c r="O1040" s="167">
        <f t="shared" si="308"/>
        <v>98.276999999999987</v>
      </c>
      <c r="P1040" s="167">
        <f t="shared" si="308"/>
        <v>96.085999999999999</v>
      </c>
      <c r="Q1040" s="167">
        <f t="shared" si="308"/>
        <v>96.415999999999997</v>
      </c>
      <c r="R1040" s="135">
        <f t="shared" si="309"/>
        <v>90</v>
      </c>
      <c r="S1040" s="167">
        <f t="shared" si="310"/>
        <v>93.276999999999987</v>
      </c>
      <c r="T1040" s="167">
        <f t="shared" si="311"/>
        <v>91.085999999999999</v>
      </c>
      <c r="U1040" s="167">
        <f t="shared" si="312"/>
        <v>91.415999999999997</v>
      </c>
      <c r="V1040" s="135">
        <f t="shared" si="313"/>
        <v>60</v>
      </c>
      <c r="W1040" s="167">
        <f t="shared" si="314"/>
        <v>63.276999999999987</v>
      </c>
      <c r="X1040" s="167">
        <f t="shared" si="315"/>
        <v>61.085999999999999</v>
      </c>
      <c r="Y1040" s="167">
        <f t="shared" si="316"/>
        <v>61.415999999999997</v>
      </c>
      <c r="Z1040">
        <f t="shared" si="317"/>
        <v>98.276999999999987</v>
      </c>
      <c r="AA1040">
        <f t="shared" si="318"/>
        <v>96.085999999999999</v>
      </c>
      <c r="AB1040" s="168">
        <f t="shared" si="319"/>
        <v>93.276999999999987</v>
      </c>
      <c r="AC1040">
        <f t="shared" si="320"/>
        <v>91.085999999999999</v>
      </c>
      <c r="AD1040" s="168">
        <f t="shared" si="321"/>
        <v>63.276999999999987</v>
      </c>
      <c r="AE1040">
        <f t="shared" si="322"/>
        <v>61.085999999999999</v>
      </c>
    </row>
    <row r="1041" spans="1:31" outlineLevel="1" x14ac:dyDescent="0.25">
      <c r="A1041" s="149">
        <v>60</v>
      </c>
      <c r="B1041" s="164" t="str">
        <f t="shared" si="304"/>
        <v>FA</v>
      </c>
      <c r="C1041" s="164" t="str">
        <f t="shared" si="305"/>
        <v>FA</v>
      </c>
      <c r="D1041" s="164" t="str">
        <f t="shared" si="306"/>
        <v>FA</v>
      </c>
      <c r="E1041" s="135">
        <v>227.71</v>
      </c>
      <c r="F1041" s="165">
        <v>5</v>
      </c>
      <c r="G1041" s="135">
        <v>9</v>
      </c>
      <c r="H1041" s="135">
        <v>125</v>
      </c>
      <c r="I1041" s="154">
        <v>223.46799999999999</v>
      </c>
      <c r="J1041" s="154">
        <v>8.9999999999999993E-3</v>
      </c>
      <c r="K1041" s="154">
        <v>127.747</v>
      </c>
      <c r="L1041" s="154">
        <v>125.92</v>
      </c>
      <c r="M1041" s="154">
        <v>126.196</v>
      </c>
      <c r="N1041" s="135">
        <f t="shared" si="307"/>
        <v>95</v>
      </c>
      <c r="O1041" s="167">
        <f t="shared" si="308"/>
        <v>97.747</v>
      </c>
      <c r="P1041" s="167">
        <f t="shared" si="308"/>
        <v>95.92</v>
      </c>
      <c r="Q1041" s="167">
        <f t="shared" si="308"/>
        <v>96.195999999999998</v>
      </c>
      <c r="R1041" s="135">
        <f t="shared" si="309"/>
        <v>90</v>
      </c>
      <c r="S1041" s="167">
        <f t="shared" si="310"/>
        <v>92.747</v>
      </c>
      <c r="T1041" s="167">
        <f t="shared" si="311"/>
        <v>90.92</v>
      </c>
      <c r="U1041" s="167">
        <f t="shared" si="312"/>
        <v>91.195999999999998</v>
      </c>
      <c r="V1041" s="135">
        <f t="shared" si="313"/>
        <v>60</v>
      </c>
      <c r="W1041" s="167">
        <f t="shared" si="314"/>
        <v>62.747</v>
      </c>
      <c r="X1041" s="167">
        <f t="shared" si="315"/>
        <v>60.92</v>
      </c>
      <c r="Y1041" s="167">
        <f t="shared" si="316"/>
        <v>61.195999999999998</v>
      </c>
      <c r="Z1041">
        <f t="shared" si="317"/>
        <v>97.747</v>
      </c>
      <c r="AA1041">
        <f t="shared" si="318"/>
        <v>95.92</v>
      </c>
      <c r="AB1041" s="168">
        <f t="shared" si="319"/>
        <v>92.747</v>
      </c>
      <c r="AC1041">
        <f t="shared" si="320"/>
        <v>90.92</v>
      </c>
      <c r="AD1041" s="168">
        <f t="shared" si="321"/>
        <v>62.747</v>
      </c>
      <c r="AE1041">
        <f t="shared" si="322"/>
        <v>60.92</v>
      </c>
    </row>
    <row r="1042" spans="1:31" outlineLevel="1" x14ac:dyDescent="0.25">
      <c r="A1042" s="149">
        <v>70</v>
      </c>
      <c r="B1042" s="164" t="str">
        <f t="shared" si="304"/>
        <v>FA</v>
      </c>
      <c r="C1042" s="164" t="str">
        <f t="shared" si="305"/>
        <v>FA</v>
      </c>
      <c r="D1042" s="164" t="str">
        <f t="shared" si="306"/>
        <v>FA</v>
      </c>
      <c r="E1042" s="135">
        <v>265.63</v>
      </c>
      <c r="F1042" s="165">
        <v>5</v>
      </c>
      <c r="G1042" s="135">
        <v>9</v>
      </c>
      <c r="H1042" s="135">
        <v>125</v>
      </c>
      <c r="I1042" s="154">
        <v>261.39100000000002</v>
      </c>
      <c r="J1042" s="154">
        <v>8.9999999999999993E-3</v>
      </c>
      <c r="K1042" s="154">
        <v>127.378</v>
      </c>
      <c r="L1042" s="154">
        <v>125.80500000000001</v>
      </c>
      <c r="M1042" s="154">
        <v>126.03</v>
      </c>
      <c r="N1042" s="135">
        <f t="shared" si="307"/>
        <v>95</v>
      </c>
      <c r="O1042" s="167">
        <f t="shared" si="308"/>
        <v>97.378</v>
      </c>
      <c r="P1042" s="167">
        <f t="shared" si="308"/>
        <v>95.805000000000007</v>
      </c>
      <c r="Q1042" s="167">
        <f t="shared" si="308"/>
        <v>96.03</v>
      </c>
      <c r="R1042" s="135">
        <f t="shared" si="309"/>
        <v>90</v>
      </c>
      <c r="S1042" s="167">
        <f t="shared" si="310"/>
        <v>92.378</v>
      </c>
      <c r="T1042" s="167">
        <f t="shared" si="311"/>
        <v>90.805000000000007</v>
      </c>
      <c r="U1042" s="167">
        <f t="shared" si="312"/>
        <v>91.03</v>
      </c>
      <c r="V1042" s="135">
        <f t="shared" si="313"/>
        <v>60</v>
      </c>
      <c r="W1042" s="167">
        <f t="shared" si="314"/>
        <v>62.378</v>
      </c>
      <c r="X1042" s="167">
        <f t="shared" si="315"/>
        <v>60.805000000000007</v>
      </c>
      <c r="Y1042" s="167">
        <f t="shared" si="316"/>
        <v>61.03</v>
      </c>
      <c r="Z1042">
        <f t="shared" si="317"/>
        <v>97.378</v>
      </c>
      <c r="AA1042">
        <f t="shared" si="318"/>
        <v>95.805000000000007</v>
      </c>
      <c r="AB1042" s="168">
        <f t="shared" si="319"/>
        <v>92.378</v>
      </c>
      <c r="AC1042">
        <f t="shared" si="320"/>
        <v>90.805000000000007</v>
      </c>
      <c r="AD1042" s="168">
        <f t="shared" si="321"/>
        <v>62.378</v>
      </c>
      <c r="AE1042">
        <f t="shared" si="322"/>
        <v>60.805000000000007</v>
      </c>
    </row>
    <row r="1043" spans="1:31" outlineLevel="1" x14ac:dyDescent="0.25">
      <c r="A1043" s="149">
        <v>85</v>
      </c>
      <c r="B1043" s="164" t="str">
        <f t="shared" si="304"/>
        <v>FA</v>
      </c>
      <c r="C1043" s="164" t="str">
        <f t="shared" si="305"/>
        <v>FA</v>
      </c>
      <c r="D1043" s="164" t="str">
        <f t="shared" si="306"/>
        <v>FA</v>
      </c>
      <c r="E1043" s="135">
        <v>322.52</v>
      </c>
      <c r="F1043" s="165">
        <v>5</v>
      </c>
      <c r="G1043" s="135">
        <v>9</v>
      </c>
      <c r="H1043" s="135">
        <v>125</v>
      </c>
      <c r="I1043" s="154">
        <v>318.27499999999998</v>
      </c>
      <c r="J1043" s="154">
        <v>8.9999999999999993E-3</v>
      </c>
      <c r="K1043" s="154">
        <v>126.988</v>
      </c>
      <c r="L1043" s="154">
        <v>125.68</v>
      </c>
      <c r="M1043" s="154">
        <v>125.876</v>
      </c>
      <c r="N1043" s="135">
        <f t="shared" si="307"/>
        <v>95</v>
      </c>
      <c r="O1043" s="167">
        <f t="shared" si="308"/>
        <v>96.988</v>
      </c>
      <c r="P1043" s="167">
        <f t="shared" si="308"/>
        <v>95.68</v>
      </c>
      <c r="Q1043" s="167">
        <f t="shared" si="308"/>
        <v>95.876000000000005</v>
      </c>
      <c r="R1043" s="135">
        <f t="shared" si="309"/>
        <v>90</v>
      </c>
      <c r="S1043" s="167">
        <f t="shared" si="310"/>
        <v>91.988</v>
      </c>
      <c r="T1043" s="167">
        <f t="shared" si="311"/>
        <v>90.68</v>
      </c>
      <c r="U1043" s="167">
        <f t="shared" si="312"/>
        <v>90.876000000000005</v>
      </c>
      <c r="V1043" s="135">
        <f t="shared" si="313"/>
        <v>60</v>
      </c>
      <c r="W1043" s="167">
        <f t="shared" si="314"/>
        <v>61.988</v>
      </c>
      <c r="X1043" s="167">
        <f t="shared" si="315"/>
        <v>60.680000000000007</v>
      </c>
      <c r="Y1043" s="167">
        <f t="shared" si="316"/>
        <v>60.876000000000005</v>
      </c>
      <c r="Z1043">
        <f t="shared" si="317"/>
        <v>96.988</v>
      </c>
      <c r="AA1043">
        <f t="shared" si="318"/>
        <v>95.68</v>
      </c>
      <c r="AB1043" s="168">
        <f t="shared" si="319"/>
        <v>91.988</v>
      </c>
      <c r="AC1043">
        <f t="shared" si="320"/>
        <v>90.68</v>
      </c>
      <c r="AD1043" s="168">
        <f t="shared" si="321"/>
        <v>61.988</v>
      </c>
      <c r="AE1043">
        <f t="shared" si="322"/>
        <v>60.680000000000007</v>
      </c>
    </row>
    <row r="1044" spans="1:31" outlineLevel="1" x14ac:dyDescent="0.25">
      <c r="A1044" s="149">
        <v>100</v>
      </c>
      <c r="B1044" s="164" t="str">
        <f t="shared" si="304"/>
        <v>FA</v>
      </c>
      <c r="C1044" s="164" t="str">
        <f t="shared" si="305"/>
        <v>FA</v>
      </c>
      <c r="D1044" s="164" t="str">
        <f t="shared" si="306"/>
        <v>FA</v>
      </c>
      <c r="E1044" s="135">
        <v>379.4</v>
      </c>
      <c r="F1044" s="165">
        <v>5</v>
      </c>
      <c r="G1044" s="135">
        <v>9</v>
      </c>
      <c r="H1044" s="135">
        <v>125</v>
      </c>
      <c r="I1044" s="154">
        <v>375.16</v>
      </c>
      <c r="J1044" s="154">
        <v>8.9999999999999993E-3</v>
      </c>
      <c r="K1044" s="154">
        <v>126.697</v>
      </c>
      <c r="L1044" s="154">
        <v>125.58499999999999</v>
      </c>
      <c r="M1044" s="154">
        <v>125.751</v>
      </c>
      <c r="N1044" s="135">
        <f t="shared" si="307"/>
        <v>95</v>
      </c>
      <c r="O1044" s="167">
        <f t="shared" si="308"/>
        <v>96.697000000000003</v>
      </c>
      <c r="P1044" s="167">
        <f t="shared" si="308"/>
        <v>95.584999999999994</v>
      </c>
      <c r="Q1044" s="167">
        <f t="shared" si="308"/>
        <v>95.751000000000005</v>
      </c>
      <c r="R1044" s="135">
        <f t="shared" si="309"/>
        <v>90</v>
      </c>
      <c r="S1044" s="167">
        <f t="shared" si="310"/>
        <v>91.697000000000003</v>
      </c>
      <c r="T1044" s="167">
        <f t="shared" si="311"/>
        <v>90.584999999999994</v>
      </c>
      <c r="U1044" s="167">
        <f t="shared" si="312"/>
        <v>90.751000000000005</v>
      </c>
      <c r="V1044" s="135">
        <f t="shared" si="313"/>
        <v>60</v>
      </c>
      <c r="W1044" s="167">
        <f t="shared" si="314"/>
        <v>61.697000000000003</v>
      </c>
      <c r="X1044" s="167">
        <f t="shared" si="315"/>
        <v>60.584999999999994</v>
      </c>
      <c r="Y1044" s="167">
        <f t="shared" si="316"/>
        <v>60.751000000000005</v>
      </c>
      <c r="Z1044">
        <f t="shared" si="317"/>
        <v>96.697000000000003</v>
      </c>
      <c r="AA1044">
        <f t="shared" si="318"/>
        <v>95.584999999999994</v>
      </c>
      <c r="AB1044" s="168">
        <f t="shared" si="319"/>
        <v>91.697000000000003</v>
      </c>
      <c r="AC1044">
        <f t="shared" si="320"/>
        <v>90.584999999999994</v>
      </c>
      <c r="AD1044" s="168">
        <f t="shared" si="321"/>
        <v>61.697000000000003</v>
      </c>
      <c r="AE1044">
        <f t="shared" si="322"/>
        <v>60.584999999999994</v>
      </c>
    </row>
    <row r="1045" spans="1:31" outlineLevel="1" x14ac:dyDescent="0.25">
      <c r="A1045" s="149">
        <v>125</v>
      </c>
      <c r="B1045" s="164" t="str">
        <f t="shared" si="304"/>
        <v>FA</v>
      </c>
      <c r="C1045" s="164" t="str">
        <f t="shared" si="305"/>
        <v>FA</v>
      </c>
      <c r="D1045" s="164" t="str">
        <f t="shared" si="306"/>
        <v>FA</v>
      </c>
      <c r="E1045" s="135">
        <v>474.21</v>
      </c>
      <c r="F1045" s="165">
        <v>5</v>
      </c>
      <c r="G1045" s="135">
        <v>9</v>
      </c>
      <c r="H1045" s="135">
        <v>125</v>
      </c>
      <c r="I1045" s="154">
        <v>469.96800000000002</v>
      </c>
      <c r="J1045" s="154">
        <v>8.9999999999999993E-3</v>
      </c>
      <c r="K1045" s="154">
        <v>126.396</v>
      </c>
      <c r="L1045" s="154">
        <v>125.48</v>
      </c>
      <c r="M1045" s="154">
        <v>125.60899999999999</v>
      </c>
      <c r="N1045" s="135">
        <f t="shared" si="307"/>
        <v>95</v>
      </c>
      <c r="O1045" s="167">
        <f t="shared" si="308"/>
        <v>96.396000000000001</v>
      </c>
      <c r="P1045" s="167">
        <f t="shared" si="308"/>
        <v>95.48</v>
      </c>
      <c r="Q1045" s="167">
        <f t="shared" si="308"/>
        <v>95.608999999999995</v>
      </c>
      <c r="R1045" s="135">
        <f t="shared" si="309"/>
        <v>90</v>
      </c>
      <c r="S1045" s="167">
        <f t="shared" si="310"/>
        <v>91.396000000000001</v>
      </c>
      <c r="T1045" s="167">
        <f t="shared" si="311"/>
        <v>90.48</v>
      </c>
      <c r="U1045" s="167">
        <f t="shared" si="312"/>
        <v>90.608999999999995</v>
      </c>
      <c r="V1045" s="135">
        <f t="shared" si="313"/>
        <v>60</v>
      </c>
      <c r="W1045" s="167">
        <f t="shared" si="314"/>
        <v>61.396000000000001</v>
      </c>
      <c r="X1045" s="167">
        <f t="shared" si="315"/>
        <v>60.480000000000004</v>
      </c>
      <c r="Y1045" s="167">
        <f t="shared" si="316"/>
        <v>60.608999999999995</v>
      </c>
      <c r="Z1045">
        <f t="shared" si="317"/>
        <v>96.396000000000001</v>
      </c>
      <c r="AA1045">
        <f t="shared" si="318"/>
        <v>95.48</v>
      </c>
      <c r="AB1045" s="168">
        <f t="shared" si="319"/>
        <v>91.396000000000001</v>
      </c>
      <c r="AC1045">
        <f t="shared" si="320"/>
        <v>90.48</v>
      </c>
      <c r="AD1045" s="168">
        <f t="shared" si="321"/>
        <v>61.396000000000001</v>
      </c>
      <c r="AE1045">
        <f t="shared" si="322"/>
        <v>60.480000000000004</v>
      </c>
    </row>
    <row r="1046" spans="1:31" outlineLevel="1" x14ac:dyDescent="0.25">
      <c r="A1046" s="149">
        <v>150</v>
      </c>
      <c r="B1046" s="164" t="str">
        <f t="shared" si="304"/>
        <v>FA</v>
      </c>
      <c r="C1046" s="164" t="str">
        <f t="shared" si="305"/>
        <v>FA</v>
      </c>
      <c r="D1046" s="164" t="str">
        <f t="shared" si="306"/>
        <v>FA</v>
      </c>
      <c r="E1046" s="135">
        <v>569.02</v>
      </c>
      <c r="F1046" s="165">
        <v>5</v>
      </c>
      <c r="G1046" s="135">
        <v>9</v>
      </c>
      <c r="H1046" s="135">
        <v>125</v>
      </c>
      <c r="I1046" s="154">
        <v>564.77499999999998</v>
      </c>
      <c r="J1046" s="154">
        <v>8.9999999999999993E-3</v>
      </c>
      <c r="K1046" s="154">
        <v>126.182</v>
      </c>
      <c r="L1046" s="154">
        <v>125.41</v>
      </c>
      <c r="M1046" s="154">
        <v>125.509</v>
      </c>
      <c r="N1046" s="135">
        <f t="shared" si="307"/>
        <v>95</v>
      </c>
      <c r="O1046" s="167">
        <f t="shared" si="308"/>
        <v>96.182000000000002</v>
      </c>
      <c r="P1046" s="167">
        <f t="shared" si="308"/>
        <v>95.41</v>
      </c>
      <c r="Q1046" s="167">
        <f t="shared" si="308"/>
        <v>95.509</v>
      </c>
      <c r="R1046" s="135">
        <f t="shared" si="309"/>
        <v>90</v>
      </c>
      <c r="S1046" s="167">
        <f t="shared" si="310"/>
        <v>91.182000000000002</v>
      </c>
      <c r="T1046" s="167">
        <f t="shared" si="311"/>
        <v>90.41</v>
      </c>
      <c r="U1046" s="167">
        <f t="shared" si="312"/>
        <v>90.509</v>
      </c>
      <c r="V1046" s="135">
        <f t="shared" si="313"/>
        <v>60</v>
      </c>
      <c r="W1046" s="167">
        <f t="shared" si="314"/>
        <v>61.182000000000002</v>
      </c>
      <c r="X1046" s="167">
        <f t="shared" si="315"/>
        <v>60.41</v>
      </c>
      <c r="Y1046" s="167">
        <f t="shared" si="316"/>
        <v>60.509</v>
      </c>
      <c r="Z1046">
        <f t="shared" si="317"/>
        <v>96.182000000000002</v>
      </c>
      <c r="AA1046">
        <f t="shared" si="318"/>
        <v>95.41</v>
      </c>
      <c r="AB1046" s="168">
        <f t="shared" si="319"/>
        <v>91.182000000000002</v>
      </c>
      <c r="AC1046">
        <f t="shared" si="320"/>
        <v>90.41</v>
      </c>
      <c r="AD1046" s="168">
        <f t="shared" si="321"/>
        <v>61.182000000000002</v>
      </c>
      <c r="AE1046">
        <f t="shared" si="322"/>
        <v>60.41</v>
      </c>
    </row>
    <row r="1047" spans="1:31" outlineLevel="1" x14ac:dyDescent="0.25">
      <c r="A1047" s="149">
        <v>2</v>
      </c>
      <c r="B1047" s="164" t="str">
        <f t="shared" si="304"/>
        <v>TR</v>
      </c>
      <c r="C1047" s="164" t="str">
        <f t="shared" si="305"/>
        <v>TR</v>
      </c>
      <c r="D1047" s="164" t="str">
        <f t="shared" si="306"/>
        <v>FA</v>
      </c>
      <c r="E1047" s="135">
        <v>7.75</v>
      </c>
      <c r="F1047" s="165">
        <v>5</v>
      </c>
      <c r="G1047" s="135">
        <v>12</v>
      </c>
      <c r="H1047" s="135">
        <v>125</v>
      </c>
      <c r="I1047" s="154">
        <v>3.5138500000000001</v>
      </c>
      <c r="J1047" s="154">
        <v>1.2E-2</v>
      </c>
      <c r="K1047" s="154">
        <v>210.90100000000001</v>
      </c>
      <c r="L1047" s="154">
        <v>149.86500000000001</v>
      </c>
      <c r="M1047" s="154">
        <v>160.73099999999999</v>
      </c>
      <c r="N1047" s="135">
        <f t="shared" si="307"/>
        <v>95</v>
      </c>
      <c r="O1047" s="167">
        <f t="shared" si="308"/>
        <v>180.90100000000001</v>
      </c>
      <c r="P1047" s="167">
        <f t="shared" si="308"/>
        <v>119.86500000000001</v>
      </c>
      <c r="Q1047" s="167">
        <f t="shared" si="308"/>
        <v>130.73099999999999</v>
      </c>
      <c r="R1047" s="135">
        <f t="shared" si="309"/>
        <v>90</v>
      </c>
      <c r="S1047" s="167">
        <f t="shared" si="310"/>
        <v>175.90100000000001</v>
      </c>
      <c r="T1047" s="167">
        <f t="shared" si="311"/>
        <v>114.86500000000001</v>
      </c>
      <c r="U1047" s="167">
        <f t="shared" si="312"/>
        <v>125.73099999999999</v>
      </c>
      <c r="V1047" s="135">
        <f t="shared" si="313"/>
        <v>60</v>
      </c>
      <c r="W1047" s="167">
        <f t="shared" si="314"/>
        <v>145.90100000000001</v>
      </c>
      <c r="X1047" s="167">
        <f t="shared" si="315"/>
        <v>84.865000000000009</v>
      </c>
      <c r="Y1047" s="167">
        <f t="shared" si="316"/>
        <v>95.730999999999995</v>
      </c>
      <c r="Z1047">
        <f t="shared" si="317"/>
        <v>180.90100000000001</v>
      </c>
      <c r="AA1047">
        <f t="shared" si="318"/>
        <v>119.86500000000001</v>
      </c>
      <c r="AB1047" s="168">
        <f t="shared" si="319"/>
        <v>175.90100000000001</v>
      </c>
      <c r="AC1047">
        <f t="shared" si="320"/>
        <v>114.86500000000001</v>
      </c>
      <c r="AD1047" s="168" t="str">
        <f t="shared" si="321"/>
        <v>NA</v>
      </c>
      <c r="AE1047">
        <f t="shared" si="322"/>
        <v>84.865000000000009</v>
      </c>
    </row>
    <row r="1048" spans="1:31" outlineLevel="1" x14ac:dyDescent="0.25">
      <c r="A1048" s="149">
        <v>3.5</v>
      </c>
      <c r="B1048" s="164" t="str">
        <f t="shared" si="304"/>
        <v>TR</v>
      </c>
      <c r="C1048" s="164" t="str">
        <f t="shared" si="305"/>
        <v>TR</v>
      </c>
      <c r="D1048" s="164" t="str">
        <f t="shared" si="306"/>
        <v>TR</v>
      </c>
      <c r="E1048" s="135">
        <v>13.44</v>
      </c>
      <c r="F1048" s="165">
        <v>5</v>
      </c>
      <c r="G1048" s="135">
        <v>12</v>
      </c>
      <c r="H1048" s="135">
        <v>125</v>
      </c>
      <c r="I1048" s="154">
        <v>9.2023100000000007</v>
      </c>
      <c r="J1048" s="154">
        <v>1.2E-2</v>
      </c>
      <c r="K1048" s="154">
        <v>177.43799999999999</v>
      </c>
      <c r="L1048" s="154">
        <v>140.31800000000001</v>
      </c>
      <c r="M1048" s="154">
        <v>146.53299999999999</v>
      </c>
      <c r="N1048" s="135">
        <f t="shared" si="307"/>
        <v>95</v>
      </c>
      <c r="O1048" s="167">
        <f t="shared" si="308"/>
        <v>147.43799999999999</v>
      </c>
      <c r="P1048" s="167">
        <f t="shared" si="308"/>
        <v>110.31800000000001</v>
      </c>
      <c r="Q1048" s="167">
        <f t="shared" si="308"/>
        <v>116.53299999999999</v>
      </c>
      <c r="R1048" s="135">
        <f t="shared" si="309"/>
        <v>90</v>
      </c>
      <c r="S1048" s="167">
        <f t="shared" si="310"/>
        <v>142.43799999999999</v>
      </c>
      <c r="T1048" s="167">
        <f t="shared" si="311"/>
        <v>105.31800000000001</v>
      </c>
      <c r="U1048" s="167">
        <f t="shared" si="312"/>
        <v>111.53299999999999</v>
      </c>
      <c r="V1048" s="135">
        <f t="shared" si="313"/>
        <v>60</v>
      </c>
      <c r="W1048" s="167">
        <f t="shared" si="314"/>
        <v>112.43799999999999</v>
      </c>
      <c r="X1048" s="167">
        <f t="shared" si="315"/>
        <v>75.318000000000012</v>
      </c>
      <c r="Y1048" s="167">
        <f t="shared" si="316"/>
        <v>81.532999999999987</v>
      </c>
      <c r="Z1048">
        <f t="shared" si="317"/>
        <v>147.43799999999999</v>
      </c>
      <c r="AA1048">
        <f t="shared" si="318"/>
        <v>110.31800000000001</v>
      </c>
      <c r="AB1048" s="168">
        <f t="shared" si="319"/>
        <v>142.43799999999999</v>
      </c>
      <c r="AC1048">
        <f t="shared" si="320"/>
        <v>105.31800000000001</v>
      </c>
      <c r="AD1048" s="168">
        <f t="shared" si="321"/>
        <v>112.43799999999999</v>
      </c>
      <c r="AE1048">
        <f t="shared" si="322"/>
        <v>75.318000000000012</v>
      </c>
    </row>
    <row r="1049" spans="1:31" outlineLevel="1" x14ac:dyDescent="0.25">
      <c r="A1049" s="149">
        <v>5</v>
      </c>
      <c r="B1049" s="164" t="str">
        <f t="shared" si="304"/>
        <v>TR</v>
      </c>
      <c r="C1049" s="164" t="str">
        <f t="shared" si="305"/>
        <v>TR</v>
      </c>
      <c r="D1049" s="164" t="str">
        <f t="shared" si="306"/>
        <v>TR</v>
      </c>
      <c r="E1049" s="135">
        <v>19.13</v>
      </c>
      <c r="F1049" s="165">
        <v>5</v>
      </c>
      <c r="G1049" s="135">
        <v>12</v>
      </c>
      <c r="H1049" s="135">
        <v>125</v>
      </c>
      <c r="I1049" s="154">
        <v>14.8908</v>
      </c>
      <c r="J1049" s="154">
        <v>1.2E-2</v>
      </c>
      <c r="K1049" s="154">
        <v>162.876</v>
      </c>
      <c r="L1049" s="154">
        <v>136.166</v>
      </c>
      <c r="M1049" s="154">
        <v>140.64699999999999</v>
      </c>
      <c r="N1049" s="135">
        <f t="shared" si="307"/>
        <v>95</v>
      </c>
      <c r="O1049" s="167">
        <f t="shared" si="308"/>
        <v>132.876</v>
      </c>
      <c r="P1049" s="167">
        <f t="shared" si="308"/>
        <v>106.166</v>
      </c>
      <c r="Q1049" s="167">
        <f t="shared" si="308"/>
        <v>110.64699999999999</v>
      </c>
      <c r="R1049" s="135">
        <f t="shared" si="309"/>
        <v>90</v>
      </c>
      <c r="S1049" s="167">
        <f t="shared" si="310"/>
        <v>127.876</v>
      </c>
      <c r="T1049" s="167">
        <f t="shared" si="311"/>
        <v>101.166</v>
      </c>
      <c r="U1049" s="167">
        <f t="shared" si="312"/>
        <v>105.64699999999999</v>
      </c>
      <c r="V1049" s="135">
        <f t="shared" si="313"/>
        <v>60</v>
      </c>
      <c r="W1049" s="167">
        <f t="shared" si="314"/>
        <v>97.876000000000005</v>
      </c>
      <c r="X1049" s="167">
        <f t="shared" si="315"/>
        <v>71.165999999999997</v>
      </c>
      <c r="Y1049" s="167">
        <f t="shared" si="316"/>
        <v>75.646999999999991</v>
      </c>
      <c r="Z1049">
        <f t="shared" si="317"/>
        <v>132.876</v>
      </c>
      <c r="AA1049">
        <f t="shared" si="318"/>
        <v>106.166</v>
      </c>
      <c r="AB1049" s="168">
        <f t="shared" si="319"/>
        <v>127.876</v>
      </c>
      <c r="AC1049">
        <f t="shared" si="320"/>
        <v>101.166</v>
      </c>
      <c r="AD1049" s="168">
        <f t="shared" si="321"/>
        <v>97.876000000000005</v>
      </c>
      <c r="AE1049">
        <f t="shared" si="322"/>
        <v>71.165999999999997</v>
      </c>
    </row>
    <row r="1050" spans="1:31" outlineLevel="1" x14ac:dyDescent="0.25">
      <c r="A1050" s="149">
        <v>7.5</v>
      </c>
      <c r="B1050" s="164" t="str">
        <f t="shared" si="304"/>
        <v>TR</v>
      </c>
      <c r="C1050" s="164" t="str">
        <f t="shared" si="305"/>
        <v>TR</v>
      </c>
      <c r="D1050" s="164" t="str">
        <f t="shared" si="306"/>
        <v>TR</v>
      </c>
      <c r="E1050" s="135">
        <v>28.61</v>
      </c>
      <c r="F1050" s="165">
        <v>5</v>
      </c>
      <c r="G1050" s="135">
        <v>12</v>
      </c>
      <c r="H1050" s="135">
        <v>125</v>
      </c>
      <c r="I1050" s="154">
        <v>24.371500000000001</v>
      </c>
      <c r="J1050" s="154">
        <v>1.2E-2</v>
      </c>
      <c r="K1050" s="154">
        <v>150.81700000000001</v>
      </c>
      <c r="L1050" s="154">
        <v>132.71100000000001</v>
      </c>
      <c r="M1050" s="154">
        <v>135.761</v>
      </c>
      <c r="N1050" s="135">
        <f t="shared" si="307"/>
        <v>95</v>
      </c>
      <c r="O1050" s="167">
        <f t="shared" si="308"/>
        <v>120.81700000000001</v>
      </c>
      <c r="P1050" s="167">
        <f t="shared" si="308"/>
        <v>102.71100000000001</v>
      </c>
      <c r="Q1050" s="167">
        <f t="shared" si="308"/>
        <v>105.761</v>
      </c>
      <c r="R1050" s="135">
        <f t="shared" si="309"/>
        <v>90</v>
      </c>
      <c r="S1050" s="167">
        <f t="shared" si="310"/>
        <v>115.81700000000001</v>
      </c>
      <c r="T1050" s="167">
        <f t="shared" si="311"/>
        <v>97.711000000000013</v>
      </c>
      <c r="U1050" s="167">
        <f t="shared" si="312"/>
        <v>100.761</v>
      </c>
      <c r="V1050" s="135">
        <f t="shared" si="313"/>
        <v>60</v>
      </c>
      <c r="W1050" s="167">
        <f t="shared" si="314"/>
        <v>85.817000000000007</v>
      </c>
      <c r="X1050" s="167">
        <f t="shared" si="315"/>
        <v>67.711000000000013</v>
      </c>
      <c r="Y1050" s="167">
        <f t="shared" si="316"/>
        <v>70.760999999999996</v>
      </c>
      <c r="Z1050">
        <f t="shared" si="317"/>
        <v>120.81700000000001</v>
      </c>
      <c r="AA1050">
        <f t="shared" si="318"/>
        <v>102.71100000000001</v>
      </c>
      <c r="AB1050" s="168">
        <f t="shared" si="319"/>
        <v>115.81700000000001</v>
      </c>
      <c r="AC1050">
        <f t="shared" si="320"/>
        <v>97.711000000000013</v>
      </c>
      <c r="AD1050" s="168">
        <f t="shared" si="321"/>
        <v>85.817000000000007</v>
      </c>
      <c r="AE1050">
        <f t="shared" si="322"/>
        <v>67.711000000000013</v>
      </c>
    </row>
    <row r="1051" spans="1:31" outlineLevel="1" x14ac:dyDescent="0.25">
      <c r="A1051" s="149">
        <v>10</v>
      </c>
      <c r="B1051" s="164" t="str">
        <f t="shared" si="304"/>
        <v>TR</v>
      </c>
      <c r="C1051" s="164" t="str">
        <f t="shared" si="305"/>
        <v>TR</v>
      </c>
      <c r="D1051" s="164" t="str">
        <f t="shared" si="306"/>
        <v>TR</v>
      </c>
      <c r="E1051" s="135">
        <v>38.090000000000003</v>
      </c>
      <c r="F1051" s="165">
        <v>5</v>
      </c>
      <c r="G1051" s="135">
        <v>12</v>
      </c>
      <c r="H1051" s="135">
        <v>125</v>
      </c>
      <c r="I1051" s="154">
        <v>33.8523</v>
      </c>
      <c r="J1051" s="154">
        <v>1.2E-2</v>
      </c>
      <c r="K1051" s="154">
        <v>144.9</v>
      </c>
      <c r="L1051" s="154">
        <v>130.983</v>
      </c>
      <c r="M1051" s="154">
        <v>133.381</v>
      </c>
      <c r="N1051" s="135">
        <f t="shared" si="307"/>
        <v>95</v>
      </c>
      <c r="O1051" s="167">
        <f t="shared" si="308"/>
        <v>114.9</v>
      </c>
      <c r="P1051" s="167">
        <f t="shared" si="308"/>
        <v>100.983</v>
      </c>
      <c r="Q1051" s="167">
        <f t="shared" si="308"/>
        <v>103.381</v>
      </c>
      <c r="R1051" s="135">
        <f t="shared" si="309"/>
        <v>90</v>
      </c>
      <c r="S1051" s="167">
        <f t="shared" si="310"/>
        <v>109.9</v>
      </c>
      <c r="T1051" s="167">
        <f t="shared" si="311"/>
        <v>95.983000000000004</v>
      </c>
      <c r="U1051" s="167">
        <f t="shared" si="312"/>
        <v>98.381</v>
      </c>
      <c r="V1051" s="135">
        <f t="shared" si="313"/>
        <v>60</v>
      </c>
      <c r="W1051" s="167">
        <f t="shared" si="314"/>
        <v>79.900000000000006</v>
      </c>
      <c r="X1051" s="167">
        <f t="shared" si="315"/>
        <v>65.983000000000004</v>
      </c>
      <c r="Y1051" s="167">
        <f t="shared" si="316"/>
        <v>68.381</v>
      </c>
      <c r="Z1051">
        <f t="shared" si="317"/>
        <v>114.9</v>
      </c>
      <c r="AA1051">
        <f t="shared" si="318"/>
        <v>100.983</v>
      </c>
      <c r="AB1051" s="168">
        <f t="shared" si="319"/>
        <v>109.9</v>
      </c>
      <c r="AC1051">
        <f t="shared" si="320"/>
        <v>95.983000000000004</v>
      </c>
      <c r="AD1051" s="168">
        <f t="shared" si="321"/>
        <v>79.900000000000006</v>
      </c>
      <c r="AE1051">
        <f t="shared" si="322"/>
        <v>65.983000000000004</v>
      </c>
    </row>
    <row r="1052" spans="1:31" outlineLevel="1" x14ac:dyDescent="0.25">
      <c r="A1052" s="149">
        <v>15</v>
      </c>
      <c r="B1052" s="164" t="str">
        <f t="shared" si="304"/>
        <v>TR</v>
      </c>
      <c r="C1052" s="164" t="str">
        <f t="shared" si="305"/>
        <v>TR</v>
      </c>
      <c r="D1052" s="164" t="str">
        <f t="shared" si="306"/>
        <v>TR</v>
      </c>
      <c r="E1052" s="135">
        <v>57.05</v>
      </c>
      <c r="F1052" s="165">
        <v>5</v>
      </c>
      <c r="G1052" s="135">
        <v>12</v>
      </c>
      <c r="H1052" s="135">
        <v>125</v>
      </c>
      <c r="I1052" s="154">
        <v>52.813800000000001</v>
      </c>
      <c r="J1052" s="154">
        <v>1.2E-2</v>
      </c>
      <c r="K1052" s="154">
        <v>138.46299999999999</v>
      </c>
      <c r="L1052" s="154">
        <v>129.172</v>
      </c>
      <c r="M1052" s="154">
        <v>130.65799999999999</v>
      </c>
      <c r="N1052" s="135">
        <f t="shared" si="307"/>
        <v>95</v>
      </c>
      <c r="O1052" s="167">
        <f t="shared" si="308"/>
        <v>108.46299999999999</v>
      </c>
      <c r="P1052" s="167">
        <f t="shared" si="308"/>
        <v>99.171999999999997</v>
      </c>
      <c r="Q1052" s="167">
        <f t="shared" si="308"/>
        <v>100.65799999999999</v>
      </c>
      <c r="R1052" s="135">
        <f t="shared" si="309"/>
        <v>90</v>
      </c>
      <c r="S1052" s="167">
        <f t="shared" si="310"/>
        <v>103.46299999999999</v>
      </c>
      <c r="T1052" s="167">
        <f t="shared" si="311"/>
        <v>94.171999999999997</v>
      </c>
      <c r="U1052" s="167">
        <f t="shared" si="312"/>
        <v>95.657999999999987</v>
      </c>
      <c r="V1052" s="135">
        <f t="shared" si="313"/>
        <v>60</v>
      </c>
      <c r="W1052" s="167">
        <f t="shared" si="314"/>
        <v>73.462999999999994</v>
      </c>
      <c r="X1052" s="167">
        <f t="shared" si="315"/>
        <v>64.171999999999997</v>
      </c>
      <c r="Y1052" s="167">
        <f t="shared" si="316"/>
        <v>65.657999999999987</v>
      </c>
      <c r="Z1052">
        <f t="shared" si="317"/>
        <v>108.46299999999999</v>
      </c>
      <c r="AA1052">
        <f t="shared" si="318"/>
        <v>99.171999999999997</v>
      </c>
      <c r="AB1052" s="168">
        <f t="shared" si="319"/>
        <v>103.46299999999999</v>
      </c>
      <c r="AC1052">
        <f t="shared" si="320"/>
        <v>94.171999999999997</v>
      </c>
      <c r="AD1052" s="168">
        <f t="shared" si="321"/>
        <v>73.462999999999994</v>
      </c>
      <c r="AE1052">
        <f t="shared" si="322"/>
        <v>64.171999999999997</v>
      </c>
    </row>
    <row r="1053" spans="1:31" outlineLevel="1" x14ac:dyDescent="0.25">
      <c r="A1053" s="149">
        <v>20</v>
      </c>
      <c r="B1053" s="164" t="str">
        <f t="shared" si="304"/>
        <v>TR</v>
      </c>
      <c r="C1053" s="164" t="str">
        <f t="shared" si="305"/>
        <v>TR</v>
      </c>
      <c r="D1053" s="164" t="str">
        <f t="shared" si="306"/>
        <v>TR</v>
      </c>
      <c r="E1053" s="135">
        <v>76.02</v>
      </c>
      <c r="F1053" s="165">
        <v>5</v>
      </c>
      <c r="G1053" s="135">
        <v>12</v>
      </c>
      <c r="H1053" s="135">
        <v>125</v>
      </c>
      <c r="I1053" s="154">
        <v>71.775400000000005</v>
      </c>
      <c r="J1053" s="154">
        <v>1.2E-2</v>
      </c>
      <c r="K1053" s="154">
        <v>135.26300000000001</v>
      </c>
      <c r="L1053" s="154">
        <v>128.24199999999999</v>
      </c>
      <c r="M1053" s="154">
        <v>129.376</v>
      </c>
      <c r="N1053" s="135">
        <f t="shared" si="307"/>
        <v>95</v>
      </c>
      <c r="O1053" s="167">
        <f t="shared" si="308"/>
        <v>105.26300000000001</v>
      </c>
      <c r="P1053" s="167">
        <f t="shared" si="308"/>
        <v>98.24199999999999</v>
      </c>
      <c r="Q1053" s="167">
        <f t="shared" si="308"/>
        <v>99.376000000000005</v>
      </c>
      <c r="R1053" s="135">
        <f t="shared" si="309"/>
        <v>90</v>
      </c>
      <c r="S1053" s="167">
        <f t="shared" si="310"/>
        <v>100.26300000000001</v>
      </c>
      <c r="T1053" s="167">
        <f t="shared" si="311"/>
        <v>93.24199999999999</v>
      </c>
      <c r="U1053" s="167">
        <f t="shared" si="312"/>
        <v>94.376000000000005</v>
      </c>
      <c r="V1053" s="135">
        <f t="shared" si="313"/>
        <v>60</v>
      </c>
      <c r="W1053" s="167">
        <f t="shared" si="314"/>
        <v>70.263000000000005</v>
      </c>
      <c r="X1053" s="167">
        <f t="shared" si="315"/>
        <v>63.24199999999999</v>
      </c>
      <c r="Y1053" s="167">
        <f t="shared" si="316"/>
        <v>64.376000000000005</v>
      </c>
      <c r="Z1053">
        <f t="shared" si="317"/>
        <v>105.26300000000001</v>
      </c>
      <c r="AA1053">
        <f t="shared" si="318"/>
        <v>98.24199999999999</v>
      </c>
      <c r="AB1053" s="168">
        <f t="shared" si="319"/>
        <v>100.26300000000001</v>
      </c>
      <c r="AC1053">
        <f t="shared" si="320"/>
        <v>93.24199999999999</v>
      </c>
      <c r="AD1053" s="168">
        <f t="shared" si="321"/>
        <v>70.263000000000005</v>
      </c>
      <c r="AE1053">
        <f t="shared" si="322"/>
        <v>63.24199999999999</v>
      </c>
    </row>
    <row r="1054" spans="1:31" outlineLevel="1" x14ac:dyDescent="0.25">
      <c r="A1054" s="149">
        <v>35</v>
      </c>
      <c r="B1054" s="164" t="str">
        <f t="shared" si="304"/>
        <v>FA</v>
      </c>
      <c r="C1054" s="164" t="str">
        <f t="shared" si="305"/>
        <v>FA</v>
      </c>
      <c r="D1054" s="164" t="str">
        <f t="shared" si="306"/>
        <v>FA</v>
      </c>
      <c r="E1054" s="135">
        <v>132.9</v>
      </c>
      <c r="F1054" s="165">
        <v>5</v>
      </c>
      <c r="G1054" s="135">
        <v>12</v>
      </c>
      <c r="H1054" s="135">
        <v>125</v>
      </c>
      <c r="I1054" s="154">
        <v>128.66</v>
      </c>
      <c r="J1054" s="154">
        <v>1.2E-2</v>
      </c>
      <c r="K1054" s="154">
        <v>131.16399999999999</v>
      </c>
      <c r="L1054" s="154">
        <v>126.97199999999999</v>
      </c>
      <c r="M1054" s="154">
        <v>127.6</v>
      </c>
      <c r="N1054" s="135">
        <f t="shared" si="307"/>
        <v>95</v>
      </c>
      <c r="O1054" s="167">
        <f t="shared" si="308"/>
        <v>101.16399999999999</v>
      </c>
      <c r="P1054" s="167">
        <f t="shared" si="308"/>
        <v>96.971999999999994</v>
      </c>
      <c r="Q1054" s="167">
        <f t="shared" si="308"/>
        <v>97.6</v>
      </c>
      <c r="R1054" s="135">
        <f t="shared" si="309"/>
        <v>90</v>
      </c>
      <c r="S1054" s="167">
        <f t="shared" si="310"/>
        <v>96.163999999999987</v>
      </c>
      <c r="T1054" s="167">
        <f t="shared" si="311"/>
        <v>91.971999999999994</v>
      </c>
      <c r="U1054" s="167">
        <f t="shared" si="312"/>
        <v>92.6</v>
      </c>
      <c r="V1054" s="135">
        <f t="shared" si="313"/>
        <v>60</v>
      </c>
      <c r="W1054" s="167">
        <f t="shared" si="314"/>
        <v>66.163999999999987</v>
      </c>
      <c r="X1054" s="167">
        <f t="shared" si="315"/>
        <v>61.971999999999994</v>
      </c>
      <c r="Y1054" s="167">
        <f t="shared" si="316"/>
        <v>62.599999999999994</v>
      </c>
      <c r="Z1054">
        <f t="shared" si="317"/>
        <v>101.16399999999999</v>
      </c>
      <c r="AA1054">
        <f t="shared" si="318"/>
        <v>96.971999999999994</v>
      </c>
      <c r="AB1054" s="168">
        <f t="shared" si="319"/>
        <v>96.163999999999987</v>
      </c>
      <c r="AC1054">
        <f t="shared" si="320"/>
        <v>91.971999999999994</v>
      </c>
      <c r="AD1054" s="168">
        <f t="shared" si="321"/>
        <v>66.163999999999987</v>
      </c>
      <c r="AE1054">
        <f t="shared" si="322"/>
        <v>61.971999999999994</v>
      </c>
    </row>
    <row r="1055" spans="1:31" outlineLevel="1" x14ac:dyDescent="0.25">
      <c r="A1055" s="149">
        <v>50</v>
      </c>
      <c r="B1055" s="164" t="str">
        <f t="shared" si="304"/>
        <v>FA</v>
      </c>
      <c r="C1055" s="164" t="str">
        <f t="shared" si="305"/>
        <v>FA</v>
      </c>
      <c r="D1055" s="164" t="str">
        <f t="shared" si="306"/>
        <v>FA</v>
      </c>
      <c r="E1055" s="135">
        <v>189.78</v>
      </c>
      <c r="F1055" s="165">
        <v>5</v>
      </c>
      <c r="G1055" s="135">
        <v>12</v>
      </c>
      <c r="H1055" s="135">
        <v>125</v>
      </c>
      <c r="I1055" s="154">
        <v>185.54499999999999</v>
      </c>
      <c r="J1055" s="154">
        <v>1.2E-2</v>
      </c>
      <c r="K1055" s="154">
        <v>129.369</v>
      </c>
      <c r="L1055" s="154">
        <v>126.44799999999999</v>
      </c>
      <c r="M1055" s="154">
        <v>126.88800000000001</v>
      </c>
      <c r="N1055" s="135">
        <f t="shared" si="307"/>
        <v>95</v>
      </c>
      <c r="O1055" s="167">
        <f t="shared" si="308"/>
        <v>99.369</v>
      </c>
      <c r="P1055" s="167">
        <f t="shared" si="308"/>
        <v>96.447999999999993</v>
      </c>
      <c r="Q1055" s="167">
        <f t="shared" si="308"/>
        <v>96.888000000000005</v>
      </c>
      <c r="R1055" s="135">
        <f t="shared" si="309"/>
        <v>90</v>
      </c>
      <c r="S1055" s="167">
        <f t="shared" si="310"/>
        <v>94.369</v>
      </c>
      <c r="T1055" s="167">
        <f t="shared" si="311"/>
        <v>91.447999999999993</v>
      </c>
      <c r="U1055" s="167">
        <f t="shared" si="312"/>
        <v>91.888000000000005</v>
      </c>
      <c r="V1055" s="135">
        <f t="shared" si="313"/>
        <v>60</v>
      </c>
      <c r="W1055" s="167">
        <f t="shared" si="314"/>
        <v>64.369</v>
      </c>
      <c r="X1055" s="167">
        <f t="shared" si="315"/>
        <v>61.447999999999993</v>
      </c>
      <c r="Y1055" s="167">
        <f t="shared" si="316"/>
        <v>61.888000000000005</v>
      </c>
      <c r="Z1055">
        <f t="shared" si="317"/>
        <v>99.369</v>
      </c>
      <c r="AA1055">
        <f t="shared" si="318"/>
        <v>96.447999999999993</v>
      </c>
      <c r="AB1055" s="168">
        <f t="shared" si="319"/>
        <v>94.369</v>
      </c>
      <c r="AC1055">
        <f t="shared" si="320"/>
        <v>91.447999999999993</v>
      </c>
      <c r="AD1055" s="168">
        <f t="shared" si="321"/>
        <v>64.369</v>
      </c>
      <c r="AE1055">
        <f t="shared" si="322"/>
        <v>61.447999999999993</v>
      </c>
    </row>
    <row r="1056" spans="1:31" outlineLevel="1" x14ac:dyDescent="0.25">
      <c r="A1056" s="149">
        <v>60</v>
      </c>
      <c r="B1056" s="164" t="str">
        <f t="shared" si="304"/>
        <v>FA</v>
      </c>
      <c r="C1056" s="164" t="str">
        <f t="shared" si="305"/>
        <v>FA</v>
      </c>
      <c r="D1056" s="164" t="str">
        <f t="shared" si="306"/>
        <v>FA</v>
      </c>
      <c r="E1056" s="135">
        <v>227.71</v>
      </c>
      <c r="F1056" s="165">
        <v>5</v>
      </c>
      <c r="G1056" s="135">
        <v>12</v>
      </c>
      <c r="H1056" s="135">
        <v>125</v>
      </c>
      <c r="I1056" s="154">
        <v>223.46799999999999</v>
      </c>
      <c r="J1056" s="154">
        <v>1.2E-2</v>
      </c>
      <c r="K1056" s="154">
        <v>128.66200000000001</v>
      </c>
      <c r="L1056" s="154">
        <v>126.227</v>
      </c>
      <c r="M1056" s="154">
        <v>126.595</v>
      </c>
      <c r="N1056" s="135">
        <f t="shared" si="307"/>
        <v>95</v>
      </c>
      <c r="O1056" s="167">
        <f t="shared" si="308"/>
        <v>98.662000000000006</v>
      </c>
      <c r="P1056" s="167">
        <f t="shared" si="308"/>
        <v>96.227000000000004</v>
      </c>
      <c r="Q1056" s="167">
        <f t="shared" si="308"/>
        <v>96.594999999999999</v>
      </c>
      <c r="R1056" s="135">
        <f t="shared" si="309"/>
        <v>90</v>
      </c>
      <c r="S1056" s="167">
        <f t="shared" si="310"/>
        <v>93.662000000000006</v>
      </c>
      <c r="T1056" s="167">
        <f t="shared" si="311"/>
        <v>91.227000000000004</v>
      </c>
      <c r="U1056" s="167">
        <f t="shared" si="312"/>
        <v>91.594999999999999</v>
      </c>
      <c r="V1056" s="135">
        <f t="shared" si="313"/>
        <v>60</v>
      </c>
      <c r="W1056" s="167">
        <f t="shared" si="314"/>
        <v>63.662000000000006</v>
      </c>
      <c r="X1056" s="167">
        <f t="shared" si="315"/>
        <v>61.227000000000004</v>
      </c>
      <c r="Y1056" s="167">
        <f t="shared" si="316"/>
        <v>61.594999999999999</v>
      </c>
      <c r="Z1056">
        <f t="shared" si="317"/>
        <v>98.662000000000006</v>
      </c>
      <c r="AA1056">
        <f t="shared" si="318"/>
        <v>96.227000000000004</v>
      </c>
      <c r="AB1056" s="168">
        <f t="shared" si="319"/>
        <v>93.662000000000006</v>
      </c>
      <c r="AC1056">
        <f t="shared" si="320"/>
        <v>91.227000000000004</v>
      </c>
      <c r="AD1056" s="168">
        <f t="shared" si="321"/>
        <v>63.662000000000006</v>
      </c>
      <c r="AE1056">
        <f t="shared" si="322"/>
        <v>61.227000000000004</v>
      </c>
    </row>
    <row r="1057" spans="1:31" outlineLevel="1" x14ac:dyDescent="0.25">
      <c r="A1057" s="149">
        <v>70</v>
      </c>
      <c r="B1057" s="164" t="str">
        <f t="shared" si="304"/>
        <v>FA</v>
      </c>
      <c r="C1057" s="164" t="str">
        <f t="shared" si="305"/>
        <v>FA</v>
      </c>
      <c r="D1057" s="164" t="str">
        <f t="shared" si="306"/>
        <v>FA</v>
      </c>
      <c r="E1057" s="135">
        <v>265.63</v>
      </c>
      <c r="F1057" s="165">
        <v>5</v>
      </c>
      <c r="G1057" s="135">
        <v>12</v>
      </c>
      <c r="H1057" s="135">
        <v>125</v>
      </c>
      <c r="I1057" s="154">
        <v>261.39100000000002</v>
      </c>
      <c r="J1057" s="154">
        <v>1.2E-2</v>
      </c>
      <c r="K1057" s="154">
        <v>128.16999999999999</v>
      </c>
      <c r="L1057" s="154">
        <v>126.074</v>
      </c>
      <c r="M1057" s="154">
        <v>126.373</v>
      </c>
      <c r="N1057" s="135">
        <f t="shared" si="307"/>
        <v>95</v>
      </c>
      <c r="O1057" s="167">
        <f t="shared" si="308"/>
        <v>98.169999999999987</v>
      </c>
      <c r="P1057" s="167">
        <f t="shared" si="308"/>
        <v>96.073999999999998</v>
      </c>
      <c r="Q1057" s="167">
        <f t="shared" si="308"/>
        <v>96.373000000000005</v>
      </c>
      <c r="R1057" s="135">
        <f t="shared" si="309"/>
        <v>90</v>
      </c>
      <c r="S1057" s="167">
        <f t="shared" si="310"/>
        <v>93.169999999999987</v>
      </c>
      <c r="T1057" s="167">
        <f t="shared" si="311"/>
        <v>91.073999999999998</v>
      </c>
      <c r="U1057" s="167">
        <f t="shared" si="312"/>
        <v>91.373000000000005</v>
      </c>
      <c r="V1057" s="135">
        <f t="shared" si="313"/>
        <v>60</v>
      </c>
      <c r="W1057" s="167">
        <f t="shared" si="314"/>
        <v>63.169999999999987</v>
      </c>
      <c r="X1057" s="167">
        <f t="shared" si="315"/>
        <v>61.073999999999998</v>
      </c>
      <c r="Y1057" s="167">
        <f t="shared" si="316"/>
        <v>61.373000000000005</v>
      </c>
      <c r="Z1057">
        <f t="shared" si="317"/>
        <v>98.169999999999987</v>
      </c>
      <c r="AA1057">
        <f t="shared" si="318"/>
        <v>96.073999999999998</v>
      </c>
      <c r="AB1057" s="168">
        <f t="shared" si="319"/>
        <v>93.169999999999987</v>
      </c>
      <c r="AC1057">
        <f t="shared" si="320"/>
        <v>91.073999999999998</v>
      </c>
      <c r="AD1057" s="168">
        <f t="shared" si="321"/>
        <v>63.169999999999987</v>
      </c>
      <c r="AE1057">
        <f t="shared" si="322"/>
        <v>61.073999999999998</v>
      </c>
    </row>
    <row r="1058" spans="1:31" outlineLevel="1" x14ac:dyDescent="0.25">
      <c r="A1058" s="149">
        <v>85</v>
      </c>
      <c r="B1058" s="164" t="str">
        <f t="shared" si="304"/>
        <v>FA</v>
      </c>
      <c r="C1058" s="164" t="str">
        <f t="shared" si="305"/>
        <v>FA</v>
      </c>
      <c r="D1058" s="164" t="str">
        <f t="shared" si="306"/>
        <v>FA</v>
      </c>
      <c r="E1058" s="135">
        <v>322.52</v>
      </c>
      <c r="F1058" s="165">
        <v>5</v>
      </c>
      <c r="G1058" s="135">
        <v>12</v>
      </c>
      <c r="H1058" s="135">
        <v>125</v>
      </c>
      <c r="I1058" s="154">
        <v>318.27499999999998</v>
      </c>
      <c r="J1058" s="154">
        <v>1.2E-2</v>
      </c>
      <c r="K1058" s="154">
        <v>127.651</v>
      </c>
      <c r="L1058" s="154">
        <v>125.90600000000001</v>
      </c>
      <c r="M1058" s="154">
        <v>126.16800000000001</v>
      </c>
      <c r="N1058" s="135">
        <f t="shared" si="307"/>
        <v>95</v>
      </c>
      <c r="O1058" s="167">
        <f t="shared" si="308"/>
        <v>97.650999999999996</v>
      </c>
      <c r="P1058" s="167">
        <f t="shared" si="308"/>
        <v>95.906000000000006</v>
      </c>
      <c r="Q1058" s="167">
        <f t="shared" si="308"/>
        <v>96.168000000000006</v>
      </c>
      <c r="R1058" s="135">
        <f t="shared" si="309"/>
        <v>90</v>
      </c>
      <c r="S1058" s="167">
        <f t="shared" si="310"/>
        <v>92.650999999999996</v>
      </c>
      <c r="T1058" s="167">
        <f t="shared" si="311"/>
        <v>90.906000000000006</v>
      </c>
      <c r="U1058" s="167">
        <f t="shared" si="312"/>
        <v>91.168000000000006</v>
      </c>
      <c r="V1058" s="135">
        <f t="shared" si="313"/>
        <v>60</v>
      </c>
      <c r="W1058" s="167">
        <f t="shared" si="314"/>
        <v>62.650999999999996</v>
      </c>
      <c r="X1058" s="167">
        <f t="shared" si="315"/>
        <v>60.906000000000006</v>
      </c>
      <c r="Y1058" s="167">
        <f t="shared" si="316"/>
        <v>61.168000000000006</v>
      </c>
      <c r="Z1058">
        <f t="shared" si="317"/>
        <v>97.650999999999996</v>
      </c>
      <c r="AA1058">
        <f t="shared" si="318"/>
        <v>95.906000000000006</v>
      </c>
      <c r="AB1058" s="168">
        <f t="shared" si="319"/>
        <v>92.650999999999996</v>
      </c>
      <c r="AC1058">
        <f t="shared" si="320"/>
        <v>90.906000000000006</v>
      </c>
      <c r="AD1058" s="168">
        <f t="shared" si="321"/>
        <v>62.650999999999996</v>
      </c>
      <c r="AE1058">
        <f t="shared" si="322"/>
        <v>60.906000000000006</v>
      </c>
    </row>
    <row r="1059" spans="1:31" outlineLevel="1" x14ac:dyDescent="0.25">
      <c r="A1059" s="149">
        <v>100</v>
      </c>
      <c r="B1059" s="164" t="str">
        <f t="shared" si="304"/>
        <v>FA</v>
      </c>
      <c r="C1059" s="164" t="str">
        <f t="shared" si="305"/>
        <v>FA</v>
      </c>
      <c r="D1059" s="164" t="str">
        <f t="shared" si="306"/>
        <v>FA</v>
      </c>
      <c r="E1059" s="135">
        <v>379.4</v>
      </c>
      <c r="F1059" s="165">
        <v>5</v>
      </c>
      <c r="G1059" s="135">
        <v>12</v>
      </c>
      <c r="H1059" s="135">
        <v>125</v>
      </c>
      <c r="I1059" s="154">
        <v>375.16</v>
      </c>
      <c r="J1059" s="154">
        <v>1.2E-2</v>
      </c>
      <c r="K1059" s="154">
        <v>127.262</v>
      </c>
      <c r="L1059" s="154">
        <v>125.779</v>
      </c>
      <c r="M1059" s="154">
        <v>126.001</v>
      </c>
      <c r="N1059" s="135">
        <f t="shared" si="307"/>
        <v>95</v>
      </c>
      <c r="O1059" s="167">
        <f t="shared" si="308"/>
        <v>97.262</v>
      </c>
      <c r="P1059" s="167">
        <f t="shared" si="308"/>
        <v>95.778999999999996</v>
      </c>
      <c r="Q1059" s="167">
        <f t="shared" si="308"/>
        <v>96.001000000000005</v>
      </c>
      <c r="R1059" s="135">
        <f t="shared" si="309"/>
        <v>90</v>
      </c>
      <c r="S1059" s="167">
        <f t="shared" si="310"/>
        <v>92.262</v>
      </c>
      <c r="T1059" s="167">
        <f t="shared" si="311"/>
        <v>90.778999999999996</v>
      </c>
      <c r="U1059" s="167">
        <f t="shared" si="312"/>
        <v>91.001000000000005</v>
      </c>
      <c r="V1059" s="135">
        <f t="shared" si="313"/>
        <v>60</v>
      </c>
      <c r="W1059" s="167">
        <f t="shared" si="314"/>
        <v>62.262</v>
      </c>
      <c r="X1059" s="167">
        <f t="shared" si="315"/>
        <v>60.778999999999996</v>
      </c>
      <c r="Y1059" s="167">
        <f t="shared" si="316"/>
        <v>61.001000000000005</v>
      </c>
      <c r="Z1059">
        <f t="shared" si="317"/>
        <v>97.262</v>
      </c>
      <c r="AA1059">
        <f t="shared" si="318"/>
        <v>95.778999999999996</v>
      </c>
      <c r="AB1059" s="168">
        <f t="shared" si="319"/>
        <v>92.262</v>
      </c>
      <c r="AC1059">
        <f t="shared" si="320"/>
        <v>90.778999999999996</v>
      </c>
      <c r="AD1059" s="168">
        <f t="shared" si="321"/>
        <v>62.262</v>
      </c>
      <c r="AE1059">
        <f t="shared" si="322"/>
        <v>60.778999999999996</v>
      </c>
    </row>
    <row r="1060" spans="1:31" outlineLevel="1" x14ac:dyDescent="0.25">
      <c r="A1060" s="149">
        <v>125</v>
      </c>
      <c r="B1060" s="164" t="str">
        <f t="shared" si="304"/>
        <v>FA</v>
      </c>
      <c r="C1060" s="164" t="str">
        <f t="shared" si="305"/>
        <v>FA</v>
      </c>
      <c r="D1060" s="164" t="str">
        <f t="shared" si="306"/>
        <v>FA</v>
      </c>
      <c r="E1060" s="135">
        <v>474.21</v>
      </c>
      <c r="F1060" s="165">
        <v>5</v>
      </c>
      <c r="G1060" s="135">
        <v>12</v>
      </c>
      <c r="H1060" s="135">
        <v>125</v>
      </c>
      <c r="I1060" s="154">
        <v>469.96800000000002</v>
      </c>
      <c r="J1060" s="154">
        <v>1.2E-2</v>
      </c>
      <c r="K1060" s="154">
        <v>126.86</v>
      </c>
      <c r="L1060" s="154">
        <v>125.64</v>
      </c>
      <c r="M1060" s="154">
        <v>125.812</v>
      </c>
      <c r="N1060" s="135">
        <f t="shared" si="307"/>
        <v>95</v>
      </c>
      <c r="O1060" s="167">
        <f t="shared" si="308"/>
        <v>96.86</v>
      </c>
      <c r="P1060" s="167">
        <f t="shared" si="308"/>
        <v>95.64</v>
      </c>
      <c r="Q1060" s="167">
        <f t="shared" si="308"/>
        <v>95.811999999999998</v>
      </c>
      <c r="R1060" s="135">
        <f t="shared" si="309"/>
        <v>90</v>
      </c>
      <c r="S1060" s="167">
        <f t="shared" si="310"/>
        <v>91.86</v>
      </c>
      <c r="T1060" s="167">
        <f t="shared" si="311"/>
        <v>90.64</v>
      </c>
      <c r="U1060" s="167">
        <f t="shared" si="312"/>
        <v>90.811999999999998</v>
      </c>
      <c r="V1060" s="135">
        <f t="shared" si="313"/>
        <v>60</v>
      </c>
      <c r="W1060" s="167">
        <f t="shared" si="314"/>
        <v>61.86</v>
      </c>
      <c r="X1060" s="167">
        <f t="shared" si="315"/>
        <v>60.64</v>
      </c>
      <c r="Y1060" s="167">
        <f t="shared" si="316"/>
        <v>60.811999999999998</v>
      </c>
      <c r="Z1060">
        <f t="shared" si="317"/>
        <v>96.86</v>
      </c>
      <c r="AA1060">
        <f t="shared" si="318"/>
        <v>95.64</v>
      </c>
      <c r="AB1060" s="168">
        <f t="shared" si="319"/>
        <v>91.86</v>
      </c>
      <c r="AC1060">
        <f t="shared" si="320"/>
        <v>90.64</v>
      </c>
      <c r="AD1060" s="168">
        <f t="shared" si="321"/>
        <v>61.86</v>
      </c>
      <c r="AE1060">
        <f t="shared" si="322"/>
        <v>60.64</v>
      </c>
    </row>
    <row r="1061" spans="1:31" outlineLevel="1" x14ac:dyDescent="0.25">
      <c r="A1061" s="149">
        <v>150</v>
      </c>
      <c r="B1061" s="164" t="str">
        <f t="shared" si="304"/>
        <v>FA</v>
      </c>
      <c r="C1061" s="164" t="str">
        <f t="shared" si="305"/>
        <v>FA</v>
      </c>
      <c r="D1061" s="164" t="str">
        <f t="shared" si="306"/>
        <v>FA</v>
      </c>
      <c r="E1061" s="135">
        <v>569.02</v>
      </c>
      <c r="F1061" s="165">
        <v>5</v>
      </c>
      <c r="G1061" s="135">
        <v>12</v>
      </c>
      <c r="H1061" s="135">
        <v>125</v>
      </c>
      <c r="I1061" s="154">
        <v>564.77499999999998</v>
      </c>
      <c r="J1061" s="154">
        <v>1.2E-2</v>
      </c>
      <c r="K1061" s="154">
        <v>126.575</v>
      </c>
      <c r="L1061" s="154">
        <v>125.547</v>
      </c>
      <c r="M1061" s="154">
        <v>125.678</v>
      </c>
      <c r="N1061" s="135">
        <f t="shared" si="307"/>
        <v>95</v>
      </c>
      <c r="O1061" s="167">
        <f t="shared" si="308"/>
        <v>96.575000000000003</v>
      </c>
      <c r="P1061" s="167">
        <f t="shared" si="308"/>
        <v>95.546999999999997</v>
      </c>
      <c r="Q1061" s="167">
        <f t="shared" si="308"/>
        <v>95.677999999999997</v>
      </c>
      <c r="R1061" s="135">
        <f t="shared" si="309"/>
        <v>90</v>
      </c>
      <c r="S1061" s="167">
        <f t="shared" si="310"/>
        <v>91.575000000000003</v>
      </c>
      <c r="T1061" s="167">
        <f t="shared" si="311"/>
        <v>90.546999999999997</v>
      </c>
      <c r="U1061" s="167">
        <f t="shared" si="312"/>
        <v>90.677999999999997</v>
      </c>
      <c r="V1061" s="135">
        <f t="shared" si="313"/>
        <v>60</v>
      </c>
      <c r="W1061" s="167">
        <f t="shared" si="314"/>
        <v>61.575000000000003</v>
      </c>
      <c r="X1061" s="167">
        <f t="shared" si="315"/>
        <v>60.546999999999997</v>
      </c>
      <c r="Y1061" s="167">
        <f t="shared" si="316"/>
        <v>60.677999999999997</v>
      </c>
      <c r="Z1061">
        <f t="shared" si="317"/>
        <v>96.575000000000003</v>
      </c>
      <c r="AA1061">
        <f t="shared" si="318"/>
        <v>95.546999999999997</v>
      </c>
      <c r="AB1061" s="168">
        <f t="shared" si="319"/>
        <v>91.575000000000003</v>
      </c>
      <c r="AC1061">
        <f t="shared" si="320"/>
        <v>90.546999999999997</v>
      </c>
      <c r="AD1061" s="168">
        <f t="shared" si="321"/>
        <v>61.575000000000003</v>
      </c>
      <c r="AE1061">
        <f t="shared" si="322"/>
        <v>60.546999999999997</v>
      </c>
    </row>
    <row r="1062" spans="1:31" outlineLevel="1" x14ac:dyDescent="0.25">
      <c r="A1062" s="149">
        <v>2</v>
      </c>
      <c r="B1062" s="164" t="str">
        <f t="shared" si="304"/>
        <v>TR</v>
      </c>
      <c r="C1062" s="164" t="str">
        <f t="shared" si="305"/>
        <v>FA</v>
      </c>
      <c r="D1062" s="164" t="str">
        <f t="shared" si="306"/>
        <v>FA</v>
      </c>
      <c r="E1062" s="135">
        <v>7.75</v>
      </c>
      <c r="F1062" s="165">
        <v>5</v>
      </c>
      <c r="G1062" s="135">
        <v>15</v>
      </c>
      <c r="H1062" s="135">
        <v>125</v>
      </c>
      <c r="I1062" s="154">
        <v>3.5138500000000001</v>
      </c>
      <c r="J1062" s="154">
        <v>1.4999999999999999E-2</v>
      </c>
      <c r="K1062" s="154">
        <v>231.732</v>
      </c>
      <c r="L1062" s="154">
        <v>155.93100000000001</v>
      </c>
      <c r="M1062" s="154">
        <v>169.38800000000001</v>
      </c>
      <c r="N1062" s="135">
        <f t="shared" si="307"/>
        <v>95</v>
      </c>
      <c r="O1062" s="167">
        <f t="shared" si="308"/>
        <v>201.732</v>
      </c>
      <c r="P1062" s="167">
        <f t="shared" si="308"/>
        <v>125.93100000000001</v>
      </c>
      <c r="Q1062" s="167">
        <f t="shared" si="308"/>
        <v>139.38800000000001</v>
      </c>
      <c r="R1062" s="135">
        <f t="shared" si="309"/>
        <v>90</v>
      </c>
      <c r="S1062" s="167">
        <f t="shared" si="310"/>
        <v>196.732</v>
      </c>
      <c r="T1062" s="167">
        <f t="shared" si="311"/>
        <v>120.93100000000001</v>
      </c>
      <c r="U1062" s="167">
        <f t="shared" si="312"/>
        <v>134.38800000000001</v>
      </c>
      <c r="V1062" s="135">
        <f t="shared" si="313"/>
        <v>60</v>
      </c>
      <c r="W1062" s="167">
        <f t="shared" si="314"/>
        <v>166.732</v>
      </c>
      <c r="X1062" s="167">
        <f t="shared" si="315"/>
        <v>90.931000000000012</v>
      </c>
      <c r="Y1062" s="167">
        <f t="shared" si="316"/>
        <v>104.38800000000001</v>
      </c>
      <c r="Z1062">
        <f t="shared" si="317"/>
        <v>201.732</v>
      </c>
      <c r="AA1062">
        <f t="shared" si="318"/>
        <v>125.93100000000001</v>
      </c>
      <c r="AB1062" s="168" t="str">
        <f t="shared" si="319"/>
        <v>NA</v>
      </c>
      <c r="AC1062">
        <f t="shared" si="320"/>
        <v>120.93100000000001</v>
      </c>
      <c r="AD1062" s="168" t="str">
        <f t="shared" si="321"/>
        <v>NA</v>
      </c>
      <c r="AE1062" t="str">
        <f t="shared" si="322"/>
        <v>NA</v>
      </c>
    </row>
    <row r="1063" spans="1:31" outlineLevel="1" x14ac:dyDescent="0.25">
      <c r="A1063" s="149">
        <v>3.5</v>
      </c>
      <c r="B1063" s="164" t="str">
        <f t="shared" si="304"/>
        <v>TR</v>
      </c>
      <c r="C1063" s="164" t="str">
        <f t="shared" si="305"/>
        <v>TR</v>
      </c>
      <c r="D1063" s="164" t="str">
        <f t="shared" si="306"/>
        <v>TR</v>
      </c>
      <c r="E1063" s="135">
        <v>13.44</v>
      </c>
      <c r="F1063" s="165">
        <v>5</v>
      </c>
      <c r="G1063" s="135">
        <v>15</v>
      </c>
      <c r="H1063" s="135">
        <v>125</v>
      </c>
      <c r="I1063" s="154">
        <v>9.2023100000000007</v>
      </c>
      <c r="J1063" s="154">
        <v>1.4999999999999999E-2</v>
      </c>
      <c r="K1063" s="154">
        <v>190.28700000000001</v>
      </c>
      <c r="L1063" s="154">
        <v>144.09</v>
      </c>
      <c r="M1063" s="154">
        <v>151.81299999999999</v>
      </c>
      <c r="N1063" s="135">
        <f t="shared" si="307"/>
        <v>95</v>
      </c>
      <c r="O1063" s="167">
        <f t="shared" si="308"/>
        <v>160.28700000000001</v>
      </c>
      <c r="P1063" s="167">
        <f t="shared" si="308"/>
        <v>114.09</v>
      </c>
      <c r="Q1063" s="167">
        <f t="shared" si="308"/>
        <v>121.81299999999999</v>
      </c>
      <c r="R1063" s="135">
        <f t="shared" si="309"/>
        <v>90</v>
      </c>
      <c r="S1063" s="167">
        <f t="shared" si="310"/>
        <v>155.28700000000001</v>
      </c>
      <c r="T1063" s="167">
        <f t="shared" si="311"/>
        <v>109.09</v>
      </c>
      <c r="U1063" s="167">
        <f t="shared" si="312"/>
        <v>116.81299999999999</v>
      </c>
      <c r="V1063" s="135">
        <f t="shared" si="313"/>
        <v>60</v>
      </c>
      <c r="W1063" s="167">
        <f t="shared" si="314"/>
        <v>125.28700000000001</v>
      </c>
      <c r="X1063" s="167">
        <f t="shared" si="315"/>
        <v>79.09</v>
      </c>
      <c r="Y1063" s="167">
        <f t="shared" si="316"/>
        <v>86.812999999999988</v>
      </c>
      <c r="Z1063">
        <f t="shared" si="317"/>
        <v>160.28700000000001</v>
      </c>
      <c r="AA1063">
        <f t="shared" si="318"/>
        <v>114.09</v>
      </c>
      <c r="AB1063" s="168">
        <f t="shared" si="319"/>
        <v>155.28700000000001</v>
      </c>
      <c r="AC1063">
        <f t="shared" si="320"/>
        <v>109.09</v>
      </c>
      <c r="AD1063" s="168">
        <f t="shared" si="321"/>
        <v>125.28700000000001</v>
      </c>
      <c r="AE1063">
        <f t="shared" si="322"/>
        <v>79.09</v>
      </c>
    </row>
    <row r="1064" spans="1:31" outlineLevel="1" x14ac:dyDescent="0.25">
      <c r="A1064" s="149">
        <v>5</v>
      </c>
      <c r="B1064" s="164" t="str">
        <f t="shared" si="304"/>
        <v>TR</v>
      </c>
      <c r="C1064" s="164" t="str">
        <f t="shared" si="305"/>
        <v>TR</v>
      </c>
      <c r="D1064" s="164" t="str">
        <f t="shared" si="306"/>
        <v>TR</v>
      </c>
      <c r="E1064" s="135">
        <v>19.13</v>
      </c>
      <c r="F1064" s="165">
        <v>5</v>
      </c>
      <c r="G1064" s="135">
        <v>15</v>
      </c>
      <c r="H1064" s="135">
        <v>125</v>
      </c>
      <c r="I1064" s="154">
        <v>14.8908</v>
      </c>
      <c r="J1064" s="154">
        <v>1.4999999999999999E-2</v>
      </c>
      <c r="K1064" s="154">
        <v>172.208</v>
      </c>
      <c r="L1064" s="154">
        <v>138.928</v>
      </c>
      <c r="M1064" s="154">
        <v>144.505</v>
      </c>
      <c r="N1064" s="135">
        <f t="shared" si="307"/>
        <v>95</v>
      </c>
      <c r="O1064" s="167">
        <f t="shared" si="308"/>
        <v>142.208</v>
      </c>
      <c r="P1064" s="167">
        <f t="shared" si="308"/>
        <v>108.928</v>
      </c>
      <c r="Q1064" s="167">
        <f t="shared" si="308"/>
        <v>114.505</v>
      </c>
      <c r="R1064" s="135">
        <f t="shared" si="309"/>
        <v>90</v>
      </c>
      <c r="S1064" s="167">
        <f t="shared" si="310"/>
        <v>137.208</v>
      </c>
      <c r="T1064" s="167">
        <f t="shared" si="311"/>
        <v>103.928</v>
      </c>
      <c r="U1064" s="167">
        <f t="shared" si="312"/>
        <v>109.505</v>
      </c>
      <c r="V1064" s="135">
        <f t="shared" si="313"/>
        <v>60</v>
      </c>
      <c r="W1064" s="167">
        <f t="shared" si="314"/>
        <v>107.208</v>
      </c>
      <c r="X1064" s="167">
        <f t="shared" si="315"/>
        <v>73.927999999999997</v>
      </c>
      <c r="Y1064" s="167">
        <f t="shared" si="316"/>
        <v>79.504999999999995</v>
      </c>
      <c r="Z1064">
        <f t="shared" si="317"/>
        <v>142.208</v>
      </c>
      <c r="AA1064">
        <f t="shared" si="318"/>
        <v>108.928</v>
      </c>
      <c r="AB1064" s="168">
        <f t="shared" si="319"/>
        <v>137.208</v>
      </c>
      <c r="AC1064">
        <f t="shared" si="320"/>
        <v>103.928</v>
      </c>
      <c r="AD1064" s="168">
        <f t="shared" si="321"/>
        <v>107.208</v>
      </c>
      <c r="AE1064">
        <f t="shared" si="322"/>
        <v>73.927999999999997</v>
      </c>
    </row>
    <row r="1065" spans="1:31" outlineLevel="1" x14ac:dyDescent="0.25">
      <c r="A1065" s="149">
        <v>7.5</v>
      </c>
      <c r="B1065" s="164" t="str">
        <f t="shared" si="304"/>
        <v>TR</v>
      </c>
      <c r="C1065" s="164" t="str">
        <f t="shared" si="305"/>
        <v>TR</v>
      </c>
      <c r="D1065" s="164" t="str">
        <f t="shared" si="306"/>
        <v>TR</v>
      </c>
      <c r="E1065" s="135">
        <v>28.61</v>
      </c>
      <c r="F1065" s="165">
        <v>5</v>
      </c>
      <c r="G1065" s="135">
        <v>15</v>
      </c>
      <c r="H1065" s="135">
        <v>125</v>
      </c>
      <c r="I1065" s="154">
        <v>24.371500000000001</v>
      </c>
      <c r="J1065" s="154">
        <v>1.4999999999999999E-2</v>
      </c>
      <c r="K1065" s="154">
        <v>157.20699999999999</v>
      </c>
      <c r="L1065" s="154">
        <v>134.625</v>
      </c>
      <c r="M1065" s="154">
        <v>138.42599999999999</v>
      </c>
      <c r="N1065" s="135">
        <f t="shared" si="307"/>
        <v>95</v>
      </c>
      <c r="O1065" s="167">
        <f t="shared" si="308"/>
        <v>127.20699999999999</v>
      </c>
      <c r="P1065" s="167">
        <f t="shared" si="308"/>
        <v>104.625</v>
      </c>
      <c r="Q1065" s="167">
        <f t="shared" si="308"/>
        <v>108.42599999999999</v>
      </c>
      <c r="R1065" s="135">
        <f t="shared" si="309"/>
        <v>90</v>
      </c>
      <c r="S1065" s="167">
        <f t="shared" si="310"/>
        <v>122.20699999999999</v>
      </c>
      <c r="T1065" s="167">
        <f t="shared" si="311"/>
        <v>99.625</v>
      </c>
      <c r="U1065" s="167">
        <f t="shared" si="312"/>
        <v>103.42599999999999</v>
      </c>
      <c r="V1065" s="135">
        <f t="shared" si="313"/>
        <v>60</v>
      </c>
      <c r="W1065" s="167">
        <f t="shared" si="314"/>
        <v>92.206999999999994</v>
      </c>
      <c r="X1065" s="167">
        <f t="shared" si="315"/>
        <v>69.625</v>
      </c>
      <c r="Y1065" s="167">
        <f t="shared" si="316"/>
        <v>73.425999999999988</v>
      </c>
      <c r="Z1065">
        <f t="shared" si="317"/>
        <v>127.20699999999999</v>
      </c>
      <c r="AA1065">
        <f t="shared" si="318"/>
        <v>104.625</v>
      </c>
      <c r="AB1065" s="168">
        <f t="shared" si="319"/>
        <v>122.20699999999999</v>
      </c>
      <c r="AC1065">
        <f t="shared" si="320"/>
        <v>99.625</v>
      </c>
      <c r="AD1065" s="168">
        <f t="shared" si="321"/>
        <v>92.206999999999994</v>
      </c>
      <c r="AE1065">
        <f t="shared" si="322"/>
        <v>69.625</v>
      </c>
    </row>
    <row r="1066" spans="1:31" outlineLevel="1" x14ac:dyDescent="0.25">
      <c r="A1066" s="149">
        <v>10</v>
      </c>
      <c r="B1066" s="164" t="str">
        <f t="shared" si="304"/>
        <v>TR</v>
      </c>
      <c r="C1066" s="164" t="str">
        <f t="shared" si="305"/>
        <v>TR</v>
      </c>
      <c r="D1066" s="164" t="str">
        <f t="shared" si="306"/>
        <v>TR</v>
      </c>
      <c r="E1066" s="135">
        <v>38.090000000000003</v>
      </c>
      <c r="F1066" s="165">
        <v>5</v>
      </c>
      <c r="G1066" s="135">
        <v>15</v>
      </c>
      <c r="H1066" s="135">
        <v>125</v>
      </c>
      <c r="I1066" s="154">
        <v>33.8523</v>
      </c>
      <c r="J1066" s="154">
        <v>1.4999999999999999E-2</v>
      </c>
      <c r="K1066" s="154">
        <v>149.839</v>
      </c>
      <c r="L1066" s="154">
        <v>132.471</v>
      </c>
      <c r="M1066" s="154">
        <v>135.46100000000001</v>
      </c>
      <c r="N1066" s="135">
        <f t="shared" si="307"/>
        <v>95</v>
      </c>
      <c r="O1066" s="167">
        <f t="shared" si="308"/>
        <v>119.839</v>
      </c>
      <c r="P1066" s="167">
        <f t="shared" si="308"/>
        <v>102.471</v>
      </c>
      <c r="Q1066" s="167">
        <f t="shared" si="308"/>
        <v>105.46100000000001</v>
      </c>
      <c r="R1066" s="135">
        <f t="shared" si="309"/>
        <v>90</v>
      </c>
      <c r="S1066" s="167">
        <f t="shared" si="310"/>
        <v>114.839</v>
      </c>
      <c r="T1066" s="167">
        <f t="shared" si="311"/>
        <v>97.471000000000004</v>
      </c>
      <c r="U1066" s="167">
        <f t="shared" si="312"/>
        <v>100.46100000000001</v>
      </c>
      <c r="V1066" s="135">
        <f t="shared" si="313"/>
        <v>60</v>
      </c>
      <c r="W1066" s="167">
        <f t="shared" si="314"/>
        <v>84.838999999999999</v>
      </c>
      <c r="X1066" s="167">
        <f t="shared" si="315"/>
        <v>67.471000000000004</v>
      </c>
      <c r="Y1066" s="167">
        <f t="shared" si="316"/>
        <v>70.461000000000013</v>
      </c>
      <c r="Z1066">
        <f t="shared" si="317"/>
        <v>119.839</v>
      </c>
      <c r="AA1066">
        <f t="shared" si="318"/>
        <v>102.471</v>
      </c>
      <c r="AB1066" s="168">
        <f t="shared" si="319"/>
        <v>114.839</v>
      </c>
      <c r="AC1066">
        <f t="shared" si="320"/>
        <v>97.471000000000004</v>
      </c>
      <c r="AD1066" s="168">
        <f t="shared" si="321"/>
        <v>84.838999999999999</v>
      </c>
      <c r="AE1066">
        <f t="shared" si="322"/>
        <v>67.471000000000004</v>
      </c>
    </row>
    <row r="1067" spans="1:31" outlineLevel="1" x14ac:dyDescent="0.25">
      <c r="A1067" s="149">
        <v>15</v>
      </c>
      <c r="B1067" s="164" t="str">
        <f t="shared" si="304"/>
        <v>TR</v>
      </c>
      <c r="C1067" s="164" t="str">
        <f t="shared" si="305"/>
        <v>TR</v>
      </c>
      <c r="D1067" s="164" t="str">
        <f t="shared" si="306"/>
        <v>TR</v>
      </c>
      <c r="E1067" s="135">
        <v>57.05</v>
      </c>
      <c r="F1067" s="165">
        <v>5</v>
      </c>
      <c r="G1067" s="135">
        <v>15</v>
      </c>
      <c r="H1067" s="135">
        <v>125</v>
      </c>
      <c r="I1067" s="154">
        <v>52.813800000000001</v>
      </c>
      <c r="J1067" s="154">
        <v>1.4999999999999999E-2</v>
      </c>
      <c r="K1067" s="154">
        <v>141.81200000000001</v>
      </c>
      <c r="L1067" s="154">
        <v>130.21199999999999</v>
      </c>
      <c r="M1067" s="154">
        <v>132.06700000000001</v>
      </c>
      <c r="N1067" s="135">
        <f t="shared" si="307"/>
        <v>95</v>
      </c>
      <c r="O1067" s="167">
        <f t="shared" si="308"/>
        <v>111.81200000000001</v>
      </c>
      <c r="P1067" s="167">
        <f t="shared" si="308"/>
        <v>100.21199999999999</v>
      </c>
      <c r="Q1067" s="167">
        <f t="shared" si="308"/>
        <v>102.06700000000001</v>
      </c>
      <c r="R1067" s="135">
        <f t="shared" si="309"/>
        <v>90</v>
      </c>
      <c r="S1067" s="167">
        <f t="shared" si="310"/>
        <v>106.81200000000001</v>
      </c>
      <c r="T1067" s="167">
        <f t="shared" si="311"/>
        <v>95.211999999999989</v>
      </c>
      <c r="U1067" s="167">
        <f t="shared" si="312"/>
        <v>97.067000000000007</v>
      </c>
      <c r="V1067" s="135">
        <f t="shared" si="313"/>
        <v>60</v>
      </c>
      <c r="W1067" s="167">
        <f t="shared" si="314"/>
        <v>76.812000000000012</v>
      </c>
      <c r="X1067" s="167">
        <f t="shared" si="315"/>
        <v>65.211999999999989</v>
      </c>
      <c r="Y1067" s="167">
        <f t="shared" si="316"/>
        <v>67.067000000000007</v>
      </c>
      <c r="Z1067">
        <f t="shared" si="317"/>
        <v>111.81200000000001</v>
      </c>
      <c r="AA1067">
        <f t="shared" si="318"/>
        <v>100.21199999999999</v>
      </c>
      <c r="AB1067" s="168">
        <f t="shared" si="319"/>
        <v>106.81200000000001</v>
      </c>
      <c r="AC1067">
        <f t="shared" si="320"/>
        <v>95.211999999999989</v>
      </c>
      <c r="AD1067" s="168">
        <f t="shared" si="321"/>
        <v>76.812000000000012</v>
      </c>
      <c r="AE1067">
        <f t="shared" si="322"/>
        <v>65.211999999999989</v>
      </c>
    </row>
    <row r="1068" spans="1:31" outlineLevel="1" x14ac:dyDescent="0.25">
      <c r="A1068" s="149">
        <v>20</v>
      </c>
      <c r="B1068" s="164" t="str">
        <f t="shared" si="304"/>
        <v>TR</v>
      </c>
      <c r="C1068" s="164" t="str">
        <f t="shared" si="305"/>
        <v>TR</v>
      </c>
      <c r="D1068" s="164" t="str">
        <f t="shared" si="306"/>
        <v>TR</v>
      </c>
      <c r="E1068" s="135">
        <v>76.02</v>
      </c>
      <c r="F1068" s="165">
        <v>5</v>
      </c>
      <c r="G1068" s="135">
        <v>15</v>
      </c>
      <c r="H1068" s="135">
        <v>125</v>
      </c>
      <c r="I1068" s="154">
        <v>71.775400000000005</v>
      </c>
      <c r="J1068" s="154">
        <v>1.4999999999999999E-2</v>
      </c>
      <c r="K1068" s="154">
        <v>137.81899999999999</v>
      </c>
      <c r="L1068" s="154">
        <v>129.05000000000001</v>
      </c>
      <c r="M1068" s="154">
        <v>130.46600000000001</v>
      </c>
      <c r="N1068" s="135">
        <f t="shared" si="307"/>
        <v>95</v>
      </c>
      <c r="O1068" s="167">
        <f t="shared" si="308"/>
        <v>107.81899999999999</v>
      </c>
      <c r="P1068" s="167">
        <f t="shared" si="308"/>
        <v>99.050000000000011</v>
      </c>
      <c r="Q1068" s="167">
        <f t="shared" si="308"/>
        <v>100.46600000000001</v>
      </c>
      <c r="R1068" s="135">
        <f t="shared" si="309"/>
        <v>90</v>
      </c>
      <c r="S1068" s="167">
        <f t="shared" si="310"/>
        <v>102.81899999999999</v>
      </c>
      <c r="T1068" s="167">
        <f t="shared" si="311"/>
        <v>94.050000000000011</v>
      </c>
      <c r="U1068" s="167">
        <f t="shared" si="312"/>
        <v>95.466000000000008</v>
      </c>
      <c r="V1068" s="135">
        <f t="shared" si="313"/>
        <v>60</v>
      </c>
      <c r="W1068" s="167">
        <f t="shared" si="314"/>
        <v>72.818999999999988</v>
      </c>
      <c r="X1068" s="167">
        <f t="shared" si="315"/>
        <v>64.050000000000011</v>
      </c>
      <c r="Y1068" s="167">
        <f t="shared" si="316"/>
        <v>65.466000000000008</v>
      </c>
      <c r="Z1068">
        <f t="shared" si="317"/>
        <v>107.81899999999999</v>
      </c>
      <c r="AA1068">
        <f t="shared" si="318"/>
        <v>99.050000000000011</v>
      </c>
      <c r="AB1068" s="168">
        <f t="shared" si="319"/>
        <v>102.81899999999999</v>
      </c>
      <c r="AC1068">
        <f t="shared" si="320"/>
        <v>94.050000000000011</v>
      </c>
      <c r="AD1068" s="168">
        <f t="shared" si="321"/>
        <v>72.818999999999988</v>
      </c>
      <c r="AE1068">
        <f t="shared" si="322"/>
        <v>64.050000000000011</v>
      </c>
    </row>
    <row r="1069" spans="1:31" outlineLevel="1" x14ac:dyDescent="0.25">
      <c r="A1069" s="149">
        <v>35</v>
      </c>
      <c r="B1069" s="164" t="str">
        <f t="shared" si="304"/>
        <v>FA</v>
      </c>
      <c r="C1069" s="164" t="str">
        <f t="shared" si="305"/>
        <v>FA</v>
      </c>
      <c r="D1069" s="164" t="str">
        <f t="shared" si="306"/>
        <v>FA</v>
      </c>
      <c r="E1069" s="135">
        <v>132.9</v>
      </c>
      <c r="F1069" s="165">
        <v>5</v>
      </c>
      <c r="G1069" s="135">
        <v>15</v>
      </c>
      <c r="H1069" s="135">
        <v>125</v>
      </c>
      <c r="I1069" s="154">
        <v>128.66</v>
      </c>
      <c r="J1069" s="154">
        <v>1.4999999999999999E-2</v>
      </c>
      <c r="K1069" s="154">
        <v>132.702</v>
      </c>
      <c r="L1069" s="154">
        <v>127.464</v>
      </c>
      <c r="M1069" s="154">
        <v>128.24799999999999</v>
      </c>
      <c r="N1069" s="135">
        <f t="shared" si="307"/>
        <v>95</v>
      </c>
      <c r="O1069" s="167">
        <f t="shared" si="308"/>
        <v>102.702</v>
      </c>
      <c r="P1069" s="167">
        <f t="shared" si="308"/>
        <v>97.463999999999999</v>
      </c>
      <c r="Q1069" s="167">
        <f t="shared" si="308"/>
        <v>98.24799999999999</v>
      </c>
      <c r="R1069" s="135">
        <f t="shared" si="309"/>
        <v>90</v>
      </c>
      <c r="S1069" s="167">
        <f t="shared" si="310"/>
        <v>97.701999999999998</v>
      </c>
      <c r="T1069" s="167">
        <f t="shared" si="311"/>
        <v>92.463999999999999</v>
      </c>
      <c r="U1069" s="167">
        <f t="shared" si="312"/>
        <v>93.24799999999999</v>
      </c>
      <c r="V1069" s="135">
        <f t="shared" si="313"/>
        <v>60</v>
      </c>
      <c r="W1069" s="167">
        <f t="shared" si="314"/>
        <v>67.701999999999998</v>
      </c>
      <c r="X1069" s="167">
        <f t="shared" si="315"/>
        <v>62.463999999999999</v>
      </c>
      <c r="Y1069" s="167">
        <f t="shared" si="316"/>
        <v>63.24799999999999</v>
      </c>
      <c r="Z1069">
        <f t="shared" si="317"/>
        <v>102.702</v>
      </c>
      <c r="AA1069">
        <f t="shared" si="318"/>
        <v>97.463999999999999</v>
      </c>
      <c r="AB1069" s="168">
        <f t="shared" si="319"/>
        <v>97.701999999999998</v>
      </c>
      <c r="AC1069">
        <f t="shared" si="320"/>
        <v>92.463999999999999</v>
      </c>
      <c r="AD1069" s="168">
        <f t="shared" si="321"/>
        <v>67.701999999999998</v>
      </c>
      <c r="AE1069">
        <f t="shared" si="322"/>
        <v>62.463999999999999</v>
      </c>
    </row>
    <row r="1070" spans="1:31" outlineLevel="1" x14ac:dyDescent="0.25">
      <c r="A1070" s="149">
        <v>50</v>
      </c>
      <c r="B1070" s="164" t="str">
        <f t="shared" ref="B1070:B1121" si="323">IF(AND($A1070&lt;=$C$29,Z1070&lt;&gt;"NA",AA1070&lt;&gt;"NA",G1070&gt;=$Z$31),"TR","FA")</f>
        <v>FA</v>
      </c>
      <c r="C1070" s="164" t="str">
        <f t="shared" ref="C1070:C1121" si="324">IF(AND($A1070&lt;=$C$29,$AB1070&lt;&gt;"NA",$AC1070&lt;&gt;"NA",$G1070&gt;=$AB$31),"TR","FA")</f>
        <v>FA</v>
      </c>
      <c r="D1070" s="164" t="str">
        <f t="shared" ref="D1070:D1121" si="325">IF(AND($A1070&lt;=$C$29,$AD1070&lt;&gt;"NA",$AE1070&lt;&gt;"NA",$G1070&gt;=$AD$31),"TR","FA")</f>
        <v>FA</v>
      </c>
      <c r="E1070" s="135">
        <v>189.78</v>
      </c>
      <c r="F1070" s="165">
        <v>5</v>
      </c>
      <c r="G1070" s="135">
        <v>15</v>
      </c>
      <c r="H1070" s="135">
        <v>125</v>
      </c>
      <c r="I1070" s="154">
        <v>185.54499999999999</v>
      </c>
      <c r="J1070" s="154">
        <v>1.4999999999999999E-2</v>
      </c>
      <c r="K1070" s="154">
        <v>130.459</v>
      </c>
      <c r="L1070" s="154">
        <v>126.809</v>
      </c>
      <c r="M1070" s="154">
        <v>127.35899999999999</v>
      </c>
      <c r="N1070" s="135">
        <f t="shared" si="307"/>
        <v>95</v>
      </c>
      <c r="O1070" s="167">
        <f t="shared" si="308"/>
        <v>100.459</v>
      </c>
      <c r="P1070" s="167">
        <f t="shared" si="308"/>
        <v>96.808999999999997</v>
      </c>
      <c r="Q1070" s="167">
        <f t="shared" si="308"/>
        <v>97.358999999999995</v>
      </c>
      <c r="R1070" s="135">
        <f t="shared" si="309"/>
        <v>90</v>
      </c>
      <c r="S1070" s="167">
        <f t="shared" si="310"/>
        <v>95.459000000000003</v>
      </c>
      <c r="T1070" s="167">
        <f t="shared" si="311"/>
        <v>91.808999999999997</v>
      </c>
      <c r="U1070" s="167">
        <f t="shared" si="312"/>
        <v>92.358999999999995</v>
      </c>
      <c r="V1070" s="135">
        <f t="shared" si="313"/>
        <v>60</v>
      </c>
      <c r="W1070" s="167">
        <f t="shared" si="314"/>
        <v>65.459000000000003</v>
      </c>
      <c r="X1070" s="167">
        <f t="shared" si="315"/>
        <v>61.808999999999997</v>
      </c>
      <c r="Y1070" s="167">
        <f t="shared" si="316"/>
        <v>62.358999999999995</v>
      </c>
      <c r="Z1070">
        <f t="shared" si="317"/>
        <v>100.459</v>
      </c>
      <c r="AA1070">
        <f t="shared" si="318"/>
        <v>96.808999999999997</v>
      </c>
      <c r="AB1070" s="168">
        <f t="shared" si="319"/>
        <v>95.459000000000003</v>
      </c>
      <c r="AC1070">
        <f t="shared" si="320"/>
        <v>91.808999999999997</v>
      </c>
      <c r="AD1070" s="168">
        <f t="shared" si="321"/>
        <v>65.459000000000003</v>
      </c>
      <c r="AE1070">
        <f t="shared" si="322"/>
        <v>61.808999999999997</v>
      </c>
    </row>
    <row r="1071" spans="1:31" outlineLevel="1" x14ac:dyDescent="0.25">
      <c r="A1071" s="149">
        <v>60</v>
      </c>
      <c r="B1071" s="164" t="str">
        <f t="shared" si="323"/>
        <v>FA</v>
      </c>
      <c r="C1071" s="164" t="str">
        <f t="shared" si="324"/>
        <v>FA</v>
      </c>
      <c r="D1071" s="164" t="str">
        <f t="shared" si="325"/>
        <v>FA</v>
      </c>
      <c r="E1071" s="135">
        <v>227.71</v>
      </c>
      <c r="F1071" s="165">
        <v>5</v>
      </c>
      <c r="G1071" s="135">
        <v>15</v>
      </c>
      <c r="H1071" s="135">
        <v>125</v>
      </c>
      <c r="I1071" s="154">
        <v>223.46799999999999</v>
      </c>
      <c r="J1071" s="154">
        <v>1.4999999999999999E-2</v>
      </c>
      <c r="K1071" s="154">
        <v>129.577</v>
      </c>
      <c r="L1071" s="154">
        <v>126.533</v>
      </c>
      <c r="M1071" s="154">
        <v>126.99299999999999</v>
      </c>
      <c r="N1071" s="135">
        <f t="shared" ref="N1071:N1121" si="326">$O$35</f>
        <v>95</v>
      </c>
      <c r="O1071" s="167">
        <f t="shared" ref="O1071:Q1121" si="327">K1071-$K$35+$O$35</f>
        <v>99.576999999999998</v>
      </c>
      <c r="P1071" s="167">
        <f t="shared" si="327"/>
        <v>96.533000000000001</v>
      </c>
      <c r="Q1071" s="167">
        <f t="shared" si="327"/>
        <v>96.992999999999995</v>
      </c>
      <c r="R1071" s="135">
        <f t="shared" ref="R1071:R1121" si="328">$S$35</f>
        <v>90</v>
      </c>
      <c r="S1071" s="167">
        <f t="shared" ref="S1071:S1121" si="329">$K1071-$K$35+$S$35</f>
        <v>94.576999999999998</v>
      </c>
      <c r="T1071" s="167">
        <f t="shared" ref="T1071:T1121" si="330">$L1071-$K$35+$S$35</f>
        <v>91.533000000000001</v>
      </c>
      <c r="U1071" s="167">
        <f t="shared" ref="U1071:U1121" si="331">$M1071-$K$35+$S$35</f>
        <v>91.992999999999995</v>
      </c>
      <c r="V1071" s="135">
        <f t="shared" ref="V1071:V1121" si="332">$W$35</f>
        <v>60</v>
      </c>
      <c r="W1071" s="167">
        <f t="shared" ref="W1071:W1121" si="333">$K1071-$K$35+$W$35</f>
        <v>64.576999999999998</v>
      </c>
      <c r="X1071" s="167">
        <f t="shared" ref="X1071:X1121" si="334">$L1071-$K$35+$W$35</f>
        <v>61.533000000000001</v>
      </c>
      <c r="Y1071" s="167">
        <f t="shared" ref="Y1071:Y1121" si="335">$M1071-$K$35+$W$35</f>
        <v>61.992999999999995</v>
      </c>
      <c r="Z1071">
        <f t="shared" ref="Z1071:Z1121" si="336">IF(O1071&lt;$Z$35,O1071,"NA")</f>
        <v>99.576999999999998</v>
      </c>
      <c r="AA1071">
        <f t="shared" ref="AA1071:AA1121" si="337">IF(P1071&lt;$AA$35,P1071,"NA")</f>
        <v>96.533000000000001</v>
      </c>
      <c r="AB1071" s="168">
        <f t="shared" ref="AB1071:AB1121" si="338">IF(S1071&lt;$AB$35,S1071,"NA")</f>
        <v>94.576999999999998</v>
      </c>
      <c r="AC1071">
        <f t="shared" ref="AC1071:AC1121" si="339">IF(T1071&lt;$AC$35,T1071,"NA")</f>
        <v>91.533000000000001</v>
      </c>
      <c r="AD1071" s="168">
        <f t="shared" ref="AD1071:AD1121" si="340">IF(W1071&lt;$AD$35,W1071,"NA")</f>
        <v>64.576999999999998</v>
      </c>
      <c r="AE1071">
        <f t="shared" ref="AE1071:AE1121" si="341">IF(X1071&lt;$AE$35,X1071,"NA")</f>
        <v>61.533000000000001</v>
      </c>
    </row>
    <row r="1072" spans="1:31" outlineLevel="1" x14ac:dyDescent="0.25">
      <c r="A1072" s="149">
        <v>70</v>
      </c>
      <c r="B1072" s="164" t="str">
        <f t="shared" si="323"/>
        <v>FA</v>
      </c>
      <c r="C1072" s="164" t="str">
        <f t="shared" si="324"/>
        <v>FA</v>
      </c>
      <c r="D1072" s="164" t="str">
        <f t="shared" si="325"/>
        <v>FA</v>
      </c>
      <c r="E1072" s="135">
        <v>265.63</v>
      </c>
      <c r="F1072" s="165">
        <v>5</v>
      </c>
      <c r="G1072" s="135">
        <v>15</v>
      </c>
      <c r="H1072" s="135">
        <v>125</v>
      </c>
      <c r="I1072" s="154">
        <v>261.39100000000002</v>
      </c>
      <c r="J1072" s="154">
        <v>1.4999999999999999E-2</v>
      </c>
      <c r="K1072" s="154">
        <v>128.96199999999999</v>
      </c>
      <c r="L1072" s="154">
        <v>126.342</v>
      </c>
      <c r="M1072" s="154">
        <v>126.71599999999999</v>
      </c>
      <c r="N1072" s="135">
        <f t="shared" si="326"/>
        <v>95</v>
      </c>
      <c r="O1072" s="167">
        <f t="shared" si="327"/>
        <v>98.961999999999989</v>
      </c>
      <c r="P1072" s="167">
        <f t="shared" si="327"/>
        <v>96.341999999999999</v>
      </c>
      <c r="Q1072" s="167">
        <f t="shared" si="327"/>
        <v>96.715999999999994</v>
      </c>
      <c r="R1072" s="135">
        <f t="shared" si="328"/>
        <v>90</v>
      </c>
      <c r="S1072" s="167">
        <f t="shared" si="329"/>
        <v>93.961999999999989</v>
      </c>
      <c r="T1072" s="167">
        <f t="shared" si="330"/>
        <v>91.341999999999999</v>
      </c>
      <c r="U1072" s="167">
        <f t="shared" si="331"/>
        <v>91.715999999999994</v>
      </c>
      <c r="V1072" s="135">
        <f t="shared" si="332"/>
        <v>60</v>
      </c>
      <c r="W1072" s="167">
        <f t="shared" si="333"/>
        <v>63.961999999999989</v>
      </c>
      <c r="X1072" s="167">
        <f t="shared" si="334"/>
        <v>61.341999999999999</v>
      </c>
      <c r="Y1072" s="167">
        <f t="shared" si="335"/>
        <v>61.715999999999994</v>
      </c>
      <c r="Z1072">
        <f t="shared" si="336"/>
        <v>98.961999999999989</v>
      </c>
      <c r="AA1072">
        <f t="shared" si="337"/>
        <v>96.341999999999999</v>
      </c>
      <c r="AB1072" s="168">
        <f t="shared" si="338"/>
        <v>93.961999999999989</v>
      </c>
      <c r="AC1072">
        <f t="shared" si="339"/>
        <v>91.341999999999999</v>
      </c>
      <c r="AD1072" s="168">
        <f t="shared" si="340"/>
        <v>63.961999999999989</v>
      </c>
      <c r="AE1072">
        <f t="shared" si="341"/>
        <v>61.341999999999999</v>
      </c>
    </row>
    <row r="1073" spans="1:31" outlineLevel="1" x14ac:dyDescent="0.25">
      <c r="A1073" s="149">
        <v>85</v>
      </c>
      <c r="B1073" s="164" t="str">
        <f t="shared" si="323"/>
        <v>FA</v>
      </c>
      <c r="C1073" s="164" t="str">
        <f t="shared" si="324"/>
        <v>FA</v>
      </c>
      <c r="D1073" s="164" t="str">
        <f t="shared" si="325"/>
        <v>FA</v>
      </c>
      <c r="E1073" s="135">
        <v>322.52</v>
      </c>
      <c r="F1073" s="165">
        <v>5</v>
      </c>
      <c r="G1073" s="135">
        <v>15</v>
      </c>
      <c r="H1073" s="135">
        <v>125</v>
      </c>
      <c r="I1073" s="154">
        <v>318.27499999999998</v>
      </c>
      <c r="J1073" s="154">
        <v>1.4999999999999999E-2</v>
      </c>
      <c r="K1073" s="154">
        <v>128.31299999999999</v>
      </c>
      <c r="L1073" s="154">
        <v>126.133</v>
      </c>
      <c r="M1073" s="154">
        <v>126.459</v>
      </c>
      <c r="N1073" s="135">
        <f t="shared" si="326"/>
        <v>95</v>
      </c>
      <c r="O1073" s="167">
        <f t="shared" si="327"/>
        <v>98.312999999999988</v>
      </c>
      <c r="P1073" s="167">
        <f t="shared" si="327"/>
        <v>96.132999999999996</v>
      </c>
      <c r="Q1073" s="167">
        <f t="shared" si="327"/>
        <v>96.459000000000003</v>
      </c>
      <c r="R1073" s="135">
        <f t="shared" si="328"/>
        <v>90</v>
      </c>
      <c r="S1073" s="167">
        <f t="shared" si="329"/>
        <v>93.312999999999988</v>
      </c>
      <c r="T1073" s="167">
        <f t="shared" si="330"/>
        <v>91.132999999999996</v>
      </c>
      <c r="U1073" s="167">
        <f t="shared" si="331"/>
        <v>91.459000000000003</v>
      </c>
      <c r="V1073" s="135">
        <f t="shared" si="332"/>
        <v>60</v>
      </c>
      <c r="W1073" s="167">
        <f t="shared" si="333"/>
        <v>63.312999999999988</v>
      </c>
      <c r="X1073" s="167">
        <f t="shared" si="334"/>
        <v>61.132999999999996</v>
      </c>
      <c r="Y1073" s="167">
        <f t="shared" si="335"/>
        <v>61.459000000000003</v>
      </c>
      <c r="Z1073">
        <f t="shared" si="336"/>
        <v>98.312999999999988</v>
      </c>
      <c r="AA1073">
        <f t="shared" si="337"/>
        <v>96.132999999999996</v>
      </c>
      <c r="AB1073" s="168">
        <f t="shared" si="338"/>
        <v>93.312999999999988</v>
      </c>
      <c r="AC1073">
        <f t="shared" si="339"/>
        <v>91.132999999999996</v>
      </c>
      <c r="AD1073" s="168">
        <f t="shared" si="340"/>
        <v>63.312999999999988</v>
      </c>
      <c r="AE1073">
        <f t="shared" si="341"/>
        <v>61.132999999999996</v>
      </c>
    </row>
    <row r="1074" spans="1:31" outlineLevel="1" x14ac:dyDescent="0.25">
      <c r="A1074" s="149">
        <v>100</v>
      </c>
      <c r="B1074" s="164" t="str">
        <f t="shared" si="323"/>
        <v>FA</v>
      </c>
      <c r="C1074" s="164" t="str">
        <f t="shared" si="324"/>
        <v>FA</v>
      </c>
      <c r="D1074" s="164" t="str">
        <f t="shared" si="325"/>
        <v>FA</v>
      </c>
      <c r="E1074" s="135">
        <v>379.4</v>
      </c>
      <c r="F1074" s="165">
        <v>5</v>
      </c>
      <c r="G1074" s="135">
        <v>15</v>
      </c>
      <c r="H1074" s="135">
        <v>125</v>
      </c>
      <c r="I1074" s="154">
        <v>375.16</v>
      </c>
      <c r="J1074" s="154">
        <v>1.4999999999999999E-2</v>
      </c>
      <c r="K1074" s="154">
        <v>127.827</v>
      </c>
      <c r="L1074" s="154">
        <v>125.974</v>
      </c>
      <c r="M1074" s="154">
        <v>126.251</v>
      </c>
      <c r="N1074" s="135">
        <f t="shared" si="326"/>
        <v>95</v>
      </c>
      <c r="O1074" s="167">
        <f t="shared" si="327"/>
        <v>97.826999999999998</v>
      </c>
      <c r="P1074" s="167">
        <f t="shared" si="327"/>
        <v>95.974000000000004</v>
      </c>
      <c r="Q1074" s="167">
        <f t="shared" si="327"/>
        <v>96.251000000000005</v>
      </c>
      <c r="R1074" s="135">
        <f t="shared" si="328"/>
        <v>90</v>
      </c>
      <c r="S1074" s="167">
        <f t="shared" si="329"/>
        <v>92.826999999999998</v>
      </c>
      <c r="T1074" s="167">
        <f t="shared" si="330"/>
        <v>90.974000000000004</v>
      </c>
      <c r="U1074" s="167">
        <f t="shared" si="331"/>
        <v>91.251000000000005</v>
      </c>
      <c r="V1074" s="135">
        <f t="shared" si="332"/>
        <v>60</v>
      </c>
      <c r="W1074" s="167">
        <f t="shared" si="333"/>
        <v>62.826999999999998</v>
      </c>
      <c r="X1074" s="167">
        <f t="shared" si="334"/>
        <v>60.974000000000004</v>
      </c>
      <c r="Y1074" s="167">
        <f t="shared" si="335"/>
        <v>61.251000000000005</v>
      </c>
      <c r="Z1074">
        <f t="shared" si="336"/>
        <v>97.826999999999998</v>
      </c>
      <c r="AA1074">
        <f t="shared" si="337"/>
        <v>95.974000000000004</v>
      </c>
      <c r="AB1074" s="168">
        <f t="shared" si="338"/>
        <v>92.826999999999998</v>
      </c>
      <c r="AC1074">
        <f t="shared" si="339"/>
        <v>90.974000000000004</v>
      </c>
      <c r="AD1074" s="168">
        <f t="shared" si="340"/>
        <v>62.826999999999998</v>
      </c>
      <c r="AE1074">
        <f t="shared" si="341"/>
        <v>60.974000000000004</v>
      </c>
    </row>
    <row r="1075" spans="1:31" outlineLevel="1" x14ac:dyDescent="0.25">
      <c r="A1075" s="149">
        <v>125</v>
      </c>
      <c r="B1075" s="164" t="str">
        <f t="shared" si="323"/>
        <v>FA</v>
      </c>
      <c r="C1075" s="164" t="str">
        <f t="shared" si="324"/>
        <v>FA</v>
      </c>
      <c r="D1075" s="164" t="str">
        <f t="shared" si="325"/>
        <v>FA</v>
      </c>
      <c r="E1075" s="135">
        <v>474.21</v>
      </c>
      <c r="F1075" s="165">
        <v>5</v>
      </c>
      <c r="G1075" s="135">
        <v>15</v>
      </c>
      <c r="H1075" s="135">
        <v>125</v>
      </c>
      <c r="I1075" s="154">
        <v>469.96800000000002</v>
      </c>
      <c r="J1075" s="154">
        <v>1.4999999999999999E-2</v>
      </c>
      <c r="K1075" s="154">
        <v>127.325</v>
      </c>
      <c r="L1075" s="154">
        <v>125.8</v>
      </c>
      <c r="M1075" s="154">
        <v>126.015</v>
      </c>
      <c r="N1075" s="135">
        <f t="shared" si="326"/>
        <v>95</v>
      </c>
      <c r="O1075" s="167">
        <f t="shared" si="327"/>
        <v>97.325000000000003</v>
      </c>
      <c r="P1075" s="167">
        <f t="shared" si="327"/>
        <v>95.8</v>
      </c>
      <c r="Q1075" s="167">
        <f t="shared" si="327"/>
        <v>96.015000000000001</v>
      </c>
      <c r="R1075" s="135">
        <f t="shared" si="328"/>
        <v>90</v>
      </c>
      <c r="S1075" s="167">
        <f t="shared" si="329"/>
        <v>92.325000000000003</v>
      </c>
      <c r="T1075" s="167">
        <f t="shared" si="330"/>
        <v>90.8</v>
      </c>
      <c r="U1075" s="167">
        <f t="shared" si="331"/>
        <v>91.015000000000001</v>
      </c>
      <c r="V1075" s="135">
        <f t="shared" si="332"/>
        <v>60</v>
      </c>
      <c r="W1075" s="167">
        <f t="shared" si="333"/>
        <v>62.325000000000003</v>
      </c>
      <c r="X1075" s="167">
        <f t="shared" si="334"/>
        <v>60.8</v>
      </c>
      <c r="Y1075" s="167">
        <f t="shared" si="335"/>
        <v>61.015000000000001</v>
      </c>
      <c r="Z1075">
        <f t="shared" si="336"/>
        <v>97.325000000000003</v>
      </c>
      <c r="AA1075">
        <f t="shared" si="337"/>
        <v>95.8</v>
      </c>
      <c r="AB1075" s="168">
        <f t="shared" si="338"/>
        <v>92.325000000000003</v>
      </c>
      <c r="AC1075">
        <f t="shared" si="339"/>
        <v>90.8</v>
      </c>
      <c r="AD1075" s="168">
        <f t="shared" si="340"/>
        <v>62.325000000000003</v>
      </c>
      <c r="AE1075">
        <f t="shared" si="341"/>
        <v>60.8</v>
      </c>
    </row>
    <row r="1076" spans="1:31" outlineLevel="1" x14ac:dyDescent="0.25">
      <c r="A1076" s="149">
        <v>150</v>
      </c>
      <c r="B1076" s="164" t="str">
        <f t="shared" si="323"/>
        <v>FA</v>
      </c>
      <c r="C1076" s="164" t="str">
        <f t="shared" si="324"/>
        <v>FA</v>
      </c>
      <c r="D1076" s="164" t="str">
        <f t="shared" si="325"/>
        <v>FA</v>
      </c>
      <c r="E1076" s="135">
        <v>569.02</v>
      </c>
      <c r="F1076" s="165">
        <v>5</v>
      </c>
      <c r="G1076" s="135">
        <v>15</v>
      </c>
      <c r="H1076" s="135">
        <v>125</v>
      </c>
      <c r="I1076" s="154">
        <v>564.77499999999998</v>
      </c>
      <c r="J1076" s="154">
        <v>1.4999999999999999E-2</v>
      </c>
      <c r="K1076" s="154">
        <v>126.96899999999999</v>
      </c>
      <c r="L1076" s="154">
        <v>125.684</v>
      </c>
      <c r="M1076" s="154">
        <v>125.84699999999999</v>
      </c>
      <c r="N1076" s="135">
        <f t="shared" si="326"/>
        <v>95</v>
      </c>
      <c r="O1076" s="167">
        <f t="shared" si="327"/>
        <v>96.968999999999994</v>
      </c>
      <c r="P1076" s="167">
        <f t="shared" si="327"/>
        <v>95.683999999999997</v>
      </c>
      <c r="Q1076" s="167">
        <f t="shared" si="327"/>
        <v>95.846999999999994</v>
      </c>
      <c r="R1076" s="135">
        <f t="shared" si="328"/>
        <v>90</v>
      </c>
      <c r="S1076" s="167">
        <f t="shared" si="329"/>
        <v>91.968999999999994</v>
      </c>
      <c r="T1076" s="167">
        <f t="shared" si="330"/>
        <v>90.683999999999997</v>
      </c>
      <c r="U1076" s="167">
        <f t="shared" si="331"/>
        <v>90.846999999999994</v>
      </c>
      <c r="V1076" s="135">
        <f t="shared" si="332"/>
        <v>60</v>
      </c>
      <c r="W1076" s="167">
        <f t="shared" si="333"/>
        <v>61.968999999999994</v>
      </c>
      <c r="X1076" s="167">
        <f t="shared" si="334"/>
        <v>60.683999999999997</v>
      </c>
      <c r="Y1076" s="167">
        <f t="shared" si="335"/>
        <v>60.846999999999994</v>
      </c>
      <c r="Z1076">
        <f t="shared" si="336"/>
        <v>96.968999999999994</v>
      </c>
      <c r="AA1076">
        <f t="shared" si="337"/>
        <v>95.683999999999997</v>
      </c>
      <c r="AB1076" s="168">
        <f t="shared" si="338"/>
        <v>91.968999999999994</v>
      </c>
      <c r="AC1076">
        <f t="shared" si="339"/>
        <v>90.683999999999997</v>
      </c>
      <c r="AD1076" s="168">
        <f t="shared" si="340"/>
        <v>61.968999999999994</v>
      </c>
      <c r="AE1076">
        <f t="shared" si="341"/>
        <v>60.683999999999997</v>
      </c>
    </row>
    <row r="1077" spans="1:31" outlineLevel="1" x14ac:dyDescent="0.25">
      <c r="A1077" s="149">
        <v>2</v>
      </c>
      <c r="B1077" s="164" t="str">
        <f t="shared" si="323"/>
        <v>FA</v>
      </c>
      <c r="C1077" s="164" t="str">
        <f t="shared" si="324"/>
        <v>FA</v>
      </c>
      <c r="D1077" s="164" t="str">
        <f t="shared" si="325"/>
        <v>FA</v>
      </c>
      <c r="E1077" s="135">
        <v>7.75</v>
      </c>
      <c r="F1077" s="165">
        <v>5</v>
      </c>
      <c r="G1077" s="135">
        <v>18</v>
      </c>
      <c r="H1077" s="135">
        <v>125</v>
      </c>
      <c r="I1077" s="154">
        <v>3.5138500000000001</v>
      </c>
      <c r="J1077" s="154">
        <v>1.7999999999999999E-2</v>
      </c>
      <c r="K1077" s="154">
        <v>252.339</v>
      </c>
      <c r="L1077" s="154">
        <v>161.941</v>
      </c>
      <c r="M1077" s="154">
        <v>177.95</v>
      </c>
      <c r="N1077" s="135">
        <f t="shared" si="326"/>
        <v>95</v>
      </c>
      <c r="O1077" s="167">
        <f t="shared" si="327"/>
        <v>222.339</v>
      </c>
      <c r="P1077" s="167">
        <f t="shared" si="327"/>
        <v>131.941</v>
      </c>
      <c r="Q1077" s="167">
        <f t="shared" si="327"/>
        <v>147.94999999999999</v>
      </c>
      <c r="R1077" s="135">
        <f t="shared" si="328"/>
        <v>90</v>
      </c>
      <c r="S1077" s="167">
        <f t="shared" si="329"/>
        <v>217.339</v>
      </c>
      <c r="T1077" s="167">
        <f t="shared" si="330"/>
        <v>126.941</v>
      </c>
      <c r="U1077" s="167">
        <f t="shared" si="331"/>
        <v>142.94999999999999</v>
      </c>
      <c r="V1077" s="135">
        <f t="shared" si="332"/>
        <v>60</v>
      </c>
      <c r="W1077" s="167">
        <f t="shared" si="333"/>
        <v>187.339</v>
      </c>
      <c r="X1077" s="167">
        <f t="shared" si="334"/>
        <v>96.941000000000003</v>
      </c>
      <c r="Y1077" s="167">
        <f t="shared" si="335"/>
        <v>112.94999999999999</v>
      </c>
      <c r="Z1077" t="str">
        <f t="shared" si="336"/>
        <v>NA</v>
      </c>
      <c r="AA1077">
        <f t="shared" si="337"/>
        <v>131.941</v>
      </c>
      <c r="AB1077" s="168" t="str">
        <f t="shared" si="338"/>
        <v>NA</v>
      </c>
      <c r="AC1077" t="str">
        <f t="shared" si="339"/>
        <v>NA</v>
      </c>
      <c r="AD1077" s="168" t="str">
        <f t="shared" si="340"/>
        <v>NA</v>
      </c>
      <c r="AE1077" t="str">
        <f t="shared" si="341"/>
        <v>NA</v>
      </c>
    </row>
    <row r="1078" spans="1:31" outlineLevel="1" x14ac:dyDescent="0.25">
      <c r="A1078" s="149">
        <v>3.5</v>
      </c>
      <c r="B1078" s="164" t="str">
        <f t="shared" si="323"/>
        <v>TR</v>
      </c>
      <c r="C1078" s="164" t="str">
        <f t="shared" si="324"/>
        <v>TR</v>
      </c>
      <c r="D1078" s="164" t="str">
        <f t="shared" si="325"/>
        <v>FA</v>
      </c>
      <c r="E1078" s="135">
        <v>13.44</v>
      </c>
      <c r="F1078" s="165">
        <v>5</v>
      </c>
      <c r="G1078" s="135">
        <v>18</v>
      </c>
      <c r="H1078" s="135">
        <v>125</v>
      </c>
      <c r="I1078" s="154">
        <v>9.2023100000000007</v>
      </c>
      <c r="J1078" s="154">
        <v>1.7999999999999999E-2</v>
      </c>
      <c r="K1078" s="154">
        <v>203.06800000000001</v>
      </c>
      <c r="L1078" s="154">
        <v>147.846</v>
      </c>
      <c r="M1078" s="154">
        <v>157.066</v>
      </c>
      <c r="N1078" s="135">
        <f t="shared" si="326"/>
        <v>95</v>
      </c>
      <c r="O1078" s="167">
        <f t="shared" si="327"/>
        <v>173.06800000000001</v>
      </c>
      <c r="P1078" s="167">
        <f t="shared" si="327"/>
        <v>117.846</v>
      </c>
      <c r="Q1078" s="167">
        <f t="shared" si="327"/>
        <v>127.066</v>
      </c>
      <c r="R1078" s="135">
        <f t="shared" si="328"/>
        <v>90</v>
      </c>
      <c r="S1078" s="167">
        <f t="shared" si="329"/>
        <v>168.06800000000001</v>
      </c>
      <c r="T1078" s="167">
        <f t="shared" si="330"/>
        <v>112.846</v>
      </c>
      <c r="U1078" s="167">
        <f t="shared" si="331"/>
        <v>122.066</v>
      </c>
      <c r="V1078" s="135">
        <f t="shared" si="332"/>
        <v>60</v>
      </c>
      <c r="W1078" s="167">
        <f t="shared" si="333"/>
        <v>138.06800000000001</v>
      </c>
      <c r="X1078" s="167">
        <f t="shared" si="334"/>
        <v>82.846000000000004</v>
      </c>
      <c r="Y1078" s="167">
        <f t="shared" si="335"/>
        <v>92.066000000000003</v>
      </c>
      <c r="Z1078">
        <f t="shared" si="336"/>
        <v>173.06800000000001</v>
      </c>
      <c r="AA1078">
        <f t="shared" si="337"/>
        <v>117.846</v>
      </c>
      <c r="AB1078" s="168">
        <f t="shared" si="338"/>
        <v>168.06800000000001</v>
      </c>
      <c r="AC1078">
        <f t="shared" si="339"/>
        <v>112.846</v>
      </c>
      <c r="AD1078" s="168" t="str">
        <f t="shared" si="340"/>
        <v>NA</v>
      </c>
      <c r="AE1078">
        <f t="shared" si="341"/>
        <v>82.846000000000004</v>
      </c>
    </row>
    <row r="1079" spans="1:31" outlineLevel="1" x14ac:dyDescent="0.25">
      <c r="A1079" s="149">
        <v>5</v>
      </c>
      <c r="B1079" s="164" t="str">
        <f t="shared" si="323"/>
        <v>TR</v>
      </c>
      <c r="C1079" s="164" t="str">
        <f t="shared" si="324"/>
        <v>TR</v>
      </c>
      <c r="D1079" s="164" t="str">
        <f t="shared" si="325"/>
        <v>TR</v>
      </c>
      <c r="E1079" s="135">
        <v>19.13</v>
      </c>
      <c r="F1079" s="165">
        <v>5</v>
      </c>
      <c r="G1079" s="135">
        <v>18</v>
      </c>
      <c r="H1079" s="135">
        <v>125</v>
      </c>
      <c r="I1079" s="154">
        <v>14.8908</v>
      </c>
      <c r="J1079" s="154">
        <v>1.7999999999999999E-2</v>
      </c>
      <c r="K1079" s="154">
        <v>181.489</v>
      </c>
      <c r="L1079" s="154">
        <v>141.679</v>
      </c>
      <c r="M1079" s="154">
        <v>148.34399999999999</v>
      </c>
      <c r="N1079" s="135">
        <f t="shared" si="326"/>
        <v>95</v>
      </c>
      <c r="O1079" s="167">
        <f t="shared" si="327"/>
        <v>151.489</v>
      </c>
      <c r="P1079" s="167">
        <f t="shared" si="327"/>
        <v>111.679</v>
      </c>
      <c r="Q1079" s="167">
        <f t="shared" si="327"/>
        <v>118.34399999999999</v>
      </c>
      <c r="R1079" s="135">
        <f t="shared" si="328"/>
        <v>90</v>
      </c>
      <c r="S1079" s="167">
        <f t="shared" si="329"/>
        <v>146.489</v>
      </c>
      <c r="T1079" s="167">
        <f t="shared" si="330"/>
        <v>106.679</v>
      </c>
      <c r="U1079" s="167">
        <f t="shared" si="331"/>
        <v>113.34399999999999</v>
      </c>
      <c r="V1079" s="135">
        <f t="shared" si="332"/>
        <v>60</v>
      </c>
      <c r="W1079" s="167">
        <f t="shared" si="333"/>
        <v>116.489</v>
      </c>
      <c r="X1079" s="167">
        <f t="shared" si="334"/>
        <v>76.679000000000002</v>
      </c>
      <c r="Y1079" s="167">
        <f t="shared" si="335"/>
        <v>83.343999999999994</v>
      </c>
      <c r="Z1079">
        <f t="shared" si="336"/>
        <v>151.489</v>
      </c>
      <c r="AA1079">
        <f t="shared" si="337"/>
        <v>111.679</v>
      </c>
      <c r="AB1079" s="168">
        <f t="shared" si="338"/>
        <v>146.489</v>
      </c>
      <c r="AC1079">
        <f t="shared" si="339"/>
        <v>106.679</v>
      </c>
      <c r="AD1079" s="168">
        <f t="shared" si="340"/>
        <v>116.489</v>
      </c>
      <c r="AE1079">
        <f t="shared" si="341"/>
        <v>76.679000000000002</v>
      </c>
    </row>
    <row r="1080" spans="1:31" outlineLevel="1" x14ac:dyDescent="0.25">
      <c r="A1080" s="149">
        <v>7.5</v>
      </c>
      <c r="B1080" s="164" t="str">
        <f t="shared" si="323"/>
        <v>TR</v>
      </c>
      <c r="C1080" s="164" t="str">
        <f t="shared" si="324"/>
        <v>TR</v>
      </c>
      <c r="D1080" s="164" t="str">
        <f t="shared" si="325"/>
        <v>TR</v>
      </c>
      <c r="E1080" s="135">
        <v>28.61</v>
      </c>
      <c r="F1080" s="165">
        <v>5</v>
      </c>
      <c r="G1080" s="135">
        <v>18</v>
      </c>
      <c r="H1080" s="135">
        <v>125</v>
      </c>
      <c r="I1080" s="154">
        <v>24.371500000000001</v>
      </c>
      <c r="J1080" s="154">
        <v>1.7999999999999999E-2</v>
      </c>
      <c r="K1080" s="154">
        <v>163.57300000000001</v>
      </c>
      <c r="L1080" s="154">
        <v>136.53399999999999</v>
      </c>
      <c r="M1080" s="154">
        <v>141.083</v>
      </c>
      <c r="N1080" s="135">
        <f t="shared" si="326"/>
        <v>95</v>
      </c>
      <c r="O1080" s="167">
        <f t="shared" si="327"/>
        <v>133.57300000000001</v>
      </c>
      <c r="P1080" s="167">
        <f t="shared" si="327"/>
        <v>106.53399999999999</v>
      </c>
      <c r="Q1080" s="167">
        <f t="shared" si="327"/>
        <v>111.083</v>
      </c>
      <c r="R1080" s="135">
        <f t="shared" si="328"/>
        <v>90</v>
      </c>
      <c r="S1080" s="167">
        <f t="shared" si="329"/>
        <v>128.57300000000001</v>
      </c>
      <c r="T1080" s="167">
        <f t="shared" si="330"/>
        <v>101.53399999999999</v>
      </c>
      <c r="U1080" s="167">
        <f t="shared" si="331"/>
        <v>106.083</v>
      </c>
      <c r="V1080" s="135">
        <f t="shared" si="332"/>
        <v>60</v>
      </c>
      <c r="W1080" s="167">
        <f t="shared" si="333"/>
        <v>98.573000000000008</v>
      </c>
      <c r="X1080" s="167">
        <f t="shared" si="334"/>
        <v>71.533999999999992</v>
      </c>
      <c r="Y1080" s="167">
        <f t="shared" si="335"/>
        <v>76.082999999999998</v>
      </c>
      <c r="Z1080">
        <f t="shared" si="336"/>
        <v>133.57300000000001</v>
      </c>
      <c r="AA1080">
        <f t="shared" si="337"/>
        <v>106.53399999999999</v>
      </c>
      <c r="AB1080" s="168">
        <f t="shared" si="338"/>
        <v>128.57300000000001</v>
      </c>
      <c r="AC1080">
        <f t="shared" si="339"/>
        <v>101.53399999999999</v>
      </c>
      <c r="AD1080" s="168">
        <f t="shared" si="340"/>
        <v>98.573000000000008</v>
      </c>
      <c r="AE1080">
        <f t="shared" si="341"/>
        <v>71.533999999999992</v>
      </c>
    </row>
    <row r="1081" spans="1:31" outlineLevel="1" x14ac:dyDescent="0.25">
      <c r="A1081" s="149">
        <v>10</v>
      </c>
      <c r="B1081" s="164" t="str">
        <f t="shared" si="323"/>
        <v>TR</v>
      </c>
      <c r="C1081" s="164" t="str">
        <f t="shared" si="324"/>
        <v>TR</v>
      </c>
      <c r="D1081" s="164" t="str">
        <f t="shared" si="325"/>
        <v>TR</v>
      </c>
      <c r="E1081" s="135">
        <v>38.090000000000003</v>
      </c>
      <c r="F1081" s="165">
        <v>5</v>
      </c>
      <c r="G1081" s="135">
        <v>18</v>
      </c>
      <c r="H1081" s="135">
        <v>125</v>
      </c>
      <c r="I1081" s="154">
        <v>33.8523</v>
      </c>
      <c r="J1081" s="154">
        <v>1.7999999999999999E-2</v>
      </c>
      <c r="K1081" s="154">
        <v>154.762</v>
      </c>
      <c r="L1081" s="154">
        <v>133.95599999999999</v>
      </c>
      <c r="M1081" s="154">
        <v>137.536</v>
      </c>
      <c r="N1081" s="135">
        <f t="shared" si="326"/>
        <v>95</v>
      </c>
      <c r="O1081" s="167">
        <f t="shared" si="327"/>
        <v>124.762</v>
      </c>
      <c r="P1081" s="167">
        <f t="shared" si="327"/>
        <v>103.95599999999999</v>
      </c>
      <c r="Q1081" s="167">
        <f t="shared" si="327"/>
        <v>107.536</v>
      </c>
      <c r="R1081" s="135">
        <f t="shared" si="328"/>
        <v>90</v>
      </c>
      <c r="S1081" s="167">
        <f t="shared" si="329"/>
        <v>119.762</v>
      </c>
      <c r="T1081" s="167">
        <f t="shared" si="330"/>
        <v>98.955999999999989</v>
      </c>
      <c r="U1081" s="167">
        <f t="shared" si="331"/>
        <v>102.536</v>
      </c>
      <c r="V1081" s="135">
        <f t="shared" si="332"/>
        <v>60</v>
      </c>
      <c r="W1081" s="167">
        <f t="shared" si="333"/>
        <v>89.762</v>
      </c>
      <c r="X1081" s="167">
        <f t="shared" si="334"/>
        <v>68.955999999999989</v>
      </c>
      <c r="Y1081" s="167">
        <f t="shared" si="335"/>
        <v>72.536000000000001</v>
      </c>
      <c r="Z1081">
        <f t="shared" si="336"/>
        <v>124.762</v>
      </c>
      <c r="AA1081">
        <f t="shared" si="337"/>
        <v>103.95599999999999</v>
      </c>
      <c r="AB1081" s="168">
        <f t="shared" si="338"/>
        <v>119.762</v>
      </c>
      <c r="AC1081">
        <f t="shared" si="339"/>
        <v>98.955999999999989</v>
      </c>
      <c r="AD1081" s="168">
        <f t="shared" si="340"/>
        <v>89.762</v>
      </c>
      <c r="AE1081">
        <f t="shared" si="341"/>
        <v>68.955999999999989</v>
      </c>
    </row>
    <row r="1082" spans="1:31" outlineLevel="1" x14ac:dyDescent="0.25">
      <c r="A1082" s="149">
        <v>15</v>
      </c>
      <c r="B1082" s="164" t="str">
        <f t="shared" si="323"/>
        <v>TR</v>
      </c>
      <c r="C1082" s="164" t="str">
        <f t="shared" si="324"/>
        <v>TR</v>
      </c>
      <c r="D1082" s="164" t="str">
        <f t="shared" si="325"/>
        <v>TR</v>
      </c>
      <c r="E1082" s="135">
        <v>57.05</v>
      </c>
      <c r="F1082" s="165">
        <v>5</v>
      </c>
      <c r="G1082" s="135">
        <v>18</v>
      </c>
      <c r="H1082" s="135">
        <v>125</v>
      </c>
      <c r="I1082" s="154">
        <v>52.813800000000001</v>
      </c>
      <c r="J1082" s="154">
        <v>1.7999999999999999E-2</v>
      </c>
      <c r="K1082" s="154">
        <v>145.154</v>
      </c>
      <c r="L1082" s="154">
        <v>131.25</v>
      </c>
      <c r="M1082" s="154">
        <v>133.47300000000001</v>
      </c>
      <c r="N1082" s="135">
        <f t="shared" si="326"/>
        <v>95</v>
      </c>
      <c r="O1082" s="167">
        <f t="shared" si="327"/>
        <v>115.154</v>
      </c>
      <c r="P1082" s="167">
        <f t="shared" si="327"/>
        <v>101.25</v>
      </c>
      <c r="Q1082" s="167">
        <f t="shared" si="327"/>
        <v>103.47300000000001</v>
      </c>
      <c r="R1082" s="135">
        <f t="shared" si="328"/>
        <v>90</v>
      </c>
      <c r="S1082" s="167">
        <f t="shared" si="329"/>
        <v>110.154</v>
      </c>
      <c r="T1082" s="167">
        <f t="shared" si="330"/>
        <v>96.25</v>
      </c>
      <c r="U1082" s="167">
        <f t="shared" si="331"/>
        <v>98.473000000000013</v>
      </c>
      <c r="V1082" s="135">
        <f t="shared" si="332"/>
        <v>60</v>
      </c>
      <c r="W1082" s="167">
        <f t="shared" si="333"/>
        <v>80.153999999999996</v>
      </c>
      <c r="X1082" s="167">
        <f t="shared" si="334"/>
        <v>66.25</v>
      </c>
      <c r="Y1082" s="167">
        <f t="shared" si="335"/>
        <v>68.473000000000013</v>
      </c>
      <c r="Z1082">
        <f t="shared" si="336"/>
        <v>115.154</v>
      </c>
      <c r="AA1082">
        <f t="shared" si="337"/>
        <v>101.25</v>
      </c>
      <c r="AB1082" s="168">
        <f t="shared" si="338"/>
        <v>110.154</v>
      </c>
      <c r="AC1082">
        <f t="shared" si="339"/>
        <v>96.25</v>
      </c>
      <c r="AD1082" s="168">
        <f t="shared" si="340"/>
        <v>80.153999999999996</v>
      </c>
      <c r="AE1082">
        <f t="shared" si="341"/>
        <v>66.25</v>
      </c>
    </row>
    <row r="1083" spans="1:31" outlineLevel="1" x14ac:dyDescent="0.25">
      <c r="A1083" s="149">
        <v>20</v>
      </c>
      <c r="B1083" s="164" t="str">
        <f t="shared" si="323"/>
        <v>TR</v>
      </c>
      <c r="C1083" s="164" t="str">
        <f t="shared" si="324"/>
        <v>TR</v>
      </c>
      <c r="D1083" s="164" t="str">
        <f t="shared" si="325"/>
        <v>TR</v>
      </c>
      <c r="E1083" s="135">
        <v>76.02</v>
      </c>
      <c r="F1083" s="165">
        <v>5</v>
      </c>
      <c r="G1083" s="135">
        <v>18</v>
      </c>
      <c r="H1083" s="135">
        <v>125</v>
      </c>
      <c r="I1083" s="154">
        <v>71.775400000000005</v>
      </c>
      <c r="J1083" s="154">
        <v>1.7999999999999999E-2</v>
      </c>
      <c r="K1083" s="154">
        <v>140.37100000000001</v>
      </c>
      <c r="L1083" s="154">
        <v>129.858</v>
      </c>
      <c r="M1083" s="154">
        <v>131.55500000000001</v>
      </c>
      <c r="N1083" s="135">
        <f t="shared" si="326"/>
        <v>95</v>
      </c>
      <c r="O1083" s="167">
        <f t="shared" si="327"/>
        <v>110.37100000000001</v>
      </c>
      <c r="P1083" s="167">
        <f t="shared" si="327"/>
        <v>99.858000000000004</v>
      </c>
      <c r="Q1083" s="167">
        <f t="shared" si="327"/>
        <v>101.55500000000001</v>
      </c>
      <c r="R1083" s="135">
        <f t="shared" si="328"/>
        <v>90</v>
      </c>
      <c r="S1083" s="167">
        <f t="shared" si="329"/>
        <v>105.37100000000001</v>
      </c>
      <c r="T1083" s="167">
        <f t="shared" si="330"/>
        <v>94.858000000000004</v>
      </c>
      <c r="U1083" s="167">
        <f t="shared" si="331"/>
        <v>96.555000000000007</v>
      </c>
      <c r="V1083" s="135">
        <f t="shared" si="332"/>
        <v>60</v>
      </c>
      <c r="W1083" s="167">
        <f t="shared" si="333"/>
        <v>75.371000000000009</v>
      </c>
      <c r="X1083" s="167">
        <f t="shared" si="334"/>
        <v>64.858000000000004</v>
      </c>
      <c r="Y1083" s="167">
        <f t="shared" si="335"/>
        <v>66.555000000000007</v>
      </c>
      <c r="Z1083">
        <f t="shared" si="336"/>
        <v>110.37100000000001</v>
      </c>
      <c r="AA1083">
        <f t="shared" si="337"/>
        <v>99.858000000000004</v>
      </c>
      <c r="AB1083" s="168">
        <f t="shared" si="338"/>
        <v>105.37100000000001</v>
      </c>
      <c r="AC1083">
        <f t="shared" si="339"/>
        <v>94.858000000000004</v>
      </c>
      <c r="AD1083" s="168">
        <f t="shared" si="340"/>
        <v>75.371000000000009</v>
      </c>
      <c r="AE1083">
        <f t="shared" si="341"/>
        <v>64.858000000000004</v>
      </c>
    </row>
    <row r="1084" spans="1:31" outlineLevel="1" x14ac:dyDescent="0.25">
      <c r="A1084" s="149">
        <v>35</v>
      </c>
      <c r="B1084" s="164" t="str">
        <f t="shared" si="323"/>
        <v>FA</v>
      </c>
      <c r="C1084" s="164" t="str">
        <f t="shared" si="324"/>
        <v>FA</v>
      </c>
      <c r="D1084" s="164" t="str">
        <f t="shared" si="325"/>
        <v>FA</v>
      </c>
      <c r="E1084" s="135">
        <v>132.9</v>
      </c>
      <c r="F1084" s="165">
        <v>5</v>
      </c>
      <c r="G1084" s="135">
        <v>18</v>
      </c>
      <c r="H1084" s="135">
        <v>125</v>
      </c>
      <c r="I1084" s="154">
        <v>128.66</v>
      </c>
      <c r="J1084" s="154">
        <v>1.7999999999999999E-2</v>
      </c>
      <c r="K1084" s="154">
        <v>134.238</v>
      </c>
      <c r="L1084" s="154">
        <v>127.956</v>
      </c>
      <c r="M1084" s="154">
        <v>128.89599999999999</v>
      </c>
      <c r="N1084" s="135">
        <f t="shared" si="326"/>
        <v>95</v>
      </c>
      <c r="O1084" s="167">
        <f t="shared" si="327"/>
        <v>104.238</v>
      </c>
      <c r="P1084" s="167">
        <f t="shared" si="327"/>
        <v>97.956000000000003</v>
      </c>
      <c r="Q1084" s="167">
        <f t="shared" si="327"/>
        <v>98.895999999999987</v>
      </c>
      <c r="R1084" s="135">
        <f t="shared" si="328"/>
        <v>90</v>
      </c>
      <c r="S1084" s="167">
        <f t="shared" si="329"/>
        <v>99.238</v>
      </c>
      <c r="T1084" s="167">
        <f t="shared" si="330"/>
        <v>92.956000000000003</v>
      </c>
      <c r="U1084" s="167">
        <f t="shared" si="331"/>
        <v>93.895999999999987</v>
      </c>
      <c r="V1084" s="135">
        <f t="shared" si="332"/>
        <v>60</v>
      </c>
      <c r="W1084" s="167">
        <f t="shared" si="333"/>
        <v>69.238</v>
      </c>
      <c r="X1084" s="167">
        <f t="shared" si="334"/>
        <v>62.956000000000003</v>
      </c>
      <c r="Y1084" s="167">
        <f t="shared" si="335"/>
        <v>63.895999999999987</v>
      </c>
      <c r="Z1084">
        <f t="shared" si="336"/>
        <v>104.238</v>
      </c>
      <c r="AA1084">
        <f t="shared" si="337"/>
        <v>97.956000000000003</v>
      </c>
      <c r="AB1084" s="168">
        <f t="shared" si="338"/>
        <v>99.238</v>
      </c>
      <c r="AC1084">
        <f t="shared" si="339"/>
        <v>92.956000000000003</v>
      </c>
      <c r="AD1084" s="168">
        <f t="shared" si="340"/>
        <v>69.238</v>
      </c>
      <c r="AE1084">
        <f t="shared" si="341"/>
        <v>62.956000000000003</v>
      </c>
    </row>
    <row r="1085" spans="1:31" outlineLevel="1" x14ac:dyDescent="0.25">
      <c r="A1085" s="149">
        <v>50</v>
      </c>
      <c r="B1085" s="164" t="str">
        <f t="shared" si="323"/>
        <v>FA</v>
      </c>
      <c r="C1085" s="164" t="str">
        <f t="shared" si="324"/>
        <v>FA</v>
      </c>
      <c r="D1085" s="164" t="str">
        <f t="shared" si="325"/>
        <v>FA</v>
      </c>
      <c r="E1085" s="135">
        <v>189.78</v>
      </c>
      <c r="F1085" s="165">
        <v>5</v>
      </c>
      <c r="G1085" s="135">
        <v>18</v>
      </c>
      <c r="H1085" s="135">
        <v>125</v>
      </c>
      <c r="I1085" s="154">
        <v>185.54499999999999</v>
      </c>
      <c r="J1085" s="154">
        <v>1.7999999999999999E-2</v>
      </c>
      <c r="K1085" s="154">
        <v>131.54900000000001</v>
      </c>
      <c r="L1085" s="154">
        <v>127.17100000000001</v>
      </c>
      <c r="M1085" s="154">
        <v>127.831</v>
      </c>
      <c r="N1085" s="135">
        <f t="shared" si="326"/>
        <v>95</v>
      </c>
      <c r="O1085" s="167">
        <f t="shared" si="327"/>
        <v>101.54900000000001</v>
      </c>
      <c r="P1085" s="167">
        <f t="shared" si="327"/>
        <v>97.171000000000006</v>
      </c>
      <c r="Q1085" s="167">
        <f t="shared" si="327"/>
        <v>97.831000000000003</v>
      </c>
      <c r="R1085" s="135">
        <f t="shared" si="328"/>
        <v>90</v>
      </c>
      <c r="S1085" s="167">
        <f t="shared" si="329"/>
        <v>96.549000000000007</v>
      </c>
      <c r="T1085" s="167">
        <f t="shared" si="330"/>
        <v>92.171000000000006</v>
      </c>
      <c r="U1085" s="167">
        <f t="shared" si="331"/>
        <v>92.831000000000003</v>
      </c>
      <c r="V1085" s="135">
        <f t="shared" si="332"/>
        <v>60</v>
      </c>
      <c r="W1085" s="167">
        <f t="shared" si="333"/>
        <v>66.549000000000007</v>
      </c>
      <c r="X1085" s="167">
        <f t="shared" si="334"/>
        <v>62.171000000000006</v>
      </c>
      <c r="Y1085" s="167">
        <f t="shared" si="335"/>
        <v>62.831000000000003</v>
      </c>
      <c r="Z1085">
        <f t="shared" si="336"/>
        <v>101.54900000000001</v>
      </c>
      <c r="AA1085">
        <f t="shared" si="337"/>
        <v>97.171000000000006</v>
      </c>
      <c r="AB1085" s="168">
        <f t="shared" si="338"/>
        <v>96.549000000000007</v>
      </c>
      <c r="AC1085">
        <f t="shared" si="339"/>
        <v>92.171000000000006</v>
      </c>
      <c r="AD1085" s="168">
        <f t="shared" si="340"/>
        <v>66.549000000000007</v>
      </c>
      <c r="AE1085">
        <f t="shared" si="341"/>
        <v>62.171000000000006</v>
      </c>
    </row>
    <row r="1086" spans="1:31" outlineLevel="1" x14ac:dyDescent="0.25">
      <c r="A1086" s="149">
        <v>60</v>
      </c>
      <c r="B1086" s="164" t="str">
        <f t="shared" si="323"/>
        <v>FA</v>
      </c>
      <c r="C1086" s="164" t="str">
        <f t="shared" si="324"/>
        <v>FA</v>
      </c>
      <c r="D1086" s="164" t="str">
        <f t="shared" si="325"/>
        <v>FA</v>
      </c>
      <c r="E1086" s="135">
        <v>227.71</v>
      </c>
      <c r="F1086" s="165">
        <v>5</v>
      </c>
      <c r="G1086" s="135">
        <v>18</v>
      </c>
      <c r="H1086" s="135">
        <v>125</v>
      </c>
      <c r="I1086" s="154">
        <v>223.46799999999999</v>
      </c>
      <c r="J1086" s="154">
        <v>1.7999999999999999E-2</v>
      </c>
      <c r="K1086" s="154">
        <v>130.49100000000001</v>
      </c>
      <c r="L1086" s="154">
        <v>126.839</v>
      </c>
      <c r="M1086" s="154">
        <v>127.39100000000001</v>
      </c>
      <c r="N1086" s="135">
        <f t="shared" si="326"/>
        <v>95</v>
      </c>
      <c r="O1086" s="167">
        <f t="shared" si="327"/>
        <v>100.49100000000001</v>
      </c>
      <c r="P1086" s="167">
        <f t="shared" si="327"/>
        <v>96.838999999999999</v>
      </c>
      <c r="Q1086" s="167">
        <f t="shared" si="327"/>
        <v>97.391000000000005</v>
      </c>
      <c r="R1086" s="135">
        <f t="shared" si="328"/>
        <v>90</v>
      </c>
      <c r="S1086" s="167">
        <f t="shared" si="329"/>
        <v>95.491000000000014</v>
      </c>
      <c r="T1086" s="167">
        <f t="shared" si="330"/>
        <v>91.838999999999999</v>
      </c>
      <c r="U1086" s="167">
        <f t="shared" si="331"/>
        <v>92.391000000000005</v>
      </c>
      <c r="V1086" s="135">
        <f t="shared" si="332"/>
        <v>60</v>
      </c>
      <c r="W1086" s="167">
        <f t="shared" si="333"/>
        <v>65.491000000000014</v>
      </c>
      <c r="X1086" s="167">
        <f t="shared" si="334"/>
        <v>61.838999999999999</v>
      </c>
      <c r="Y1086" s="167">
        <f t="shared" si="335"/>
        <v>62.391000000000005</v>
      </c>
      <c r="Z1086">
        <f t="shared" si="336"/>
        <v>100.49100000000001</v>
      </c>
      <c r="AA1086">
        <f t="shared" si="337"/>
        <v>96.838999999999999</v>
      </c>
      <c r="AB1086" s="168">
        <f t="shared" si="338"/>
        <v>95.491000000000014</v>
      </c>
      <c r="AC1086">
        <f t="shared" si="339"/>
        <v>91.838999999999999</v>
      </c>
      <c r="AD1086" s="168">
        <f t="shared" si="340"/>
        <v>65.491000000000014</v>
      </c>
      <c r="AE1086">
        <f t="shared" si="341"/>
        <v>61.838999999999999</v>
      </c>
    </row>
    <row r="1087" spans="1:31" outlineLevel="1" x14ac:dyDescent="0.25">
      <c r="A1087" s="149">
        <v>70</v>
      </c>
      <c r="B1087" s="164" t="str">
        <f t="shared" si="323"/>
        <v>FA</v>
      </c>
      <c r="C1087" s="164" t="str">
        <f t="shared" si="324"/>
        <v>FA</v>
      </c>
      <c r="D1087" s="164" t="str">
        <f t="shared" si="325"/>
        <v>FA</v>
      </c>
      <c r="E1087" s="135">
        <v>265.63</v>
      </c>
      <c r="F1087" s="165">
        <v>5</v>
      </c>
      <c r="G1087" s="135">
        <v>18</v>
      </c>
      <c r="H1087" s="135">
        <v>125</v>
      </c>
      <c r="I1087" s="154">
        <v>261.39100000000002</v>
      </c>
      <c r="J1087" s="154">
        <v>1.7999999999999999E-2</v>
      </c>
      <c r="K1087" s="154">
        <v>129.75399999999999</v>
      </c>
      <c r="L1087" s="154">
        <v>126.61</v>
      </c>
      <c r="M1087" s="154">
        <v>127.059</v>
      </c>
      <c r="N1087" s="135">
        <f t="shared" si="326"/>
        <v>95</v>
      </c>
      <c r="O1087" s="167">
        <f t="shared" si="327"/>
        <v>99.753999999999991</v>
      </c>
      <c r="P1087" s="167">
        <f t="shared" si="327"/>
        <v>96.61</v>
      </c>
      <c r="Q1087" s="167">
        <f t="shared" si="327"/>
        <v>97.058999999999997</v>
      </c>
      <c r="R1087" s="135">
        <f t="shared" si="328"/>
        <v>90</v>
      </c>
      <c r="S1087" s="167">
        <f t="shared" si="329"/>
        <v>94.753999999999991</v>
      </c>
      <c r="T1087" s="167">
        <f t="shared" si="330"/>
        <v>91.61</v>
      </c>
      <c r="U1087" s="167">
        <f t="shared" si="331"/>
        <v>92.058999999999997</v>
      </c>
      <c r="V1087" s="135">
        <f t="shared" si="332"/>
        <v>60</v>
      </c>
      <c r="W1087" s="167">
        <f t="shared" si="333"/>
        <v>64.753999999999991</v>
      </c>
      <c r="X1087" s="167">
        <f t="shared" si="334"/>
        <v>61.61</v>
      </c>
      <c r="Y1087" s="167">
        <f t="shared" si="335"/>
        <v>62.058999999999997</v>
      </c>
      <c r="Z1087">
        <f t="shared" si="336"/>
        <v>99.753999999999991</v>
      </c>
      <c r="AA1087">
        <f t="shared" si="337"/>
        <v>96.61</v>
      </c>
      <c r="AB1087" s="168">
        <f t="shared" si="338"/>
        <v>94.753999999999991</v>
      </c>
      <c r="AC1087">
        <f t="shared" si="339"/>
        <v>91.61</v>
      </c>
      <c r="AD1087" s="168">
        <f t="shared" si="340"/>
        <v>64.753999999999991</v>
      </c>
      <c r="AE1087">
        <f t="shared" si="341"/>
        <v>61.61</v>
      </c>
    </row>
    <row r="1088" spans="1:31" outlineLevel="1" x14ac:dyDescent="0.25">
      <c r="A1088" s="149">
        <v>85</v>
      </c>
      <c r="B1088" s="164" t="str">
        <f t="shared" si="323"/>
        <v>FA</v>
      </c>
      <c r="C1088" s="164" t="str">
        <f t="shared" si="324"/>
        <v>FA</v>
      </c>
      <c r="D1088" s="164" t="str">
        <f t="shared" si="325"/>
        <v>FA</v>
      </c>
      <c r="E1088" s="135">
        <v>322.52</v>
      </c>
      <c r="F1088" s="165">
        <v>5</v>
      </c>
      <c r="G1088" s="135">
        <v>18</v>
      </c>
      <c r="H1088" s="135">
        <v>125</v>
      </c>
      <c r="I1088" s="154">
        <v>318.27499999999998</v>
      </c>
      <c r="J1088" s="154">
        <v>1.7999999999999999E-2</v>
      </c>
      <c r="K1088" s="154">
        <v>128.97499999999999</v>
      </c>
      <c r="L1088" s="154">
        <v>126.35899999999999</v>
      </c>
      <c r="M1088" s="154">
        <v>126.751</v>
      </c>
      <c r="N1088" s="135">
        <f t="shared" si="326"/>
        <v>95</v>
      </c>
      <c r="O1088" s="167">
        <f t="shared" si="327"/>
        <v>98.974999999999994</v>
      </c>
      <c r="P1088" s="167">
        <f t="shared" si="327"/>
        <v>96.358999999999995</v>
      </c>
      <c r="Q1088" s="167">
        <f t="shared" si="327"/>
        <v>96.751000000000005</v>
      </c>
      <c r="R1088" s="135">
        <f t="shared" si="328"/>
        <v>90</v>
      </c>
      <c r="S1088" s="167">
        <f t="shared" si="329"/>
        <v>93.974999999999994</v>
      </c>
      <c r="T1088" s="167">
        <f t="shared" si="330"/>
        <v>91.358999999999995</v>
      </c>
      <c r="U1088" s="167">
        <f t="shared" si="331"/>
        <v>91.751000000000005</v>
      </c>
      <c r="V1088" s="135">
        <f t="shared" si="332"/>
        <v>60</v>
      </c>
      <c r="W1088" s="167">
        <f t="shared" si="333"/>
        <v>63.974999999999994</v>
      </c>
      <c r="X1088" s="167">
        <f t="shared" si="334"/>
        <v>61.358999999999995</v>
      </c>
      <c r="Y1088" s="167">
        <f t="shared" si="335"/>
        <v>61.751000000000005</v>
      </c>
      <c r="Z1088">
        <f t="shared" si="336"/>
        <v>98.974999999999994</v>
      </c>
      <c r="AA1088">
        <f t="shared" si="337"/>
        <v>96.358999999999995</v>
      </c>
      <c r="AB1088" s="168">
        <f t="shared" si="338"/>
        <v>93.974999999999994</v>
      </c>
      <c r="AC1088">
        <f t="shared" si="339"/>
        <v>91.358999999999995</v>
      </c>
      <c r="AD1088" s="168">
        <f t="shared" si="340"/>
        <v>63.974999999999994</v>
      </c>
      <c r="AE1088">
        <f t="shared" si="341"/>
        <v>61.358999999999995</v>
      </c>
    </row>
    <row r="1089" spans="1:31" outlineLevel="1" x14ac:dyDescent="0.25">
      <c r="A1089" s="149">
        <v>100</v>
      </c>
      <c r="B1089" s="164" t="str">
        <f t="shared" si="323"/>
        <v>FA</v>
      </c>
      <c r="C1089" s="164" t="str">
        <f t="shared" si="324"/>
        <v>FA</v>
      </c>
      <c r="D1089" s="164" t="str">
        <f t="shared" si="325"/>
        <v>FA</v>
      </c>
      <c r="E1089" s="135">
        <v>379.4</v>
      </c>
      <c r="F1089" s="165">
        <v>5</v>
      </c>
      <c r="G1089" s="135">
        <v>18</v>
      </c>
      <c r="H1089" s="135">
        <v>125</v>
      </c>
      <c r="I1089" s="154">
        <v>375.16</v>
      </c>
      <c r="J1089" s="154">
        <v>1.7999999999999999E-2</v>
      </c>
      <c r="K1089" s="154">
        <v>128.392</v>
      </c>
      <c r="L1089" s="154">
        <v>126.169</v>
      </c>
      <c r="M1089" s="154">
        <v>126.501</v>
      </c>
      <c r="N1089" s="135">
        <f t="shared" si="326"/>
        <v>95</v>
      </c>
      <c r="O1089" s="167">
        <f t="shared" si="327"/>
        <v>98.391999999999996</v>
      </c>
      <c r="P1089" s="167">
        <f t="shared" si="327"/>
        <v>96.168999999999997</v>
      </c>
      <c r="Q1089" s="167">
        <f t="shared" si="327"/>
        <v>96.501000000000005</v>
      </c>
      <c r="R1089" s="135">
        <f t="shared" si="328"/>
        <v>90</v>
      </c>
      <c r="S1089" s="167">
        <f t="shared" si="329"/>
        <v>93.391999999999996</v>
      </c>
      <c r="T1089" s="167">
        <f t="shared" si="330"/>
        <v>91.168999999999997</v>
      </c>
      <c r="U1089" s="167">
        <f t="shared" si="331"/>
        <v>91.501000000000005</v>
      </c>
      <c r="V1089" s="135">
        <f t="shared" si="332"/>
        <v>60</v>
      </c>
      <c r="W1089" s="167">
        <f t="shared" si="333"/>
        <v>63.391999999999996</v>
      </c>
      <c r="X1089" s="167">
        <f t="shared" si="334"/>
        <v>61.168999999999997</v>
      </c>
      <c r="Y1089" s="167">
        <f t="shared" si="335"/>
        <v>61.501000000000005</v>
      </c>
      <c r="Z1089">
        <f t="shared" si="336"/>
        <v>98.391999999999996</v>
      </c>
      <c r="AA1089">
        <f t="shared" si="337"/>
        <v>96.168999999999997</v>
      </c>
      <c r="AB1089" s="168">
        <f t="shared" si="338"/>
        <v>93.391999999999996</v>
      </c>
      <c r="AC1089">
        <f t="shared" si="339"/>
        <v>91.168999999999997</v>
      </c>
      <c r="AD1089" s="168">
        <f t="shared" si="340"/>
        <v>63.391999999999996</v>
      </c>
      <c r="AE1089">
        <f t="shared" si="341"/>
        <v>61.168999999999997</v>
      </c>
    </row>
    <row r="1090" spans="1:31" outlineLevel="1" x14ac:dyDescent="0.25">
      <c r="A1090" s="149">
        <v>125</v>
      </c>
      <c r="B1090" s="164" t="str">
        <f t="shared" si="323"/>
        <v>FA</v>
      </c>
      <c r="C1090" s="164" t="str">
        <f t="shared" si="324"/>
        <v>FA</v>
      </c>
      <c r="D1090" s="164" t="str">
        <f t="shared" si="325"/>
        <v>FA</v>
      </c>
      <c r="E1090" s="135">
        <v>474.21</v>
      </c>
      <c r="F1090" s="165">
        <v>5</v>
      </c>
      <c r="G1090" s="135">
        <v>18</v>
      </c>
      <c r="H1090" s="135">
        <v>125</v>
      </c>
      <c r="I1090" s="154">
        <v>469.96800000000002</v>
      </c>
      <c r="J1090" s="154">
        <v>1.7999999999999999E-2</v>
      </c>
      <c r="K1090" s="154">
        <v>127.79</v>
      </c>
      <c r="L1090" s="154">
        <v>125.96</v>
      </c>
      <c r="M1090" s="154">
        <v>126.217</v>
      </c>
      <c r="N1090" s="135">
        <f t="shared" si="326"/>
        <v>95</v>
      </c>
      <c r="O1090" s="167">
        <f t="shared" si="327"/>
        <v>97.79</v>
      </c>
      <c r="P1090" s="167">
        <f t="shared" si="327"/>
        <v>95.96</v>
      </c>
      <c r="Q1090" s="167">
        <f t="shared" si="327"/>
        <v>96.216999999999999</v>
      </c>
      <c r="R1090" s="135">
        <f t="shared" si="328"/>
        <v>90</v>
      </c>
      <c r="S1090" s="167">
        <f t="shared" si="329"/>
        <v>92.79</v>
      </c>
      <c r="T1090" s="167">
        <f t="shared" si="330"/>
        <v>90.96</v>
      </c>
      <c r="U1090" s="167">
        <f t="shared" si="331"/>
        <v>91.216999999999999</v>
      </c>
      <c r="V1090" s="135">
        <f t="shared" si="332"/>
        <v>60</v>
      </c>
      <c r="W1090" s="167">
        <f t="shared" si="333"/>
        <v>62.790000000000006</v>
      </c>
      <c r="X1090" s="167">
        <f t="shared" si="334"/>
        <v>60.959999999999994</v>
      </c>
      <c r="Y1090" s="167">
        <f t="shared" si="335"/>
        <v>61.216999999999999</v>
      </c>
      <c r="Z1090">
        <f t="shared" si="336"/>
        <v>97.79</v>
      </c>
      <c r="AA1090">
        <f t="shared" si="337"/>
        <v>95.96</v>
      </c>
      <c r="AB1090" s="168">
        <f t="shared" si="338"/>
        <v>92.79</v>
      </c>
      <c r="AC1090">
        <f t="shared" si="339"/>
        <v>90.96</v>
      </c>
      <c r="AD1090" s="168">
        <f t="shared" si="340"/>
        <v>62.790000000000006</v>
      </c>
      <c r="AE1090">
        <f t="shared" si="341"/>
        <v>60.959999999999994</v>
      </c>
    </row>
    <row r="1091" spans="1:31" outlineLevel="1" x14ac:dyDescent="0.25">
      <c r="A1091" s="149">
        <v>150</v>
      </c>
      <c r="B1091" s="164" t="str">
        <f t="shared" si="323"/>
        <v>FA</v>
      </c>
      <c r="C1091" s="164" t="str">
        <f t="shared" si="324"/>
        <v>FA</v>
      </c>
      <c r="D1091" s="164" t="str">
        <f t="shared" si="325"/>
        <v>FA</v>
      </c>
      <c r="E1091" s="135">
        <v>569.02</v>
      </c>
      <c r="F1091" s="165">
        <v>5</v>
      </c>
      <c r="G1091" s="135">
        <v>18</v>
      </c>
      <c r="H1091" s="135">
        <v>125</v>
      </c>
      <c r="I1091" s="154">
        <v>564.77499999999998</v>
      </c>
      <c r="J1091" s="154">
        <v>1.7999999999999999E-2</v>
      </c>
      <c r="K1091" s="154">
        <v>127.363</v>
      </c>
      <c r="L1091" s="154">
        <v>125.821</v>
      </c>
      <c r="M1091" s="154">
        <v>126.017</v>
      </c>
      <c r="N1091" s="135">
        <f t="shared" si="326"/>
        <v>95</v>
      </c>
      <c r="O1091" s="167">
        <f t="shared" si="327"/>
        <v>97.363</v>
      </c>
      <c r="P1091" s="167">
        <f t="shared" si="327"/>
        <v>95.820999999999998</v>
      </c>
      <c r="Q1091" s="167">
        <f t="shared" si="327"/>
        <v>96.016999999999996</v>
      </c>
      <c r="R1091" s="135">
        <f t="shared" si="328"/>
        <v>90</v>
      </c>
      <c r="S1091" s="167">
        <f t="shared" si="329"/>
        <v>92.363</v>
      </c>
      <c r="T1091" s="167">
        <f t="shared" si="330"/>
        <v>90.820999999999998</v>
      </c>
      <c r="U1091" s="167">
        <f t="shared" si="331"/>
        <v>91.016999999999996</v>
      </c>
      <c r="V1091" s="135">
        <f t="shared" si="332"/>
        <v>60</v>
      </c>
      <c r="W1091" s="167">
        <f t="shared" si="333"/>
        <v>62.363</v>
      </c>
      <c r="X1091" s="167">
        <f t="shared" si="334"/>
        <v>60.820999999999998</v>
      </c>
      <c r="Y1091" s="167">
        <f t="shared" si="335"/>
        <v>61.016999999999996</v>
      </c>
      <c r="Z1091">
        <f t="shared" si="336"/>
        <v>97.363</v>
      </c>
      <c r="AA1091">
        <f t="shared" si="337"/>
        <v>95.820999999999998</v>
      </c>
      <c r="AB1091" s="168">
        <f t="shared" si="338"/>
        <v>92.363</v>
      </c>
      <c r="AC1091">
        <f t="shared" si="339"/>
        <v>90.820999999999998</v>
      </c>
      <c r="AD1091" s="168">
        <f t="shared" si="340"/>
        <v>62.363</v>
      </c>
      <c r="AE1091">
        <f t="shared" si="341"/>
        <v>60.820999999999998</v>
      </c>
    </row>
    <row r="1092" spans="1:31" outlineLevel="1" x14ac:dyDescent="0.25">
      <c r="A1092" s="149">
        <v>2</v>
      </c>
      <c r="B1092" s="164" t="str">
        <f t="shared" si="323"/>
        <v>FA</v>
      </c>
      <c r="C1092" s="164" t="str">
        <f t="shared" si="324"/>
        <v>FA</v>
      </c>
      <c r="D1092" s="164" t="str">
        <f t="shared" si="325"/>
        <v>FA</v>
      </c>
      <c r="E1092" s="135">
        <v>7.75</v>
      </c>
      <c r="F1092" s="165">
        <v>5</v>
      </c>
      <c r="G1092" s="135">
        <v>24</v>
      </c>
      <c r="H1092" s="135">
        <v>125</v>
      </c>
      <c r="I1092" s="154">
        <v>3.5138500000000001</v>
      </c>
      <c r="J1092" s="154">
        <v>2.4E-2</v>
      </c>
      <c r="K1092" s="154">
        <v>292.93400000000003</v>
      </c>
      <c r="L1092" s="154">
        <v>173.81700000000001</v>
      </c>
      <c r="M1092" s="154">
        <v>194.80199999999999</v>
      </c>
      <c r="N1092" s="135">
        <f t="shared" si="326"/>
        <v>95</v>
      </c>
      <c r="O1092" s="167">
        <f t="shared" si="327"/>
        <v>262.93400000000003</v>
      </c>
      <c r="P1092" s="167">
        <f t="shared" si="327"/>
        <v>143.81700000000001</v>
      </c>
      <c r="Q1092" s="167">
        <f t="shared" si="327"/>
        <v>164.80199999999999</v>
      </c>
      <c r="R1092" s="135">
        <f t="shared" si="328"/>
        <v>90</v>
      </c>
      <c r="S1092" s="167">
        <f t="shared" si="329"/>
        <v>257.93400000000003</v>
      </c>
      <c r="T1092" s="167">
        <f t="shared" si="330"/>
        <v>138.81700000000001</v>
      </c>
      <c r="U1092" s="167">
        <f t="shared" si="331"/>
        <v>159.80199999999999</v>
      </c>
      <c r="V1092" s="135">
        <f t="shared" si="332"/>
        <v>60</v>
      </c>
      <c r="W1092" s="167">
        <f t="shared" si="333"/>
        <v>227.93400000000003</v>
      </c>
      <c r="X1092" s="167">
        <f t="shared" si="334"/>
        <v>108.81700000000001</v>
      </c>
      <c r="Y1092" s="167">
        <f t="shared" si="335"/>
        <v>129.80199999999999</v>
      </c>
      <c r="Z1092" t="str">
        <f t="shared" si="336"/>
        <v>NA</v>
      </c>
      <c r="AA1092" t="str">
        <f t="shared" si="337"/>
        <v>NA</v>
      </c>
      <c r="AB1092" s="168" t="str">
        <f t="shared" si="338"/>
        <v>NA</v>
      </c>
      <c r="AC1092" t="str">
        <f t="shared" si="339"/>
        <v>NA</v>
      </c>
      <c r="AD1092" s="168" t="str">
        <f t="shared" si="340"/>
        <v>NA</v>
      </c>
      <c r="AE1092" t="str">
        <f t="shared" si="341"/>
        <v>NA</v>
      </c>
    </row>
    <row r="1093" spans="1:31" outlineLevel="1" x14ac:dyDescent="0.25">
      <c r="A1093" s="149">
        <v>3.5</v>
      </c>
      <c r="B1093" s="164" t="str">
        <f t="shared" si="323"/>
        <v>TR</v>
      </c>
      <c r="C1093" s="164" t="str">
        <f t="shared" si="324"/>
        <v>FA</v>
      </c>
      <c r="D1093" s="164" t="str">
        <f t="shared" si="325"/>
        <v>FA</v>
      </c>
      <c r="E1093" s="135">
        <v>13.44</v>
      </c>
      <c r="F1093" s="165">
        <v>5</v>
      </c>
      <c r="G1093" s="135">
        <v>24</v>
      </c>
      <c r="H1093" s="135">
        <v>125</v>
      </c>
      <c r="I1093" s="154">
        <v>9.2023100000000007</v>
      </c>
      <c r="J1093" s="154">
        <v>2.4E-2</v>
      </c>
      <c r="K1093" s="154">
        <v>228.33199999999999</v>
      </c>
      <c r="L1093" s="154">
        <v>155.29400000000001</v>
      </c>
      <c r="M1093" s="154">
        <v>167.45500000000001</v>
      </c>
      <c r="N1093" s="135">
        <f t="shared" si="326"/>
        <v>95</v>
      </c>
      <c r="O1093" s="167">
        <f t="shared" si="327"/>
        <v>198.33199999999999</v>
      </c>
      <c r="P1093" s="167">
        <f t="shared" si="327"/>
        <v>125.29400000000001</v>
      </c>
      <c r="Q1093" s="167">
        <f t="shared" si="327"/>
        <v>137.45500000000001</v>
      </c>
      <c r="R1093" s="135">
        <f t="shared" si="328"/>
        <v>90</v>
      </c>
      <c r="S1093" s="167">
        <f t="shared" si="329"/>
        <v>193.33199999999999</v>
      </c>
      <c r="T1093" s="167">
        <f t="shared" si="330"/>
        <v>120.29400000000001</v>
      </c>
      <c r="U1093" s="167">
        <f t="shared" si="331"/>
        <v>132.45500000000001</v>
      </c>
      <c r="V1093" s="135">
        <f t="shared" si="332"/>
        <v>60</v>
      </c>
      <c r="W1093" s="167">
        <f t="shared" si="333"/>
        <v>163.33199999999999</v>
      </c>
      <c r="X1093" s="167">
        <f t="shared" si="334"/>
        <v>90.294000000000011</v>
      </c>
      <c r="Y1093" s="167">
        <f t="shared" si="335"/>
        <v>102.45500000000001</v>
      </c>
      <c r="Z1093">
        <f t="shared" si="336"/>
        <v>198.33199999999999</v>
      </c>
      <c r="AA1093">
        <f t="shared" si="337"/>
        <v>125.29400000000001</v>
      </c>
      <c r="AB1093" s="168" t="str">
        <f t="shared" si="338"/>
        <v>NA</v>
      </c>
      <c r="AC1093">
        <f t="shared" si="339"/>
        <v>120.29400000000001</v>
      </c>
      <c r="AD1093" s="168" t="str">
        <f t="shared" si="340"/>
        <v>NA</v>
      </c>
      <c r="AE1093" t="str">
        <f t="shared" si="341"/>
        <v>NA</v>
      </c>
    </row>
    <row r="1094" spans="1:31" outlineLevel="1" x14ac:dyDescent="0.25">
      <c r="A1094" s="149">
        <v>5</v>
      </c>
      <c r="B1094" s="164" t="str">
        <f t="shared" si="323"/>
        <v>TR</v>
      </c>
      <c r="C1094" s="164" t="str">
        <f t="shared" si="324"/>
        <v>TR</v>
      </c>
      <c r="D1094" s="164" t="str">
        <f t="shared" si="325"/>
        <v>TR</v>
      </c>
      <c r="E1094" s="135">
        <v>19.13</v>
      </c>
      <c r="F1094" s="165">
        <v>5</v>
      </c>
      <c r="G1094" s="135">
        <v>24</v>
      </c>
      <c r="H1094" s="135">
        <v>125</v>
      </c>
      <c r="I1094" s="154">
        <v>14.8908</v>
      </c>
      <c r="J1094" s="154">
        <v>2.4E-2</v>
      </c>
      <c r="K1094" s="154">
        <v>199.92699999999999</v>
      </c>
      <c r="L1094" s="154">
        <v>147.15299999999999</v>
      </c>
      <c r="M1094" s="154">
        <v>155.971</v>
      </c>
      <c r="N1094" s="135">
        <f t="shared" si="326"/>
        <v>95</v>
      </c>
      <c r="O1094" s="167">
        <f t="shared" si="327"/>
        <v>169.92699999999999</v>
      </c>
      <c r="P1094" s="167">
        <f t="shared" si="327"/>
        <v>117.15299999999999</v>
      </c>
      <c r="Q1094" s="167">
        <f t="shared" si="327"/>
        <v>125.971</v>
      </c>
      <c r="R1094" s="135">
        <f t="shared" si="328"/>
        <v>90</v>
      </c>
      <c r="S1094" s="167">
        <f t="shared" si="329"/>
        <v>164.92699999999999</v>
      </c>
      <c r="T1094" s="167">
        <f t="shared" si="330"/>
        <v>112.15299999999999</v>
      </c>
      <c r="U1094" s="167">
        <f t="shared" si="331"/>
        <v>120.971</v>
      </c>
      <c r="V1094" s="135">
        <f t="shared" si="332"/>
        <v>60</v>
      </c>
      <c r="W1094" s="167">
        <f t="shared" si="333"/>
        <v>134.92699999999999</v>
      </c>
      <c r="X1094" s="167">
        <f t="shared" si="334"/>
        <v>82.152999999999992</v>
      </c>
      <c r="Y1094" s="167">
        <f t="shared" si="335"/>
        <v>90.971000000000004</v>
      </c>
      <c r="Z1094">
        <f t="shared" si="336"/>
        <v>169.92699999999999</v>
      </c>
      <c r="AA1094">
        <f t="shared" si="337"/>
        <v>117.15299999999999</v>
      </c>
      <c r="AB1094" s="168">
        <f t="shared" si="338"/>
        <v>164.92699999999999</v>
      </c>
      <c r="AC1094">
        <f t="shared" si="339"/>
        <v>112.15299999999999</v>
      </c>
      <c r="AD1094" s="168">
        <f t="shared" si="340"/>
        <v>134.92699999999999</v>
      </c>
      <c r="AE1094">
        <f t="shared" si="341"/>
        <v>82.152999999999992</v>
      </c>
    </row>
    <row r="1095" spans="1:31" outlineLevel="1" x14ac:dyDescent="0.25">
      <c r="A1095" s="149">
        <v>7.5</v>
      </c>
      <c r="B1095" s="164" t="str">
        <f t="shared" si="323"/>
        <v>TR</v>
      </c>
      <c r="C1095" s="164" t="str">
        <f t="shared" si="324"/>
        <v>TR</v>
      </c>
      <c r="D1095" s="164" t="str">
        <f t="shared" si="325"/>
        <v>TR</v>
      </c>
      <c r="E1095" s="135">
        <v>28.61</v>
      </c>
      <c r="F1095" s="165">
        <v>5</v>
      </c>
      <c r="G1095" s="135">
        <v>24</v>
      </c>
      <c r="H1095" s="135">
        <v>125</v>
      </c>
      <c r="I1095" s="154">
        <v>24.371500000000001</v>
      </c>
      <c r="J1095" s="154">
        <v>2.4E-2</v>
      </c>
      <c r="K1095" s="154">
        <v>176.233</v>
      </c>
      <c r="L1095" s="154">
        <v>140.33799999999999</v>
      </c>
      <c r="M1095" s="154">
        <v>146.369</v>
      </c>
      <c r="N1095" s="135">
        <f t="shared" si="326"/>
        <v>95</v>
      </c>
      <c r="O1095" s="167">
        <f t="shared" si="327"/>
        <v>146.233</v>
      </c>
      <c r="P1095" s="167">
        <f t="shared" si="327"/>
        <v>110.33799999999999</v>
      </c>
      <c r="Q1095" s="167">
        <f t="shared" si="327"/>
        <v>116.369</v>
      </c>
      <c r="R1095" s="135">
        <f t="shared" si="328"/>
        <v>90</v>
      </c>
      <c r="S1095" s="167">
        <f t="shared" si="329"/>
        <v>141.233</v>
      </c>
      <c r="T1095" s="167">
        <f t="shared" si="330"/>
        <v>105.33799999999999</v>
      </c>
      <c r="U1095" s="167">
        <f t="shared" si="331"/>
        <v>111.369</v>
      </c>
      <c r="V1095" s="135">
        <f t="shared" si="332"/>
        <v>60</v>
      </c>
      <c r="W1095" s="167">
        <f t="shared" si="333"/>
        <v>111.233</v>
      </c>
      <c r="X1095" s="167">
        <f t="shared" si="334"/>
        <v>75.337999999999994</v>
      </c>
      <c r="Y1095" s="167">
        <f t="shared" si="335"/>
        <v>81.369</v>
      </c>
      <c r="Z1095">
        <f t="shared" si="336"/>
        <v>146.233</v>
      </c>
      <c r="AA1095">
        <f t="shared" si="337"/>
        <v>110.33799999999999</v>
      </c>
      <c r="AB1095" s="168">
        <f t="shared" si="338"/>
        <v>141.233</v>
      </c>
      <c r="AC1095">
        <f t="shared" si="339"/>
        <v>105.33799999999999</v>
      </c>
      <c r="AD1095" s="168">
        <f t="shared" si="340"/>
        <v>111.233</v>
      </c>
      <c r="AE1095">
        <f t="shared" si="341"/>
        <v>75.337999999999994</v>
      </c>
    </row>
    <row r="1096" spans="1:31" outlineLevel="1" x14ac:dyDescent="0.25">
      <c r="A1096" s="149">
        <v>10</v>
      </c>
      <c r="B1096" s="164" t="str">
        <f t="shared" si="323"/>
        <v>TR</v>
      </c>
      <c r="C1096" s="164" t="str">
        <f t="shared" si="324"/>
        <v>TR</v>
      </c>
      <c r="D1096" s="164" t="str">
        <f t="shared" si="325"/>
        <v>TR</v>
      </c>
      <c r="E1096" s="135">
        <v>38.090000000000003</v>
      </c>
      <c r="F1096" s="165">
        <v>5</v>
      </c>
      <c r="G1096" s="135">
        <v>24</v>
      </c>
      <c r="H1096" s="135">
        <v>125</v>
      </c>
      <c r="I1096" s="154">
        <v>33.8523</v>
      </c>
      <c r="J1096" s="154">
        <v>2.4E-2</v>
      </c>
      <c r="K1096" s="154">
        <v>164.56800000000001</v>
      </c>
      <c r="L1096" s="154">
        <v>136.91800000000001</v>
      </c>
      <c r="M1096" s="154">
        <v>141.66900000000001</v>
      </c>
      <c r="N1096" s="135">
        <f t="shared" si="326"/>
        <v>95</v>
      </c>
      <c r="O1096" s="167">
        <f t="shared" si="327"/>
        <v>134.56800000000001</v>
      </c>
      <c r="P1096" s="167">
        <f t="shared" si="327"/>
        <v>106.91800000000001</v>
      </c>
      <c r="Q1096" s="167">
        <f t="shared" si="327"/>
        <v>111.66900000000001</v>
      </c>
      <c r="R1096" s="135">
        <f t="shared" si="328"/>
        <v>90</v>
      </c>
      <c r="S1096" s="167">
        <f t="shared" si="329"/>
        <v>129.56800000000001</v>
      </c>
      <c r="T1096" s="167">
        <f t="shared" si="330"/>
        <v>101.91800000000001</v>
      </c>
      <c r="U1096" s="167">
        <f t="shared" si="331"/>
        <v>106.66900000000001</v>
      </c>
      <c r="V1096" s="135">
        <f t="shared" si="332"/>
        <v>60</v>
      </c>
      <c r="W1096" s="167">
        <f t="shared" si="333"/>
        <v>99.568000000000012</v>
      </c>
      <c r="X1096" s="167">
        <f t="shared" si="334"/>
        <v>71.918000000000006</v>
      </c>
      <c r="Y1096" s="167">
        <f t="shared" si="335"/>
        <v>76.669000000000011</v>
      </c>
      <c r="Z1096">
        <f t="shared" si="336"/>
        <v>134.56800000000001</v>
      </c>
      <c r="AA1096">
        <f t="shared" si="337"/>
        <v>106.91800000000001</v>
      </c>
      <c r="AB1096" s="168">
        <f t="shared" si="338"/>
        <v>129.56800000000001</v>
      </c>
      <c r="AC1096">
        <f t="shared" si="339"/>
        <v>101.91800000000001</v>
      </c>
      <c r="AD1096" s="168">
        <f t="shared" si="340"/>
        <v>99.568000000000012</v>
      </c>
      <c r="AE1096">
        <f t="shared" si="341"/>
        <v>71.918000000000006</v>
      </c>
    </row>
    <row r="1097" spans="1:31" outlineLevel="1" x14ac:dyDescent="0.25">
      <c r="A1097" s="149">
        <v>15</v>
      </c>
      <c r="B1097" s="164" t="str">
        <f t="shared" si="323"/>
        <v>TR</v>
      </c>
      <c r="C1097" s="164" t="str">
        <f t="shared" si="324"/>
        <v>TR</v>
      </c>
      <c r="D1097" s="164" t="str">
        <f t="shared" si="325"/>
        <v>TR</v>
      </c>
      <c r="E1097" s="135">
        <v>57.05</v>
      </c>
      <c r="F1097" s="165">
        <v>5</v>
      </c>
      <c r="G1097" s="135">
        <v>24</v>
      </c>
      <c r="H1097" s="135">
        <v>125</v>
      </c>
      <c r="I1097" s="154">
        <v>52.813800000000001</v>
      </c>
      <c r="J1097" s="154">
        <v>2.4E-2</v>
      </c>
      <c r="K1097" s="154">
        <v>151.81899999999999</v>
      </c>
      <c r="L1097" s="154">
        <v>133.322</v>
      </c>
      <c r="M1097" s="154">
        <v>136.27699999999999</v>
      </c>
      <c r="N1097" s="135">
        <f t="shared" si="326"/>
        <v>95</v>
      </c>
      <c r="O1097" s="167">
        <f t="shared" si="327"/>
        <v>121.81899999999999</v>
      </c>
      <c r="P1097" s="167">
        <f t="shared" si="327"/>
        <v>103.322</v>
      </c>
      <c r="Q1097" s="167">
        <f t="shared" si="327"/>
        <v>106.27699999999999</v>
      </c>
      <c r="R1097" s="135">
        <f t="shared" si="328"/>
        <v>90</v>
      </c>
      <c r="S1097" s="167">
        <f t="shared" si="329"/>
        <v>116.81899999999999</v>
      </c>
      <c r="T1097" s="167">
        <f t="shared" si="330"/>
        <v>98.322000000000003</v>
      </c>
      <c r="U1097" s="167">
        <f t="shared" si="331"/>
        <v>101.27699999999999</v>
      </c>
      <c r="V1097" s="135">
        <f t="shared" si="332"/>
        <v>60</v>
      </c>
      <c r="W1097" s="167">
        <f t="shared" si="333"/>
        <v>86.818999999999988</v>
      </c>
      <c r="X1097" s="167">
        <f t="shared" si="334"/>
        <v>68.322000000000003</v>
      </c>
      <c r="Y1097" s="167">
        <f t="shared" si="335"/>
        <v>71.276999999999987</v>
      </c>
      <c r="Z1097">
        <f t="shared" si="336"/>
        <v>121.81899999999999</v>
      </c>
      <c r="AA1097">
        <f t="shared" si="337"/>
        <v>103.322</v>
      </c>
      <c r="AB1097" s="168">
        <f t="shared" si="338"/>
        <v>116.81899999999999</v>
      </c>
      <c r="AC1097">
        <f t="shared" si="339"/>
        <v>98.322000000000003</v>
      </c>
      <c r="AD1097" s="168">
        <f t="shared" si="340"/>
        <v>86.818999999999988</v>
      </c>
      <c r="AE1097">
        <f t="shared" si="341"/>
        <v>68.322000000000003</v>
      </c>
    </row>
    <row r="1098" spans="1:31" outlineLevel="1" x14ac:dyDescent="0.25">
      <c r="A1098" s="149">
        <v>20</v>
      </c>
      <c r="B1098" s="164" t="str">
        <f t="shared" si="323"/>
        <v>TR</v>
      </c>
      <c r="C1098" s="164" t="str">
        <f t="shared" si="324"/>
        <v>TR</v>
      </c>
      <c r="D1098" s="164" t="str">
        <f t="shared" si="325"/>
        <v>TR</v>
      </c>
      <c r="E1098" s="135">
        <v>76.02</v>
      </c>
      <c r="F1098" s="165">
        <v>5</v>
      </c>
      <c r="G1098" s="135">
        <v>24</v>
      </c>
      <c r="H1098" s="135">
        <v>125</v>
      </c>
      <c r="I1098" s="154">
        <v>71.775400000000005</v>
      </c>
      <c r="J1098" s="154">
        <v>2.4E-2</v>
      </c>
      <c r="K1098" s="154">
        <v>145.465</v>
      </c>
      <c r="L1098" s="154">
        <v>131.471</v>
      </c>
      <c r="M1098" s="154">
        <v>133.72900000000001</v>
      </c>
      <c r="N1098" s="135">
        <f t="shared" si="326"/>
        <v>95</v>
      </c>
      <c r="O1098" s="167">
        <f t="shared" si="327"/>
        <v>115.465</v>
      </c>
      <c r="P1098" s="167">
        <f t="shared" si="327"/>
        <v>101.471</v>
      </c>
      <c r="Q1098" s="167">
        <f t="shared" si="327"/>
        <v>103.72900000000001</v>
      </c>
      <c r="R1098" s="135">
        <f t="shared" si="328"/>
        <v>90</v>
      </c>
      <c r="S1098" s="167">
        <f t="shared" si="329"/>
        <v>110.465</v>
      </c>
      <c r="T1098" s="167">
        <f t="shared" si="330"/>
        <v>96.471000000000004</v>
      </c>
      <c r="U1098" s="167">
        <f t="shared" si="331"/>
        <v>98.729000000000013</v>
      </c>
      <c r="V1098" s="135">
        <f t="shared" si="332"/>
        <v>60</v>
      </c>
      <c r="W1098" s="167">
        <f t="shared" si="333"/>
        <v>80.465000000000003</v>
      </c>
      <c r="X1098" s="167">
        <f t="shared" si="334"/>
        <v>66.471000000000004</v>
      </c>
      <c r="Y1098" s="167">
        <f t="shared" si="335"/>
        <v>68.729000000000013</v>
      </c>
      <c r="Z1098">
        <f t="shared" si="336"/>
        <v>115.465</v>
      </c>
      <c r="AA1098">
        <f t="shared" si="337"/>
        <v>101.471</v>
      </c>
      <c r="AB1098" s="168">
        <f t="shared" si="338"/>
        <v>110.465</v>
      </c>
      <c r="AC1098">
        <f t="shared" si="339"/>
        <v>96.471000000000004</v>
      </c>
      <c r="AD1098" s="168">
        <f t="shared" si="340"/>
        <v>80.465000000000003</v>
      </c>
      <c r="AE1098">
        <f t="shared" si="341"/>
        <v>66.471000000000004</v>
      </c>
    </row>
    <row r="1099" spans="1:31" outlineLevel="1" x14ac:dyDescent="0.25">
      <c r="A1099" s="149">
        <v>35</v>
      </c>
      <c r="B1099" s="164" t="str">
        <f t="shared" si="323"/>
        <v>FA</v>
      </c>
      <c r="C1099" s="164" t="str">
        <f t="shared" si="324"/>
        <v>FA</v>
      </c>
      <c r="D1099" s="164" t="str">
        <f t="shared" si="325"/>
        <v>FA</v>
      </c>
      <c r="E1099" s="135">
        <v>132.9</v>
      </c>
      <c r="F1099" s="165">
        <v>5</v>
      </c>
      <c r="G1099" s="135">
        <v>24</v>
      </c>
      <c r="H1099" s="135">
        <v>125</v>
      </c>
      <c r="I1099" s="154">
        <v>128.66</v>
      </c>
      <c r="J1099" s="154">
        <v>2.4E-2</v>
      </c>
      <c r="K1099" s="154">
        <v>137.30799999999999</v>
      </c>
      <c r="L1099" s="154">
        <v>128.94</v>
      </c>
      <c r="M1099" s="154">
        <v>130.191</v>
      </c>
      <c r="N1099" s="135">
        <f t="shared" si="326"/>
        <v>95</v>
      </c>
      <c r="O1099" s="167">
        <f t="shared" si="327"/>
        <v>107.30799999999999</v>
      </c>
      <c r="P1099" s="167">
        <f t="shared" si="327"/>
        <v>98.94</v>
      </c>
      <c r="Q1099" s="167">
        <f t="shared" si="327"/>
        <v>100.191</v>
      </c>
      <c r="R1099" s="135">
        <f t="shared" si="328"/>
        <v>90</v>
      </c>
      <c r="S1099" s="167">
        <f t="shared" si="329"/>
        <v>102.30799999999999</v>
      </c>
      <c r="T1099" s="167">
        <f t="shared" si="330"/>
        <v>93.94</v>
      </c>
      <c r="U1099" s="167">
        <f t="shared" si="331"/>
        <v>95.191000000000003</v>
      </c>
      <c r="V1099" s="135">
        <f t="shared" si="332"/>
        <v>60</v>
      </c>
      <c r="W1099" s="167">
        <f t="shared" si="333"/>
        <v>72.307999999999993</v>
      </c>
      <c r="X1099" s="167">
        <f t="shared" si="334"/>
        <v>63.94</v>
      </c>
      <c r="Y1099" s="167">
        <f t="shared" si="335"/>
        <v>65.191000000000003</v>
      </c>
      <c r="Z1099">
        <f t="shared" si="336"/>
        <v>107.30799999999999</v>
      </c>
      <c r="AA1099">
        <f t="shared" si="337"/>
        <v>98.94</v>
      </c>
      <c r="AB1099" s="168">
        <f t="shared" si="338"/>
        <v>102.30799999999999</v>
      </c>
      <c r="AC1099">
        <f t="shared" si="339"/>
        <v>93.94</v>
      </c>
      <c r="AD1099" s="168">
        <f t="shared" si="340"/>
        <v>72.307999999999993</v>
      </c>
      <c r="AE1099">
        <f t="shared" si="341"/>
        <v>63.94</v>
      </c>
    </row>
    <row r="1100" spans="1:31" outlineLevel="1" x14ac:dyDescent="0.25">
      <c r="A1100" s="149">
        <v>50</v>
      </c>
      <c r="B1100" s="164" t="str">
        <f t="shared" si="323"/>
        <v>FA</v>
      </c>
      <c r="C1100" s="164" t="str">
        <f t="shared" si="324"/>
        <v>FA</v>
      </c>
      <c r="D1100" s="164" t="str">
        <f t="shared" si="325"/>
        <v>FA</v>
      </c>
      <c r="E1100" s="135">
        <v>189.78</v>
      </c>
      <c r="F1100" s="165">
        <v>5</v>
      </c>
      <c r="G1100" s="135">
        <v>24</v>
      </c>
      <c r="H1100" s="135">
        <v>125</v>
      </c>
      <c r="I1100" s="154">
        <v>185.54499999999999</v>
      </c>
      <c r="J1100" s="154">
        <v>2.4E-2</v>
      </c>
      <c r="K1100" s="154">
        <v>133.727</v>
      </c>
      <c r="L1100" s="154">
        <v>127.89400000000001</v>
      </c>
      <c r="M1100" s="154">
        <v>128.77099999999999</v>
      </c>
      <c r="N1100" s="135">
        <f t="shared" si="326"/>
        <v>95</v>
      </c>
      <c r="O1100" s="167">
        <f t="shared" si="327"/>
        <v>103.727</v>
      </c>
      <c r="P1100" s="167">
        <f t="shared" si="327"/>
        <v>97.894000000000005</v>
      </c>
      <c r="Q1100" s="167">
        <f t="shared" si="327"/>
        <v>98.770999999999987</v>
      </c>
      <c r="R1100" s="135">
        <f t="shared" si="328"/>
        <v>90</v>
      </c>
      <c r="S1100" s="167">
        <f t="shared" si="329"/>
        <v>98.727000000000004</v>
      </c>
      <c r="T1100" s="167">
        <f t="shared" si="330"/>
        <v>92.894000000000005</v>
      </c>
      <c r="U1100" s="167">
        <f t="shared" si="331"/>
        <v>93.770999999999987</v>
      </c>
      <c r="V1100" s="135">
        <f t="shared" si="332"/>
        <v>60</v>
      </c>
      <c r="W1100" s="167">
        <f t="shared" si="333"/>
        <v>68.727000000000004</v>
      </c>
      <c r="X1100" s="167">
        <f t="shared" si="334"/>
        <v>62.894000000000005</v>
      </c>
      <c r="Y1100" s="167">
        <f t="shared" si="335"/>
        <v>63.770999999999987</v>
      </c>
      <c r="Z1100">
        <f t="shared" si="336"/>
        <v>103.727</v>
      </c>
      <c r="AA1100">
        <f t="shared" si="337"/>
        <v>97.894000000000005</v>
      </c>
      <c r="AB1100" s="168">
        <f t="shared" si="338"/>
        <v>98.727000000000004</v>
      </c>
      <c r="AC1100">
        <f t="shared" si="339"/>
        <v>92.894000000000005</v>
      </c>
      <c r="AD1100" s="168">
        <f t="shared" si="340"/>
        <v>68.727000000000004</v>
      </c>
      <c r="AE1100">
        <f t="shared" si="341"/>
        <v>62.894000000000005</v>
      </c>
    </row>
    <row r="1101" spans="1:31" outlineLevel="1" x14ac:dyDescent="0.25">
      <c r="A1101" s="149">
        <v>60</v>
      </c>
      <c r="B1101" s="164" t="str">
        <f t="shared" si="323"/>
        <v>FA</v>
      </c>
      <c r="C1101" s="164" t="str">
        <f t="shared" si="324"/>
        <v>FA</v>
      </c>
      <c r="D1101" s="164" t="str">
        <f t="shared" si="325"/>
        <v>FA</v>
      </c>
      <c r="E1101" s="135">
        <v>227.71</v>
      </c>
      <c r="F1101" s="165">
        <v>5</v>
      </c>
      <c r="G1101" s="135">
        <v>24</v>
      </c>
      <c r="H1101" s="135">
        <v>125</v>
      </c>
      <c r="I1101" s="154">
        <v>223.46799999999999</v>
      </c>
      <c r="J1101" s="154">
        <v>2.4E-2</v>
      </c>
      <c r="K1101" s="154">
        <v>132.31700000000001</v>
      </c>
      <c r="L1101" s="154">
        <v>127.452</v>
      </c>
      <c r="M1101" s="154">
        <v>128.18600000000001</v>
      </c>
      <c r="N1101" s="135">
        <f t="shared" si="326"/>
        <v>95</v>
      </c>
      <c r="O1101" s="167">
        <f t="shared" si="327"/>
        <v>102.31700000000001</v>
      </c>
      <c r="P1101" s="167">
        <f t="shared" si="327"/>
        <v>97.451999999999998</v>
      </c>
      <c r="Q1101" s="167">
        <f t="shared" si="327"/>
        <v>98.186000000000007</v>
      </c>
      <c r="R1101" s="135">
        <f t="shared" si="328"/>
        <v>90</v>
      </c>
      <c r="S1101" s="167">
        <f t="shared" si="329"/>
        <v>97.317000000000007</v>
      </c>
      <c r="T1101" s="167">
        <f t="shared" si="330"/>
        <v>92.451999999999998</v>
      </c>
      <c r="U1101" s="167">
        <f t="shared" si="331"/>
        <v>93.186000000000007</v>
      </c>
      <c r="V1101" s="135">
        <f t="shared" si="332"/>
        <v>60</v>
      </c>
      <c r="W1101" s="167">
        <f t="shared" si="333"/>
        <v>67.317000000000007</v>
      </c>
      <c r="X1101" s="167">
        <f t="shared" si="334"/>
        <v>62.451999999999998</v>
      </c>
      <c r="Y1101" s="167">
        <f t="shared" si="335"/>
        <v>63.186000000000007</v>
      </c>
      <c r="Z1101">
        <f t="shared" si="336"/>
        <v>102.31700000000001</v>
      </c>
      <c r="AA1101">
        <f t="shared" si="337"/>
        <v>97.451999999999998</v>
      </c>
      <c r="AB1101" s="168">
        <f t="shared" si="338"/>
        <v>97.317000000000007</v>
      </c>
      <c r="AC1101">
        <f t="shared" si="339"/>
        <v>92.451999999999998</v>
      </c>
      <c r="AD1101" s="168">
        <f t="shared" si="340"/>
        <v>67.317000000000007</v>
      </c>
      <c r="AE1101">
        <f t="shared" si="341"/>
        <v>62.451999999999998</v>
      </c>
    </row>
    <row r="1102" spans="1:31" outlineLevel="1" x14ac:dyDescent="0.25">
      <c r="A1102" s="149">
        <v>70</v>
      </c>
      <c r="B1102" s="164" t="str">
        <f t="shared" si="323"/>
        <v>FA</v>
      </c>
      <c r="C1102" s="164" t="str">
        <f t="shared" si="324"/>
        <v>FA</v>
      </c>
      <c r="D1102" s="164" t="str">
        <f t="shared" si="325"/>
        <v>FA</v>
      </c>
      <c r="E1102" s="135">
        <v>265.63</v>
      </c>
      <c r="F1102" s="165">
        <v>5</v>
      </c>
      <c r="G1102" s="135">
        <v>24</v>
      </c>
      <c r="H1102" s="135">
        <v>125</v>
      </c>
      <c r="I1102" s="154">
        <v>261.39100000000002</v>
      </c>
      <c r="J1102" s="154">
        <v>2.4E-2</v>
      </c>
      <c r="K1102" s="154">
        <v>131.33600000000001</v>
      </c>
      <c r="L1102" s="154">
        <v>127.14700000000001</v>
      </c>
      <c r="M1102" s="154">
        <v>127.744</v>
      </c>
      <c r="N1102" s="135">
        <f t="shared" si="326"/>
        <v>95</v>
      </c>
      <c r="O1102" s="167">
        <f t="shared" si="327"/>
        <v>101.33600000000001</v>
      </c>
      <c r="P1102" s="167">
        <f t="shared" si="327"/>
        <v>97.147000000000006</v>
      </c>
      <c r="Q1102" s="167">
        <f t="shared" si="327"/>
        <v>97.744</v>
      </c>
      <c r="R1102" s="135">
        <f t="shared" si="328"/>
        <v>90</v>
      </c>
      <c r="S1102" s="167">
        <f t="shared" si="329"/>
        <v>96.336000000000013</v>
      </c>
      <c r="T1102" s="167">
        <f t="shared" si="330"/>
        <v>92.147000000000006</v>
      </c>
      <c r="U1102" s="167">
        <f t="shared" si="331"/>
        <v>92.744</v>
      </c>
      <c r="V1102" s="135">
        <f t="shared" si="332"/>
        <v>60</v>
      </c>
      <c r="W1102" s="167">
        <f t="shared" si="333"/>
        <v>66.336000000000013</v>
      </c>
      <c r="X1102" s="167">
        <f t="shared" si="334"/>
        <v>62.147000000000006</v>
      </c>
      <c r="Y1102" s="167">
        <f t="shared" si="335"/>
        <v>62.744</v>
      </c>
      <c r="Z1102">
        <f t="shared" si="336"/>
        <v>101.33600000000001</v>
      </c>
      <c r="AA1102">
        <f t="shared" si="337"/>
        <v>97.147000000000006</v>
      </c>
      <c r="AB1102" s="168">
        <f t="shared" si="338"/>
        <v>96.336000000000013</v>
      </c>
      <c r="AC1102">
        <f t="shared" si="339"/>
        <v>92.147000000000006</v>
      </c>
      <c r="AD1102" s="168">
        <f t="shared" si="340"/>
        <v>66.336000000000013</v>
      </c>
      <c r="AE1102">
        <f t="shared" si="341"/>
        <v>62.147000000000006</v>
      </c>
    </row>
    <row r="1103" spans="1:31" outlineLevel="1" x14ac:dyDescent="0.25">
      <c r="A1103" s="149">
        <v>85</v>
      </c>
      <c r="B1103" s="164" t="str">
        <f t="shared" si="323"/>
        <v>FA</v>
      </c>
      <c r="C1103" s="164" t="str">
        <f t="shared" si="324"/>
        <v>FA</v>
      </c>
      <c r="D1103" s="164" t="str">
        <f t="shared" si="325"/>
        <v>FA</v>
      </c>
      <c r="E1103" s="135">
        <v>322.52</v>
      </c>
      <c r="F1103" s="165">
        <v>5</v>
      </c>
      <c r="G1103" s="135">
        <v>24</v>
      </c>
      <c r="H1103" s="135">
        <v>125</v>
      </c>
      <c r="I1103" s="154">
        <v>318.27499999999998</v>
      </c>
      <c r="J1103" s="154">
        <v>2.4E-2</v>
      </c>
      <c r="K1103" s="154">
        <v>130.298</v>
      </c>
      <c r="L1103" s="154">
        <v>126.812</v>
      </c>
      <c r="M1103" s="154">
        <v>127.333</v>
      </c>
      <c r="N1103" s="135">
        <f t="shared" si="326"/>
        <v>95</v>
      </c>
      <c r="O1103" s="167">
        <f t="shared" si="327"/>
        <v>100.298</v>
      </c>
      <c r="P1103" s="167">
        <f t="shared" si="327"/>
        <v>96.811999999999998</v>
      </c>
      <c r="Q1103" s="167">
        <f t="shared" si="327"/>
        <v>97.332999999999998</v>
      </c>
      <c r="R1103" s="135">
        <f t="shared" si="328"/>
        <v>90</v>
      </c>
      <c r="S1103" s="167">
        <f t="shared" si="329"/>
        <v>95.298000000000002</v>
      </c>
      <c r="T1103" s="167">
        <f t="shared" si="330"/>
        <v>91.811999999999998</v>
      </c>
      <c r="U1103" s="167">
        <f t="shared" si="331"/>
        <v>92.332999999999998</v>
      </c>
      <c r="V1103" s="135">
        <f t="shared" si="332"/>
        <v>60</v>
      </c>
      <c r="W1103" s="167">
        <f t="shared" si="333"/>
        <v>65.298000000000002</v>
      </c>
      <c r="X1103" s="167">
        <f t="shared" si="334"/>
        <v>61.811999999999998</v>
      </c>
      <c r="Y1103" s="167">
        <f t="shared" si="335"/>
        <v>62.332999999999998</v>
      </c>
      <c r="Z1103">
        <f t="shared" si="336"/>
        <v>100.298</v>
      </c>
      <c r="AA1103">
        <f t="shared" si="337"/>
        <v>96.811999999999998</v>
      </c>
      <c r="AB1103" s="168">
        <f t="shared" si="338"/>
        <v>95.298000000000002</v>
      </c>
      <c r="AC1103">
        <f t="shared" si="339"/>
        <v>91.811999999999998</v>
      </c>
      <c r="AD1103" s="168">
        <f t="shared" si="340"/>
        <v>65.298000000000002</v>
      </c>
      <c r="AE1103">
        <f t="shared" si="341"/>
        <v>61.811999999999998</v>
      </c>
    </row>
    <row r="1104" spans="1:31" outlineLevel="1" x14ac:dyDescent="0.25">
      <c r="A1104" s="149">
        <v>100</v>
      </c>
      <c r="B1104" s="164" t="str">
        <f t="shared" si="323"/>
        <v>FA</v>
      </c>
      <c r="C1104" s="164" t="str">
        <f t="shared" si="324"/>
        <v>FA</v>
      </c>
      <c r="D1104" s="164" t="str">
        <f t="shared" si="325"/>
        <v>FA</v>
      </c>
      <c r="E1104" s="135">
        <v>379.4</v>
      </c>
      <c r="F1104" s="165">
        <v>5</v>
      </c>
      <c r="G1104" s="135">
        <v>24</v>
      </c>
      <c r="H1104" s="135">
        <v>125</v>
      </c>
      <c r="I1104" s="154">
        <v>375.16</v>
      </c>
      <c r="J1104" s="154">
        <v>2.4E-2</v>
      </c>
      <c r="K1104" s="154">
        <v>129.52099999999999</v>
      </c>
      <c r="L1104" s="154">
        <v>126.55800000000001</v>
      </c>
      <c r="M1104" s="154">
        <v>127</v>
      </c>
      <c r="N1104" s="135">
        <f t="shared" si="326"/>
        <v>95</v>
      </c>
      <c r="O1104" s="167">
        <f t="shared" si="327"/>
        <v>99.520999999999987</v>
      </c>
      <c r="P1104" s="167">
        <f t="shared" si="327"/>
        <v>96.558000000000007</v>
      </c>
      <c r="Q1104" s="167">
        <f t="shared" si="327"/>
        <v>97</v>
      </c>
      <c r="R1104" s="135">
        <f t="shared" si="328"/>
        <v>90</v>
      </c>
      <c r="S1104" s="167">
        <f t="shared" si="329"/>
        <v>94.520999999999987</v>
      </c>
      <c r="T1104" s="167">
        <f t="shared" si="330"/>
        <v>91.558000000000007</v>
      </c>
      <c r="U1104" s="167">
        <f t="shared" si="331"/>
        <v>92</v>
      </c>
      <c r="V1104" s="135">
        <f t="shared" si="332"/>
        <v>60</v>
      </c>
      <c r="W1104" s="167">
        <f t="shared" si="333"/>
        <v>64.520999999999987</v>
      </c>
      <c r="X1104" s="167">
        <f t="shared" si="334"/>
        <v>61.558000000000007</v>
      </c>
      <c r="Y1104" s="167">
        <f t="shared" si="335"/>
        <v>62</v>
      </c>
      <c r="Z1104">
        <f t="shared" si="336"/>
        <v>99.520999999999987</v>
      </c>
      <c r="AA1104">
        <f t="shared" si="337"/>
        <v>96.558000000000007</v>
      </c>
      <c r="AB1104" s="168">
        <f t="shared" si="338"/>
        <v>94.520999999999987</v>
      </c>
      <c r="AC1104">
        <f t="shared" si="339"/>
        <v>91.558000000000007</v>
      </c>
      <c r="AD1104" s="168">
        <f t="shared" si="340"/>
        <v>64.520999999999987</v>
      </c>
      <c r="AE1104">
        <f t="shared" si="341"/>
        <v>61.558000000000007</v>
      </c>
    </row>
    <row r="1105" spans="1:31" outlineLevel="1" x14ac:dyDescent="0.25">
      <c r="A1105" s="149">
        <v>125</v>
      </c>
      <c r="B1105" s="164" t="str">
        <f t="shared" si="323"/>
        <v>FA</v>
      </c>
      <c r="C1105" s="164" t="str">
        <f t="shared" si="324"/>
        <v>FA</v>
      </c>
      <c r="D1105" s="164" t="str">
        <f t="shared" si="325"/>
        <v>FA</v>
      </c>
      <c r="E1105" s="135">
        <v>474.21</v>
      </c>
      <c r="F1105" s="165">
        <v>5</v>
      </c>
      <c r="G1105" s="135">
        <v>24</v>
      </c>
      <c r="H1105" s="135">
        <v>125</v>
      </c>
      <c r="I1105" s="154">
        <v>469.96800000000002</v>
      </c>
      <c r="J1105" s="154">
        <v>2.4E-2</v>
      </c>
      <c r="K1105" s="154">
        <v>128.71899999999999</v>
      </c>
      <c r="L1105" s="154">
        <v>126.28</v>
      </c>
      <c r="M1105" s="154">
        <v>126.623</v>
      </c>
      <c r="N1105" s="135">
        <f t="shared" si="326"/>
        <v>95</v>
      </c>
      <c r="O1105" s="167">
        <f t="shared" si="327"/>
        <v>98.718999999999994</v>
      </c>
      <c r="P1105" s="167">
        <f t="shared" si="327"/>
        <v>96.28</v>
      </c>
      <c r="Q1105" s="167">
        <f t="shared" si="327"/>
        <v>96.623000000000005</v>
      </c>
      <c r="R1105" s="135">
        <f t="shared" si="328"/>
        <v>90</v>
      </c>
      <c r="S1105" s="167">
        <f t="shared" si="329"/>
        <v>93.718999999999994</v>
      </c>
      <c r="T1105" s="167">
        <f t="shared" si="330"/>
        <v>91.28</v>
      </c>
      <c r="U1105" s="167">
        <f t="shared" si="331"/>
        <v>91.623000000000005</v>
      </c>
      <c r="V1105" s="135">
        <f t="shared" si="332"/>
        <v>60</v>
      </c>
      <c r="W1105" s="167">
        <f t="shared" si="333"/>
        <v>63.718999999999994</v>
      </c>
      <c r="X1105" s="167">
        <f t="shared" si="334"/>
        <v>61.28</v>
      </c>
      <c r="Y1105" s="167">
        <f t="shared" si="335"/>
        <v>61.623000000000005</v>
      </c>
      <c r="Z1105">
        <f t="shared" si="336"/>
        <v>98.718999999999994</v>
      </c>
      <c r="AA1105">
        <f t="shared" si="337"/>
        <v>96.28</v>
      </c>
      <c r="AB1105" s="168">
        <f t="shared" si="338"/>
        <v>93.718999999999994</v>
      </c>
      <c r="AC1105">
        <f t="shared" si="339"/>
        <v>91.28</v>
      </c>
      <c r="AD1105" s="168">
        <f t="shared" si="340"/>
        <v>63.718999999999994</v>
      </c>
      <c r="AE1105">
        <f t="shared" si="341"/>
        <v>61.28</v>
      </c>
    </row>
    <row r="1106" spans="1:31" outlineLevel="1" x14ac:dyDescent="0.25">
      <c r="A1106" s="149">
        <v>150</v>
      </c>
      <c r="B1106" s="164" t="str">
        <f t="shared" si="323"/>
        <v>FA</v>
      </c>
      <c r="C1106" s="164" t="str">
        <f t="shared" si="324"/>
        <v>FA</v>
      </c>
      <c r="D1106" s="164" t="str">
        <f t="shared" si="325"/>
        <v>FA</v>
      </c>
      <c r="E1106" s="135">
        <v>569.02</v>
      </c>
      <c r="F1106" s="165">
        <v>5</v>
      </c>
      <c r="G1106" s="135">
        <v>24</v>
      </c>
      <c r="H1106" s="135">
        <v>125</v>
      </c>
      <c r="I1106" s="154">
        <v>564.77499999999998</v>
      </c>
      <c r="J1106" s="154">
        <v>2.4E-2</v>
      </c>
      <c r="K1106" s="154">
        <v>128.15</v>
      </c>
      <c r="L1106" s="154">
        <v>126.09399999999999</v>
      </c>
      <c r="M1106" s="154">
        <v>126.35599999999999</v>
      </c>
      <c r="N1106" s="135">
        <f t="shared" si="326"/>
        <v>95</v>
      </c>
      <c r="O1106" s="167">
        <f t="shared" si="327"/>
        <v>98.15</v>
      </c>
      <c r="P1106" s="167">
        <f t="shared" si="327"/>
        <v>96.093999999999994</v>
      </c>
      <c r="Q1106" s="167">
        <f t="shared" si="327"/>
        <v>96.355999999999995</v>
      </c>
      <c r="R1106" s="135">
        <f t="shared" si="328"/>
        <v>90</v>
      </c>
      <c r="S1106" s="167">
        <f t="shared" si="329"/>
        <v>93.15</v>
      </c>
      <c r="T1106" s="167">
        <f t="shared" si="330"/>
        <v>91.093999999999994</v>
      </c>
      <c r="U1106" s="167">
        <f t="shared" si="331"/>
        <v>91.355999999999995</v>
      </c>
      <c r="V1106" s="135">
        <f t="shared" si="332"/>
        <v>60</v>
      </c>
      <c r="W1106" s="167">
        <f t="shared" si="333"/>
        <v>63.150000000000006</v>
      </c>
      <c r="X1106" s="167">
        <f t="shared" si="334"/>
        <v>61.093999999999994</v>
      </c>
      <c r="Y1106" s="167">
        <f t="shared" si="335"/>
        <v>61.355999999999995</v>
      </c>
      <c r="Z1106">
        <f t="shared" si="336"/>
        <v>98.15</v>
      </c>
      <c r="AA1106">
        <f t="shared" si="337"/>
        <v>96.093999999999994</v>
      </c>
      <c r="AB1106" s="168">
        <f t="shared" si="338"/>
        <v>93.15</v>
      </c>
      <c r="AC1106">
        <f t="shared" si="339"/>
        <v>91.093999999999994</v>
      </c>
      <c r="AD1106" s="168">
        <f t="shared" si="340"/>
        <v>63.150000000000006</v>
      </c>
      <c r="AE1106">
        <f t="shared" si="341"/>
        <v>61.093999999999994</v>
      </c>
    </row>
    <row r="1107" spans="1:31" outlineLevel="1" x14ac:dyDescent="0.25">
      <c r="A1107" s="149">
        <v>2</v>
      </c>
      <c r="B1107" s="164" t="str">
        <f t="shared" si="323"/>
        <v>FA</v>
      </c>
      <c r="C1107" s="164" t="str">
        <f t="shared" si="324"/>
        <v>FA</v>
      </c>
      <c r="D1107" s="164" t="str">
        <f t="shared" si="325"/>
        <v>FA</v>
      </c>
      <c r="E1107" s="135">
        <v>7.75</v>
      </c>
      <c r="F1107" s="165">
        <v>5</v>
      </c>
      <c r="G1107" s="135">
        <v>30</v>
      </c>
      <c r="H1107" s="135">
        <v>125</v>
      </c>
      <c r="I1107" s="154">
        <v>3.5138500000000001</v>
      </c>
      <c r="J1107" s="154">
        <v>0.03</v>
      </c>
      <c r="K1107" s="154">
        <v>332.77800000000002</v>
      </c>
      <c r="L1107" s="154">
        <v>185.511</v>
      </c>
      <c r="M1107" s="154">
        <v>211.328</v>
      </c>
      <c r="N1107" s="135">
        <f t="shared" si="326"/>
        <v>95</v>
      </c>
      <c r="O1107" s="167">
        <f t="shared" si="327"/>
        <v>302.77800000000002</v>
      </c>
      <c r="P1107" s="167">
        <f t="shared" si="327"/>
        <v>155.511</v>
      </c>
      <c r="Q1107" s="167">
        <f t="shared" si="327"/>
        <v>181.328</v>
      </c>
      <c r="R1107" s="135">
        <f t="shared" si="328"/>
        <v>90</v>
      </c>
      <c r="S1107" s="167">
        <f t="shared" si="329"/>
        <v>297.77800000000002</v>
      </c>
      <c r="T1107" s="167">
        <f t="shared" si="330"/>
        <v>150.511</v>
      </c>
      <c r="U1107" s="167">
        <f t="shared" si="331"/>
        <v>176.328</v>
      </c>
      <c r="V1107" s="135">
        <f t="shared" si="332"/>
        <v>60</v>
      </c>
      <c r="W1107" s="167">
        <f t="shared" si="333"/>
        <v>267.77800000000002</v>
      </c>
      <c r="X1107" s="167">
        <f t="shared" si="334"/>
        <v>120.511</v>
      </c>
      <c r="Y1107" s="167">
        <f t="shared" si="335"/>
        <v>146.328</v>
      </c>
      <c r="Z1107" t="str">
        <f t="shared" si="336"/>
        <v>NA</v>
      </c>
      <c r="AA1107" t="str">
        <f t="shared" si="337"/>
        <v>NA</v>
      </c>
      <c r="AB1107" s="168" t="str">
        <f t="shared" si="338"/>
        <v>NA</v>
      </c>
      <c r="AC1107" t="str">
        <f t="shared" si="339"/>
        <v>NA</v>
      </c>
      <c r="AD1107" s="168" t="str">
        <f t="shared" si="340"/>
        <v>NA</v>
      </c>
      <c r="AE1107" t="str">
        <f t="shared" si="341"/>
        <v>NA</v>
      </c>
    </row>
    <row r="1108" spans="1:31" outlineLevel="1" x14ac:dyDescent="0.25">
      <c r="A1108" s="149">
        <v>3.5</v>
      </c>
      <c r="B1108" s="164" t="str">
        <f t="shared" si="323"/>
        <v>FA</v>
      </c>
      <c r="C1108" s="164" t="str">
        <f t="shared" si="324"/>
        <v>FA</v>
      </c>
      <c r="D1108" s="164" t="str">
        <f t="shared" si="325"/>
        <v>FA</v>
      </c>
      <c r="E1108" s="135">
        <v>13.44</v>
      </c>
      <c r="F1108" s="165">
        <v>5</v>
      </c>
      <c r="G1108" s="135">
        <v>30</v>
      </c>
      <c r="H1108" s="135">
        <v>125</v>
      </c>
      <c r="I1108" s="154">
        <v>9.2023100000000007</v>
      </c>
      <c r="J1108" s="154">
        <v>0.03</v>
      </c>
      <c r="K1108" s="154">
        <v>253.26900000000001</v>
      </c>
      <c r="L1108" s="154">
        <v>162.66900000000001</v>
      </c>
      <c r="M1108" s="154">
        <v>177.71100000000001</v>
      </c>
      <c r="N1108" s="135">
        <f t="shared" si="326"/>
        <v>95</v>
      </c>
      <c r="O1108" s="167">
        <f t="shared" si="327"/>
        <v>223.26900000000001</v>
      </c>
      <c r="P1108" s="167">
        <f t="shared" si="327"/>
        <v>132.66900000000001</v>
      </c>
      <c r="Q1108" s="167">
        <f t="shared" si="327"/>
        <v>147.71100000000001</v>
      </c>
      <c r="R1108" s="135">
        <f t="shared" si="328"/>
        <v>90</v>
      </c>
      <c r="S1108" s="167">
        <f t="shared" si="329"/>
        <v>218.26900000000001</v>
      </c>
      <c r="T1108" s="167">
        <f t="shared" si="330"/>
        <v>127.66900000000001</v>
      </c>
      <c r="U1108" s="167">
        <f t="shared" si="331"/>
        <v>142.71100000000001</v>
      </c>
      <c r="V1108" s="135">
        <f t="shared" si="332"/>
        <v>60</v>
      </c>
      <c r="W1108" s="167">
        <f t="shared" si="333"/>
        <v>188.26900000000001</v>
      </c>
      <c r="X1108" s="167">
        <f t="shared" si="334"/>
        <v>97.669000000000011</v>
      </c>
      <c r="Y1108" s="167">
        <f t="shared" si="335"/>
        <v>112.71100000000001</v>
      </c>
      <c r="Z1108" t="str">
        <f t="shared" si="336"/>
        <v>NA</v>
      </c>
      <c r="AA1108">
        <f t="shared" si="337"/>
        <v>132.66900000000001</v>
      </c>
      <c r="AB1108" s="168" t="str">
        <f t="shared" si="338"/>
        <v>NA</v>
      </c>
      <c r="AC1108" t="str">
        <f t="shared" si="339"/>
        <v>NA</v>
      </c>
      <c r="AD1108" s="168" t="str">
        <f t="shared" si="340"/>
        <v>NA</v>
      </c>
      <c r="AE1108" t="str">
        <f t="shared" si="341"/>
        <v>NA</v>
      </c>
    </row>
    <row r="1109" spans="1:31" outlineLevel="1" x14ac:dyDescent="0.25">
      <c r="A1109" s="149">
        <v>5</v>
      </c>
      <c r="B1109" s="164" t="str">
        <f t="shared" si="323"/>
        <v>TR</v>
      </c>
      <c r="C1109" s="164" t="str">
        <f t="shared" si="324"/>
        <v>FA</v>
      </c>
      <c r="D1109" s="164" t="str">
        <f t="shared" si="325"/>
        <v>FA</v>
      </c>
      <c r="E1109" s="135">
        <v>19.13</v>
      </c>
      <c r="F1109" s="165">
        <v>5</v>
      </c>
      <c r="G1109" s="135">
        <v>30</v>
      </c>
      <c r="H1109" s="135">
        <v>125</v>
      </c>
      <c r="I1109" s="154">
        <v>14.8908</v>
      </c>
      <c r="J1109" s="154">
        <v>0.03</v>
      </c>
      <c r="K1109" s="154">
        <v>218.173</v>
      </c>
      <c r="L1109" s="154">
        <v>152.58600000000001</v>
      </c>
      <c r="M1109" s="154">
        <v>163.52099999999999</v>
      </c>
      <c r="N1109" s="135">
        <f t="shared" si="326"/>
        <v>95</v>
      </c>
      <c r="O1109" s="167">
        <f t="shared" si="327"/>
        <v>188.173</v>
      </c>
      <c r="P1109" s="167">
        <f t="shared" si="327"/>
        <v>122.58600000000001</v>
      </c>
      <c r="Q1109" s="167">
        <f t="shared" si="327"/>
        <v>133.52099999999999</v>
      </c>
      <c r="R1109" s="135">
        <f t="shared" si="328"/>
        <v>90</v>
      </c>
      <c r="S1109" s="167">
        <f t="shared" si="329"/>
        <v>183.173</v>
      </c>
      <c r="T1109" s="167">
        <f t="shared" si="330"/>
        <v>117.58600000000001</v>
      </c>
      <c r="U1109" s="167">
        <f t="shared" si="331"/>
        <v>128.52099999999999</v>
      </c>
      <c r="V1109" s="135">
        <f t="shared" si="332"/>
        <v>60</v>
      </c>
      <c r="W1109" s="167">
        <f t="shared" si="333"/>
        <v>153.173</v>
      </c>
      <c r="X1109" s="167">
        <f t="shared" si="334"/>
        <v>87.586000000000013</v>
      </c>
      <c r="Y1109" s="167">
        <f t="shared" si="335"/>
        <v>98.520999999999987</v>
      </c>
      <c r="Z1109">
        <f t="shared" si="336"/>
        <v>188.173</v>
      </c>
      <c r="AA1109">
        <f t="shared" si="337"/>
        <v>122.58600000000001</v>
      </c>
      <c r="AB1109" s="168" t="str">
        <f t="shared" si="338"/>
        <v>NA</v>
      </c>
      <c r="AC1109">
        <f t="shared" si="339"/>
        <v>117.58600000000001</v>
      </c>
      <c r="AD1109" s="168" t="str">
        <f t="shared" si="340"/>
        <v>NA</v>
      </c>
      <c r="AE1109" t="str">
        <f t="shared" si="341"/>
        <v>NA</v>
      </c>
    </row>
    <row r="1110" spans="1:31" outlineLevel="1" x14ac:dyDescent="0.25">
      <c r="A1110" s="149">
        <v>7.5</v>
      </c>
      <c r="B1110" s="164" t="str">
        <f t="shared" si="323"/>
        <v>TR</v>
      </c>
      <c r="C1110" s="164" t="str">
        <f t="shared" si="324"/>
        <v>TR</v>
      </c>
      <c r="D1110" s="164" t="str">
        <f t="shared" si="325"/>
        <v>TR</v>
      </c>
      <c r="E1110" s="135">
        <v>28.61</v>
      </c>
      <c r="F1110" s="165">
        <v>5</v>
      </c>
      <c r="G1110" s="135">
        <v>30</v>
      </c>
      <c r="H1110" s="135">
        <v>125</v>
      </c>
      <c r="I1110" s="154">
        <v>24.371500000000001</v>
      </c>
      <c r="J1110" s="154">
        <v>0.03</v>
      </c>
      <c r="K1110" s="154">
        <v>188.80099999999999</v>
      </c>
      <c r="L1110" s="154">
        <v>144.12100000000001</v>
      </c>
      <c r="M1110" s="154">
        <v>151.61799999999999</v>
      </c>
      <c r="N1110" s="135">
        <f t="shared" si="326"/>
        <v>95</v>
      </c>
      <c r="O1110" s="167">
        <f t="shared" si="327"/>
        <v>158.80099999999999</v>
      </c>
      <c r="P1110" s="167">
        <f t="shared" si="327"/>
        <v>114.12100000000001</v>
      </c>
      <c r="Q1110" s="167">
        <f t="shared" si="327"/>
        <v>121.61799999999999</v>
      </c>
      <c r="R1110" s="135">
        <f t="shared" si="328"/>
        <v>90</v>
      </c>
      <c r="S1110" s="167">
        <f t="shared" si="329"/>
        <v>153.80099999999999</v>
      </c>
      <c r="T1110" s="167">
        <f t="shared" si="330"/>
        <v>109.12100000000001</v>
      </c>
      <c r="U1110" s="167">
        <f t="shared" si="331"/>
        <v>116.61799999999999</v>
      </c>
      <c r="V1110" s="135">
        <f t="shared" si="332"/>
        <v>60</v>
      </c>
      <c r="W1110" s="167">
        <f t="shared" si="333"/>
        <v>123.80099999999999</v>
      </c>
      <c r="X1110" s="167">
        <f t="shared" si="334"/>
        <v>79.121000000000009</v>
      </c>
      <c r="Y1110" s="167">
        <f t="shared" si="335"/>
        <v>86.617999999999995</v>
      </c>
      <c r="Z1110">
        <f t="shared" si="336"/>
        <v>158.80099999999999</v>
      </c>
      <c r="AA1110">
        <f t="shared" si="337"/>
        <v>114.12100000000001</v>
      </c>
      <c r="AB1110" s="168">
        <f t="shared" si="338"/>
        <v>153.80099999999999</v>
      </c>
      <c r="AC1110">
        <f t="shared" si="339"/>
        <v>109.12100000000001</v>
      </c>
      <c r="AD1110" s="168">
        <f t="shared" si="340"/>
        <v>123.80099999999999</v>
      </c>
      <c r="AE1110">
        <f t="shared" si="341"/>
        <v>79.121000000000009</v>
      </c>
    </row>
    <row r="1111" spans="1:31" outlineLevel="1" x14ac:dyDescent="0.25">
      <c r="A1111" s="149">
        <v>10</v>
      </c>
      <c r="B1111" s="164" t="str">
        <f t="shared" si="323"/>
        <v>TR</v>
      </c>
      <c r="C1111" s="164" t="str">
        <f t="shared" si="324"/>
        <v>TR</v>
      </c>
      <c r="D1111" s="164" t="str">
        <f t="shared" si="325"/>
        <v>TR</v>
      </c>
      <c r="E1111" s="135">
        <v>38.090000000000003</v>
      </c>
      <c r="F1111" s="165">
        <v>5</v>
      </c>
      <c r="G1111" s="135">
        <v>30</v>
      </c>
      <c r="H1111" s="135">
        <v>125</v>
      </c>
      <c r="I1111" s="154">
        <v>33.8523</v>
      </c>
      <c r="J1111" s="154">
        <v>0.03</v>
      </c>
      <c r="K1111" s="154">
        <v>174.31899999999999</v>
      </c>
      <c r="L1111" s="154">
        <v>139.86799999999999</v>
      </c>
      <c r="M1111" s="154">
        <v>145.78</v>
      </c>
      <c r="N1111" s="135">
        <f t="shared" si="326"/>
        <v>95</v>
      </c>
      <c r="O1111" s="167">
        <f t="shared" si="327"/>
        <v>144.31899999999999</v>
      </c>
      <c r="P1111" s="167">
        <f t="shared" si="327"/>
        <v>109.86799999999999</v>
      </c>
      <c r="Q1111" s="167">
        <f t="shared" si="327"/>
        <v>115.78</v>
      </c>
      <c r="R1111" s="135">
        <f t="shared" si="328"/>
        <v>90</v>
      </c>
      <c r="S1111" s="167">
        <f t="shared" si="329"/>
        <v>139.31899999999999</v>
      </c>
      <c r="T1111" s="167">
        <f t="shared" si="330"/>
        <v>104.86799999999999</v>
      </c>
      <c r="U1111" s="167">
        <f t="shared" si="331"/>
        <v>110.78</v>
      </c>
      <c r="V1111" s="135">
        <f t="shared" si="332"/>
        <v>60</v>
      </c>
      <c r="W1111" s="167">
        <f t="shared" si="333"/>
        <v>109.31899999999999</v>
      </c>
      <c r="X1111" s="167">
        <f t="shared" si="334"/>
        <v>74.867999999999995</v>
      </c>
      <c r="Y1111" s="167">
        <f t="shared" si="335"/>
        <v>80.78</v>
      </c>
      <c r="Z1111">
        <f t="shared" si="336"/>
        <v>144.31899999999999</v>
      </c>
      <c r="AA1111">
        <f t="shared" si="337"/>
        <v>109.86799999999999</v>
      </c>
      <c r="AB1111" s="168">
        <f t="shared" si="338"/>
        <v>139.31899999999999</v>
      </c>
      <c r="AC1111">
        <f t="shared" si="339"/>
        <v>104.86799999999999</v>
      </c>
      <c r="AD1111" s="168">
        <f t="shared" si="340"/>
        <v>109.31899999999999</v>
      </c>
      <c r="AE1111">
        <f t="shared" si="341"/>
        <v>74.867999999999995</v>
      </c>
    </row>
    <row r="1112" spans="1:31" outlineLevel="1" x14ac:dyDescent="0.25">
      <c r="A1112" s="149">
        <v>15</v>
      </c>
      <c r="B1112" s="164" t="str">
        <f t="shared" si="323"/>
        <v>TR</v>
      </c>
      <c r="C1112" s="164" t="str">
        <f t="shared" si="324"/>
        <v>TR</v>
      </c>
      <c r="D1112" s="164" t="str">
        <f t="shared" si="325"/>
        <v>TR</v>
      </c>
      <c r="E1112" s="135">
        <v>57.05</v>
      </c>
      <c r="F1112" s="165">
        <v>5</v>
      </c>
      <c r="G1112" s="135">
        <v>30</v>
      </c>
      <c r="H1112" s="135">
        <v>125</v>
      </c>
      <c r="I1112" s="154">
        <v>52.813800000000001</v>
      </c>
      <c r="J1112" s="154">
        <v>0.03</v>
      </c>
      <c r="K1112" s="154">
        <v>158.459</v>
      </c>
      <c r="L1112" s="154">
        <v>135.38999999999999</v>
      </c>
      <c r="M1112" s="154">
        <v>139.071</v>
      </c>
      <c r="N1112" s="135">
        <f t="shared" si="326"/>
        <v>95</v>
      </c>
      <c r="O1112" s="167">
        <f t="shared" si="327"/>
        <v>128.459</v>
      </c>
      <c r="P1112" s="167">
        <f t="shared" si="327"/>
        <v>105.38999999999999</v>
      </c>
      <c r="Q1112" s="167">
        <f t="shared" si="327"/>
        <v>109.071</v>
      </c>
      <c r="R1112" s="135">
        <f t="shared" si="328"/>
        <v>90</v>
      </c>
      <c r="S1112" s="167">
        <f t="shared" si="329"/>
        <v>123.459</v>
      </c>
      <c r="T1112" s="167">
        <f t="shared" si="330"/>
        <v>100.38999999999999</v>
      </c>
      <c r="U1112" s="167">
        <f t="shared" si="331"/>
        <v>104.071</v>
      </c>
      <c r="V1112" s="135">
        <f t="shared" si="332"/>
        <v>60</v>
      </c>
      <c r="W1112" s="167">
        <f t="shared" si="333"/>
        <v>93.459000000000003</v>
      </c>
      <c r="X1112" s="167">
        <f t="shared" si="334"/>
        <v>70.389999999999986</v>
      </c>
      <c r="Y1112" s="167">
        <f t="shared" si="335"/>
        <v>74.070999999999998</v>
      </c>
      <c r="Z1112">
        <f t="shared" si="336"/>
        <v>128.459</v>
      </c>
      <c r="AA1112">
        <f t="shared" si="337"/>
        <v>105.38999999999999</v>
      </c>
      <c r="AB1112" s="168">
        <f t="shared" si="338"/>
        <v>123.459</v>
      </c>
      <c r="AC1112">
        <f t="shared" si="339"/>
        <v>100.38999999999999</v>
      </c>
      <c r="AD1112" s="168">
        <f t="shared" si="340"/>
        <v>93.459000000000003</v>
      </c>
      <c r="AE1112">
        <f t="shared" si="341"/>
        <v>70.389999999999986</v>
      </c>
    </row>
    <row r="1113" spans="1:31" outlineLevel="1" x14ac:dyDescent="0.25">
      <c r="A1113" s="149">
        <v>20</v>
      </c>
      <c r="B1113" s="164" t="str">
        <f t="shared" si="323"/>
        <v>TR</v>
      </c>
      <c r="C1113" s="164" t="str">
        <f t="shared" si="324"/>
        <v>TR</v>
      </c>
      <c r="D1113" s="164" t="str">
        <f t="shared" si="325"/>
        <v>TR</v>
      </c>
      <c r="E1113" s="135">
        <v>76.02</v>
      </c>
      <c r="F1113" s="165">
        <v>5</v>
      </c>
      <c r="G1113" s="135">
        <v>30</v>
      </c>
      <c r="H1113" s="135">
        <v>125</v>
      </c>
      <c r="I1113" s="154">
        <v>71.775400000000005</v>
      </c>
      <c r="J1113" s="154">
        <v>0.03</v>
      </c>
      <c r="K1113" s="154">
        <v>150.54300000000001</v>
      </c>
      <c r="L1113" s="154">
        <v>133.08099999999999</v>
      </c>
      <c r="M1113" s="154">
        <v>135.89699999999999</v>
      </c>
      <c r="N1113" s="135">
        <f t="shared" si="326"/>
        <v>95</v>
      </c>
      <c r="O1113" s="167">
        <f t="shared" si="327"/>
        <v>120.54300000000001</v>
      </c>
      <c r="P1113" s="167">
        <f t="shared" si="327"/>
        <v>103.08099999999999</v>
      </c>
      <c r="Q1113" s="167">
        <f t="shared" si="327"/>
        <v>105.89699999999999</v>
      </c>
      <c r="R1113" s="135">
        <f t="shared" si="328"/>
        <v>90</v>
      </c>
      <c r="S1113" s="167">
        <f t="shared" si="329"/>
        <v>115.54300000000001</v>
      </c>
      <c r="T1113" s="167">
        <f t="shared" si="330"/>
        <v>98.080999999999989</v>
      </c>
      <c r="U1113" s="167">
        <f t="shared" si="331"/>
        <v>100.89699999999999</v>
      </c>
      <c r="V1113" s="135">
        <f t="shared" si="332"/>
        <v>60</v>
      </c>
      <c r="W1113" s="167">
        <f t="shared" si="333"/>
        <v>85.543000000000006</v>
      </c>
      <c r="X1113" s="167">
        <f t="shared" si="334"/>
        <v>68.080999999999989</v>
      </c>
      <c r="Y1113" s="167">
        <f t="shared" si="335"/>
        <v>70.896999999999991</v>
      </c>
      <c r="Z1113">
        <f t="shared" si="336"/>
        <v>120.54300000000001</v>
      </c>
      <c r="AA1113">
        <f t="shared" si="337"/>
        <v>103.08099999999999</v>
      </c>
      <c r="AB1113" s="168">
        <f t="shared" si="338"/>
        <v>115.54300000000001</v>
      </c>
      <c r="AC1113">
        <f t="shared" si="339"/>
        <v>98.080999999999989</v>
      </c>
      <c r="AD1113" s="168">
        <f t="shared" si="340"/>
        <v>85.543000000000006</v>
      </c>
      <c r="AE1113">
        <f t="shared" si="341"/>
        <v>68.080999999999989</v>
      </c>
    </row>
    <row r="1114" spans="1:31" outlineLevel="1" x14ac:dyDescent="0.25">
      <c r="A1114" s="149">
        <v>35</v>
      </c>
      <c r="B1114" s="164" t="str">
        <f t="shared" si="323"/>
        <v>FA</v>
      </c>
      <c r="C1114" s="164" t="str">
        <f t="shared" si="324"/>
        <v>FA</v>
      </c>
      <c r="D1114" s="164" t="str">
        <f t="shared" si="325"/>
        <v>FA</v>
      </c>
      <c r="E1114" s="135">
        <v>132.9</v>
      </c>
      <c r="F1114" s="165">
        <v>5</v>
      </c>
      <c r="G1114" s="135">
        <v>30</v>
      </c>
      <c r="H1114" s="135">
        <v>125</v>
      </c>
      <c r="I1114" s="154">
        <v>128.66</v>
      </c>
      <c r="J1114" s="154">
        <v>0.03</v>
      </c>
      <c r="K1114" s="154">
        <v>140.37200000000001</v>
      </c>
      <c r="L1114" s="154">
        <v>129.922</v>
      </c>
      <c r="M1114" s="154">
        <v>131.48400000000001</v>
      </c>
      <c r="N1114" s="135">
        <f t="shared" si="326"/>
        <v>95</v>
      </c>
      <c r="O1114" s="167">
        <f t="shared" si="327"/>
        <v>110.37200000000001</v>
      </c>
      <c r="P1114" s="167">
        <f t="shared" si="327"/>
        <v>99.921999999999997</v>
      </c>
      <c r="Q1114" s="167">
        <f t="shared" si="327"/>
        <v>101.48400000000001</v>
      </c>
      <c r="R1114" s="135">
        <f t="shared" si="328"/>
        <v>90</v>
      </c>
      <c r="S1114" s="167">
        <f t="shared" si="329"/>
        <v>105.37200000000001</v>
      </c>
      <c r="T1114" s="167">
        <f t="shared" si="330"/>
        <v>94.921999999999997</v>
      </c>
      <c r="U1114" s="167">
        <f t="shared" si="331"/>
        <v>96.484000000000009</v>
      </c>
      <c r="V1114" s="135">
        <f t="shared" si="332"/>
        <v>60</v>
      </c>
      <c r="W1114" s="167">
        <f t="shared" si="333"/>
        <v>75.372000000000014</v>
      </c>
      <c r="X1114" s="167">
        <f t="shared" si="334"/>
        <v>64.921999999999997</v>
      </c>
      <c r="Y1114" s="167">
        <f t="shared" si="335"/>
        <v>66.484000000000009</v>
      </c>
      <c r="Z1114">
        <f t="shared" si="336"/>
        <v>110.37200000000001</v>
      </c>
      <c r="AA1114">
        <f t="shared" si="337"/>
        <v>99.921999999999997</v>
      </c>
      <c r="AB1114" s="168">
        <f t="shared" si="338"/>
        <v>105.37200000000001</v>
      </c>
      <c r="AC1114">
        <f t="shared" si="339"/>
        <v>94.921999999999997</v>
      </c>
      <c r="AD1114" s="168">
        <f t="shared" si="340"/>
        <v>75.372000000000014</v>
      </c>
      <c r="AE1114">
        <f t="shared" si="341"/>
        <v>64.921999999999997</v>
      </c>
    </row>
    <row r="1115" spans="1:31" outlineLevel="1" x14ac:dyDescent="0.25">
      <c r="A1115" s="149">
        <v>50</v>
      </c>
      <c r="B1115" s="164" t="str">
        <f t="shared" si="323"/>
        <v>FA</v>
      </c>
      <c r="C1115" s="164" t="str">
        <f t="shared" si="324"/>
        <v>FA</v>
      </c>
      <c r="D1115" s="164" t="str">
        <f t="shared" si="325"/>
        <v>FA</v>
      </c>
      <c r="E1115" s="135">
        <v>189.78</v>
      </c>
      <c r="F1115" s="165">
        <v>5</v>
      </c>
      <c r="G1115" s="135">
        <v>30</v>
      </c>
      <c r="H1115" s="135">
        <v>125</v>
      </c>
      <c r="I1115" s="154">
        <v>185.54499999999999</v>
      </c>
      <c r="J1115" s="154">
        <v>0.03</v>
      </c>
      <c r="K1115" s="154">
        <v>135.90299999999999</v>
      </c>
      <c r="L1115" s="154">
        <v>128.61600000000001</v>
      </c>
      <c r="M1115" s="154">
        <v>129.71100000000001</v>
      </c>
      <c r="N1115" s="135">
        <f t="shared" si="326"/>
        <v>95</v>
      </c>
      <c r="O1115" s="167">
        <f t="shared" si="327"/>
        <v>105.90299999999999</v>
      </c>
      <c r="P1115" s="167">
        <f t="shared" si="327"/>
        <v>98.616000000000014</v>
      </c>
      <c r="Q1115" s="167">
        <f t="shared" si="327"/>
        <v>99.711000000000013</v>
      </c>
      <c r="R1115" s="135">
        <f t="shared" si="328"/>
        <v>90</v>
      </c>
      <c r="S1115" s="167">
        <f t="shared" si="329"/>
        <v>100.90299999999999</v>
      </c>
      <c r="T1115" s="167">
        <f t="shared" si="330"/>
        <v>93.616000000000014</v>
      </c>
      <c r="U1115" s="167">
        <f t="shared" si="331"/>
        <v>94.711000000000013</v>
      </c>
      <c r="V1115" s="135">
        <f t="shared" si="332"/>
        <v>60</v>
      </c>
      <c r="W1115" s="167">
        <f t="shared" si="333"/>
        <v>70.902999999999992</v>
      </c>
      <c r="X1115" s="167">
        <f t="shared" si="334"/>
        <v>63.616000000000014</v>
      </c>
      <c r="Y1115" s="167">
        <f t="shared" si="335"/>
        <v>64.711000000000013</v>
      </c>
      <c r="Z1115">
        <f t="shared" si="336"/>
        <v>105.90299999999999</v>
      </c>
      <c r="AA1115">
        <f t="shared" si="337"/>
        <v>98.616000000000014</v>
      </c>
      <c r="AB1115" s="168">
        <f t="shared" si="338"/>
        <v>100.90299999999999</v>
      </c>
      <c r="AC1115">
        <f t="shared" si="339"/>
        <v>93.616000000000014</v>
      </c>
      <c r="AD1115" s="168">
        <f t="shared" si="340"/>
        <v>70.902999999999992</v>
      </c>
      <c r="AE1115">
        <f t="shared" si="341"/>
        <v>63.616000000000014</v>
      </c>
    </row>
    <row r="1116" spans="1:31" outlineLevel="1" x14ac:dyDescent="0.25">
      <c r="A1116" s="149">
        <v>60</v>
      </c>
      <c r="B1116" s="164" t="str">
        <f t="shared" si="323"/>
        <v>FA</v>
      </c>
      <c r="C1116" s="164" t="str">
        <f t="shared" si="324"/>
        <v>FA</v>
      </c>
      <c r="D1116" s="164" t="str">
        <f t="shared" si="325"/>
        <v>FA</v>
      </c>
      <c r="E1116" s="135">
        <v>227.71</v>
      </c>
      <c r="F1116" s="165">
        <v>5</v>
      </c>
      <c r="G1116" s="135">
        <v>30</v>
      </c>
      <c r="H1116" s="135">
        <v>125</v>
      </c>
      <c r="I1116" s="154">
        <v>223.46799999999999</v>
      </c>
      <c r="J1116" s="154">
        <v>0.03</v>
      </c>
      <c r="K1116" s="154">
        <v>134.142</v>
      </c>
      <c r="L1116" s="154">
        <v>128.06399999999999</v>
      </c>
      <c r="M1116" s="154">
        <v>128.98099999999999</v>
      </c>
      <c r="N1116" s="135">
        <f t="shared" si="326"/>
        <v>95</v>
      </c>
      <c r="O1116" s="167">
        <f t="shared" si="327"/>
        <v>104.142</v>
      </c>
      <c r="P1116" s="167">
        <f t="shared" si="327"/>
        <v>98.063999999999993</v>
      </c>
      <c r="Q1116" s="167">
        <f t="shared" si="327"/>
        <v>98.980999999999995</v>
      </c>
      <c r="R1116" s="135">
        <f t="shared" si="328"/>
        <v>90</v>
      </c>
      <c r="S1116" s="167">
        <f t="shared" si="329"/>
        <v>99.141999999999996</v>
      </c>
      <c r="T1116" s="167">
        <f t="shared" si="330"/>
        <v>93.063999999999993</v>
      </c>
      <c r="U1116" s="167">
        <f t="shared" si="331"/>
        <v>93.980999999999995</v>
      </c>
      <c r="V1116" s="135">
        <f t="shared" si="332"/>
        <v>60</v>
      </c>
      <c r="W1116" s="167">
        <f t="shared" si="333"/>
        <v>69.141999999999996</v>
      </c>
      <c r="X1116" s="167">
        <f t="shared" si="334"/>
        <v>63.063999999999993</v>
      </c>
      <c r="Y1116" s="167">
        <f t="shared" si="335"/>
        <v>63.980999999999995</v>
      </c>
      <c r="Z1116">
        <f t="shared" si="336"/>
        <v>104.142</v>
      </c>
      <c r="AA1116">
        <f t="shared" si="337"/>
        <v>98.063999999999993</v>
      </c>
      <c r="AB1116" s="168">
        <f t="shared" si="338"/>
        <v>99.141999999999996</v>
      </c>
      <c r="AC1116">
        <f t="shared" si="339"/>
        <v>93.063999999999993</v>
      </c>
      <c r="AD1116" s="168">
        <f t="shared" si="340"/>
        <v>69.141999999999996</v>
      </c>
      <c r="AE1116">
        <f t="shared" si="341"/>
        <v>63.063999999999993</v>
      </c>
    </row>
    <row r="1117" spans="1:31" outlineLevel="1" x14ac:dyDescent="0.25">
      <c r="A1117" s="149">
        <v>70</v>
      </c>
      <c r="B1117" s="164" t="str">
        <f t="shared" si="323"/>
        <v>FA</v>
      </c>
      <c r="C1117" s="164" t="str">
        <f t="shared" si="324"/>
        <v>FA</v>
      </c>
      <c r="D1117" s="164" t="str">
        <f t="shared" si="325"/>
        <v>FA</v>
      </c>
      <c r="E1117" s="135">
        <v>265.63</v>
      </c>
      <c r="F1117" s="165">
        <v>5</v>
      </c>
      <c r="G1117" s="135">
        <v>30</v>
      </c>
      <c r="H1117" s="135">
        <v>125</v>
      </c>
      <c r="I1117" s="154">
        <v>261.39100000000002</v>
      </c>
      <c r="J1117" s="154">
        <v>0.03</v>
      </c>
      <c r="K1117" s="154">
        <v>132.916</v>
      </c>
      <c r="L1117" s="154">
        <v>127.68300000000001</v>
      </c>
      <c r="M1117" s="154">
        <v>128.429</v>
      </c>
      <c r="N1117" s="135">
        <f t="shared" si="326"/>
        <v>95</v>
      </c>
      <c r="O1117" s="167">
        <f t="shared" si="327"/>
        <v>102.916</v>
      </c>
      <c r="P1117" s="167">
        <f t="shared" si="327"/>
        <v>97.683000000000007</v>
      </c>
      <c r="Q1117" s="167">
        <f t="shared" si="327"/>
        <v>98.429000000000002</v>
      </c>
      <c r="R1117" s="135">
        <f t="shared" si="328"/>
        <v>90</v>
      </c>
      <c r="S1117" s="167">
        <f t="shared" si="329"/>
        <v>97.915999999999997</v>
      </c>
      <c r="T1117" s="167">
        <f t="shared" si="330"/>
        <v>92.683000000000007</v>
      </c>
      <c r="U1117" s="167">
        <f t="shared" si="331"/>
        <v>93.429000000000002</v>
      </c>
      <c r="V1117" s="135">
        <f t="shared" si="332"/>
        <v>60</v>
      </c>
      <c r="W1117" s="167">
        <f t="shared" si="333"/>
        <v>67.915999999999997</v>
      </c>
      <c r="X1117" s="167">
        <f t="shared" si="334"/>
        <v>62.683000000000007</v>
      </c>
      <c r="Y1117" s="167">
        <f t="shared" si="335"/>
        <v>63.429000000000002</v>
      </c>
      <c r="Z1117">
        <f t="shared" si="336"/>
        <v>102.916</v>
      </c>
      <c r="AA1117">
        <f t="shared" si="337"/>
        <v>97.683000000000007</v>
      </c>
      <c r="AB1117" s="168">
        <f t="shared" si="338"/>
        <v>97.915999999999997</v>
      </c>
      <c r="AC1117">
        <f t="shared" si="339"/>
        <v>92.683000000000007</v>
      </c>
      <c r="AD1117" s="168">
        <f t="shared" si="340"/>
        <v>67.915999999999997</v>
      </c>
      <c r="AE1117">
        <f t="shared" si="341"/>
        <v>62.683000000000007</v>
      </c>
    </row>
    <row r="1118" spans="1:31" outlineLevel="1" x14ac:dyDescent="0.25">
      <c r="A1118" s="149">
        <v>85</v>
      </c>
      <c r="B1118" s="164" t="str">
        <f t="shared" si="323"/>
        <v>FA</v>
      </c>
      <c r="C1118" s="164" t="str">
        <f t="shared" si="324"/>
        <v>FA</v>
      </c>
      <c r="D1118" s="164" t="str">
        <f t="shared" si="325"/>
        <v>FA</v>
      </c>
      <c r="E1118" s="135">
        <v>322.52</v>
      </c>
      <c r="F1118" s="165">
        <v>5</v>
      </c>
      <c r="G1118" s="135">
        <v>30</v>
      </c>
      <c r="H1118" s="135">
        <v>125</v>
      </c>
      <c r="I1118" s="154">
        <v>318.27499999999998</v>
      </c>
      <c r="J1118" s="154">
        <v>0.03</v>
      </c>
      <c r="K1118" s="154">
        <v>131.62</v>
      </c>
      <c r="L1118" s="154">
        <v>127.265</v>
      </c>
      <c r="M1118" s="154">
        <v>127.916</v>
      </c>
      <c r="N1118" s="135">
        <f t="shared" si="326"/>
        <v>95</v>
      </c>
      <c r="O1118" s="167">
        <f t="shared" si="327"/>
        <v>101.62</v>
      </c>
      <c r="P1118" s="167">
        <f t="shared" si="327"/>
        <v>97.265000000000001</v>
      </c>
      <c r="Q1118" s="167">
        <f t="shared" si="327"/>
        <v>97.915999999999997</v>
      </c>
      <c r="R1118" s="135">
        <f t="shared" si="328"/>
        <v>90</v>
      </c>
      <c r="S1118" s="167">
        <f t="shared" si="329"/>
        <v>96.62</v>
      </c>
      <c r="T1118" s="167">
        <f t="shared" si="330"/>
        <v>92.265000000000001</v>
      </c>
      <c r="U1118" s="167">
        <f t="shared" si="331"/>
        <v>92.915999999999997</v>
      </c>
      <c r="V1118" s="135">
        <f t="shared" si="332"/>
        <v>60</v>
      </c>
      <c r="W1118" s="167">
        <f t="shared" si="333"/>
        <v>66.62</v>
      </c>
      <c r="X1118" s="167">
        <f t="shared" si="334"/>
        <v>62.265000000000001</v>
      </c>
      <c r="Y1118" s="167">
        <f t="shared" si="335"/>
        <v>62.915999999999997</v>
      </c>
      <c r="Z1118">
        <f t="shared" si="336"/>
        <v>101.62</v>
      </c>
      <c r="AA1118">
        <f t="shared" si="337"/>
        <v>97.265000000000001</v>
      </c>
      <c r="AB1118" s="168">
        <f t="shared" si="338"/>
        <v>96.62</v>
      </c>
      <c r="AC1118">
        <f t="shared" si="339"/>
        <v>92.265000000000001</v>
      </c>
      <c r="AD1118" s="168">
        <f t="shared" si="340"/>
        <v>66.62</v>
      </c>
      <c r="AE1118">
        <f t="shared" si="341"/>
        <v>62.265000000000001</v>
      </c>
    </row>
    <row r="1119" spans="1:31" outlineLevel="1" x14ac:dyDescent="0.25">
      <c r="A1119" s="149">
        <v>100</v>
      </c>
      <c r="B1119" s="164" t="str">
        <f t="shared" si="323"/>
        <v>FA</v>
      </c>
      <c r="C1119" s="164" t="str">
        <f t="shared" si="324"/>
        <v>FA</v>
      </c>
      <c r="D1119" s="164" t="str">
        <f t="shared" si="325"/>
        <v>FA</v>
      </c>
      <c r="E1119" s="135">
        <v>379.4</v>
      </c>
      <c r="F1119" s="165">
        <v>5</v>
      </c>
      <c r="G1119" s="135">
        <v>30</v>
      </c>
      <c r="H1119" s="135">
        <v>125</v>
      </c>
      <c r="I1119" s="154">
        <v>375.16</v>
      </c>
      <c r="J1119" s="154">
        <v>0.03</v>
      </c>
      <c r="K1119" s="154">
        <v>130.65</v>
      </c>
      <c r="L1119" s="154">
        <v>126.94799999999999</v>
      </c>
      <c r="M1119" s="154">
        <v>127.499</v>
      </c>
      <c r="N1119" s="135">
        <f t="shared" si="326"/>
        <v>95</v>
      </c>
      <c r="O1119" s="167">
        <f t="shared" si="327"/>
        <v>100.65</v>
      </c>
      <c r="P1119" s="167">
        <f t="shared" si="327"/>
        <v>96.947999999999993</v>
      </c>
      <c r="Q1119" s="167">
        <f t="shared" si="327"/>
        <v>97.498999999999995</v>
      </c>
      <c r="R1119" s="135">
        <f t="shared" si="328"/>
        <v>90</v>
      </c>
      <c r="S1119" s="167">
        <f t="shared" si="329"/>
        <v>95.65</v>
      </c>
      <c r="T1119" s="167">
        <f t="shared" si="330"/>
        <v>91.947999999999993</v>
      </c>
      <c r="U1119" s="167">
        <f t="shared" si="331"/>
        <v>92.498999999999995</v>
      </c>
      <c r="V1119" s="135">
        <f t="shared" si="332"/>
        <v>60</v>
      </c>
      <c r="W1119" s="167">
        <f t="shared" si="333"/>
        <v>65.650000000000006</v>
      </c>
      <c r="X1119" s="167">
        <f t="shared" si="334"/>
        <v>61.947999999999993</v>
      </c>
      <c r="Y1119" s="167">
        <f t="shared" si="335"/>
        <v>62.498999999999995</v>
      </c>
      <c r="Z1119">
        <f t="shared" si="336"/>
        <v>100.65</v>
      </c>
      <c r="AA1119">
        <f t="shared" si="337"/>
        <v>96.947999999999993</v>
      </c>
      <c r="AB1119" s="168">
        <f t="shared" si="338"/>
        <v>95.65</v>
      </c>
      <c r="AC1119">
        <f t="shared" si="339"/>
        <v>91.947999999999993</v>
      </c>
      <c r="AD1119" s="168">
        <f t="shared" si="340"/>
        <v>65.650000000000006</v>
      </c>
      <c r="AE1119">
        <f t="shared" si="341"/>
        <v>61.947999999999993</v>
      </c>
    </row>
    <row r="1120" spans="1:31" outlineLevel="1" x14ac:dyDescent="0.25">
      <c r="A1120" s="149">
        <v>125</v>
      </c>
      <c r="B1120" s="164" t="str">
        <f t="shared" si="323"/>
        <v>FA</v>
      </c>
      <c r="C1120" s="164" t="str">
        <f t="shared" si="324"/>
        <v>FA</v>
      </c>
      <c r="D1120" s="164" t="str">
        <f t="shared" si="325"/>
        <v>FA</v>
      </c>
      <c r="E1120" s="135">
        <v>474.21</v>
      </c>
      <c r="F1120" s="165">
        <v>5</v>
      </c>
      <c r="G1120" s="135">
        <v>30</v>
      </c>
      <c r="H1120" s="135">
        <v>125</v>
      </c>
      <c r="I1120" s="154">
        <v>469.96800000000002</v>
      </c>
      <c r="J1120" s="154">
        <v>0.03</v>
      </c>
      <c r="K1120" s="154">
        <v>129.64699999999999</v>
      </c>
      <c r="L1120" s="154">
        <v>126.599</v>
      </c>
      <c r="M1120" s="154">
        <v>127.02800000000001</v>
      </c>
      <c r="N1120" s="135">
        <f t="shared" si="326"/>
        <v>95</v>
      </c>
      <c r="O1120" s="167">
        <f t="shared" si="327"/>
        <v>99.646999999999991</v>
      </c>
      <c r="P1120" s="167">
        <f t="shared" si="327"/>
        <v>96.599000000000004</v>
      </c>
      <c r="Q1120" s="167">
        <f t="shared" si="327"/>
        <v>97.028000000000006</v>
      </c>
      <c r="R1120" s="135">
        <f t="shared" si="328"/>
        <v>90</v>
      </c>
      <c r="S1120" s="167">
        <f t="shared" si="329"/>
        <v>94.646999999999991</v>
      </c>
      <c r="T1120" s="167">
        <f t="shared" si="330"/>
        <v>91.599000000000004</v>
      </c>
      <c r="U1120" s="167">
        <f t="shared" si="331"/>
        <v>92.028000000000006</v>
      </c>
      <c r="V1120" s="135">
        <f t="shared" si="332"/>
        <v>60</v>
      </c>
      <c r="W1120" s="167">
        <f t="shared" si="333"/>
        <v>64.646999999999991</v>
      </c>
      <c r="X1120" s="167">
        <f t="shared" si="334"/>
        <v>61.599000000000004</v>
      </c>
      <c r="Y1120" s="167">
        <f t="shared" si="335"/>
        <v>62.028000000000006</v>
      </c>
      <c r="Z1120">
        <f t="shared" si="336"/>
        <v>99.646999999999991</v>
      </c>
      <c r="AA1120">
        <f t="shared" si="337"/>
        <v>96.599000000000004</v>
      </c>
      <c r="AB1120" s="168">
        <f t="shared" si="338"/>
        <v>94.646999999999991</v>
      </c>
      <c r="AC1120">
        <f t="shared" si="339"/>
        <v>91.599000000000004</v>
      </c>
      <c r="AD1120" s="168">
        <f t="shared" si="340"/>
        <v>64.646999999999991</v>
      </c>
      <c r="AE1120">
        <f t="shared" si="341"/>
        <v>61.599000000000004</v>
      </c>
    </row>
    <row r="1121" spans="1:31" ht="15.75" outlineLevel="1" thickBot="1" x14ac:dyDescent="0.3">
      <c r="A1121" s="149">
        <v>150</v>
      </c>
      <c r="B1121" s="164" t="str">
        <f t="shared" si="323"/>
        <v>FA</v>
      </c>
      <c r="C1121" s="164" t="str">
        <f t="shared" si="324"/>
        <v>FA</v>
      </c>
      <c r="D1121" s="164" t="str">
        <f t="shared" si="325"/>
        <v>FA</v>
      </c>
      <c r="E1121" s="135">
        <v>569.02</v>
      </c>
      <c r="F1121" s="170">
        <v>5</v>
      </c>
      <c r="G1121" s="135">
        <v>30</v>
      </c>
      <c r="H1121" s="135">
        <v>125</v>
      </c>
      <c r="I1121" s="154">
        <v>564.77499999999998</v>
      </c>
      <c r="J1121" s="154">
        <v>0.03</v>
      </c>
      <c r="K1121" s="154">
        <v>128.93700000000001</v>
      </c>
      <c r="L1121" s="154">
        <v>126.367</v>
      </c>
      <c r="M1121" s="154">
        <v>126.694</v>
      </c>
      <c r="N1121" s="135">
        <f t="shared" si="326"/>
        <v>95</v>
      </c>
      <c r="O1121" s="167">
        <f t="shared" si="327"/>
        <v>98.937000000000012</v>
      </c>
      <c r="P1121" s="167">
        <f t="shared" si="327"/>
        <v>96.367000000000004</v>
      </c>
      <c r="Q1121" s="167">
        <f t="shared" si="327"/>
        <v>96.694000000000003</v>
      </c>
      <c r="R1121" s="135">
        <f t="shared" si="328"/>
        <v>90</v>
      </c>
      <c r="S1121" s="167">
        <f t="shared" si="329"/>
        <v>93.937000000000012</v>
      </c>
      <c r="T1121" s="167">
        <f t="shared" si="330"/>
        <v>91.367000000000004</v>
      </c>
      <c r="U1121" s="167">
        <f t="shared" si="331"/>
        <v>91.694000000000003</v>
      </c>
      <c r="V1121" s="135">
        <f t="shared" si="332"/>
        <v>60</v>
      </c>
      <c r="W1121" s="167">
        <f t="shared" si="333"/>
        <v>63.937000000000012</v>
      </c>
      <c r="X1121" s="167">
        <f t="shared" si="334"/>
        <v>61.367000000000004</v>
      </c>
      <c r="Y1121" s="167">
        <f t="shared" si="335"/>
        <v>61.694000000000003</v>
      </c>
      <c r="Z1121">
        <f t="shared" si="336"/>
        <v>98.937000000000012</v>
      </c>
      <c r="AA1121">
        <f t="shared" si="337"/>
        <v>96.367000000000004</v>
      </c>
      <c r="AB1121" s="168">
        <f t="shared" si="338"/>
        <v>93.937000000000012</v>
      </c>
      <c r="AC1121">
        <f t="shared" si="339"/>
        <v>91.367000000000004</v>
      </c>
      <c r="AD1121" s="168">
        <f t="shared" si="340"/>
        <v>63.937000000000012</v>
      </c>
      <c r="AE1121">
        <f t="shared" si="341"/>
        <v>61.367000000000004</v>
      </c>
    </row>
    <row r="1122" spans="1:31" outlineLevel="1" x14ac:dyDescent="0.25"/>
    <row r="1123" spans="1:31" outlineLevel="1" x14ac:dyDescent="0.25"/>
  </sheetData>
  <autoFilter ref="B36:C1121" xr:uid="{00000000-0009-0000-0000-000008000000}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50</vt:i4>
      </vt:variant>
    </vt:vector>
  </HeadingPairs>
  <TitlesOfParts>
    <vt:vector size="59" baseType="lpstr">
      <vt:lpstr>54Z54NM85689</vt:lpstr>
      <vt:lpstr>Fóòg+¥Vé%«CÄúñUgç!Ru</vt:lpstr>
      <vt:lpstr>W6758J57</vt:lpstr>
      <vt:lpstr>4657H6B54</vt:lpstr>
      <vt:lpstr>45Z6UB75857B4</vt:lpstr>
      <vt:lpstr>345ZG4Z65V674</vt:lpstr>
      <vt:lpstr>¾ó=îXPnÀÁì¸ë@£«P¼WLk</vt:lpstr>
      <vt:lpstr>~øyDî¢W½IîÊÖB¤ùWØRû²</vt:lpstr>
      <vt:lpstr>3F563V6785J56</vt:lpstr>
      <vt:lpstr>BL</vt:lpstr>
      <vt:lpstr>Ca</vt:lpstr>
      <vt:lpstr>CGD</vt:lpstr>
      <vt:lpstr>CGS</vt:lpstr>
      <vt:lpstr>CMET</vt:lpstr>
      <vt:lpstr>COFF</vt:lpstr>
      <vt:lpstr>COFLF</vt:lpstr>
      <vt:lpstr>Cp</vt:lpstr>
      <vt:lpstr>CSD</vt:lpstr>
      <vt:lpstr>Csub</vt:lpstr>
      <vt:lpstr>CSUBSTSTK</vt:lpstr>
      <vt:lpstr>Csubtot</vt:lpstr>
      <vt:lpstr>dd</vt:lpstr>
      <vt:lpstr>FIL</vt:lpstr>
      <vt:lpstr>JAYZ25</vt:lpstr>
      <vt:lpstr>JAYZ85</vt:lpstr>
      <vt:lpstr>lg</vt:lpstr>
      <vt:lpstr>MONEY</vt:lpstr>
      <vt:lpstr>NF</vt:lpstr>
      <vt:lpstr>NOJAYZ25</vt:lpstr>
      <vt:lpstr>NOJAYZ85</vt:lpstr>
      <vt:lpstr>'Fóòg+¥Vé%«CÄúñUgç!Ru'!RDS</vt:lpstr>
      <vt:lpstr>RDSGRG</vt:lpstr>
      <vt:lpstr>'Fóòg+¥Vé%«CÄúñUgç!Ru'!RG</vt:lpstr>
      <vt:lpstr>'Fóòg+¥Vé%«CÄúñUgç!Ru'!RGC</vt:lpstr>
      <vt:lpstr>RGCRG</vt:lpstr>
      <vt:lpstr>RGG</vt:lpstr>
      <vt:lpstr>RGRG</vt:lpstr>
      <vt:lpstr>Ron_A</vt:lpstr>
      <vt:lpstr>Ron_GL</vt:lpstr>
      <vt:lpstr>Ron_scale3</vt:lpstr>
      <vt:lpstr>RON_TOT</vt:lpstr>
      <vt:lpstr>SDP</vt:lpstr>
      <vt:lpstr>SDX</vt:lpstr>
      <vt:lpstr>SIZEX</vt:lpstr>
      <vt:lpstr>SIZEY</vt:lpstr>
      <vt:lpstr>STACK</vt:lpstr>
      <vt:lpstr>'Fóòg+¥Vé%«CÄúñUgç!Ru'!TAU_OFF</vt:lpstr>
      <vt:lpstr>'Fóòg+¥Vé%«CÄúñUgç!Ru'!TAU_ON</vt:lpstr>
      <vt:lpstr>VDDP</vt:lpstr>
      <vt:lpstr>'Fóòg+¥Vé%«CÄúñUgç!Ru'!VN_Schwelle</vt:lpstr>
      <vt:lpstr>VN_Schwelle1</vt:lpstr>
      <vt:lpstr>VNEG</vt:lpstr>
      <vt:lpstr>'Fóòg+¥Vé%«CÄúñUgç!Ru'!VP_Schwelle</vt:lpstr>
      <vt:lpstr>VP_Schwelle1</vt:lpstr>
      <vt:lpstr>VRF_GRG</vt:lpstr>
      <vt:lpstr>'Fóòg+¥Vé%«CÄúñUgç!Ru'!VRF_OPR</vt:lpstr>
      <vt:lpstr>VSUBST</vt:lpstr>
      <vt:lpstr>WIDTH</vt:lpstr>
      <vt:lpstr>Wmm</vt:lpstr>
    </vt:vector>
  </TitlesOfParts>
  <Company>Infineon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Bakalski Winfried (IFAG PMM RFS D RF MCM ANT)</dc:creator>
  <cp:lastModifiedBy>werner</cp:lastModifiedBy>
  <dcterms:created xsi:type="dcterms:W3CDTF">2017-10-13T08:35:49Z</dcterms:created>
  <dcterms:modified xsi:type="dcterms:W3CDTF">2018-04-12T19:39:53Z</dcterms:modified>
</cp:coreProperties>
</file>